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letch\Dropbox\1. SCAA Shared folder\1. SCAA 2023\"/>
    </mc:Choice>
  </mc:AlternateContent>
  <xr:revisionPtr revIDLastSave="0" documentId="13_ncr:1_{2EA9CCC4-A718-48DD-8191-42DB356243B6}" xr6:coauthVersionLast="47" xr6:coauthVersionMax="47" xr10:uidLastSave="{00000000-0000-0000-0000-000000000000}"/>
  <bookViews>
    <workbookView xWindow="14250" yWindow="390" windowWidth="14460" windowHeight="15225" xr2:uid="{00000000-000D-0000-FFFF-FFFF00000000}"/>
  </bookViews>
  <sheets>
    <sheet name="Shearing Quote " sheetId="1" r:id="rId1"/>
    <sheet name="Av sheep shorn crutch per day" sheetId="2" r:id="rId2"/>
    <sheet name="Sample contractor" sheetId="5" r:id="rId3"/>
    <sheet name="Depreciation" sheetId="27" r:id="rId4"/>
    <sheet name="Crutching Quote Award" sheetId="12" r:id="rId5"/>
    <sheet name="AWARD 2022 " sheetId="33" r:id="rId6"/>
    <sheet name="AWARD 2021" sheetId="31" r:id="rId7"/>
    <sheet name="AWARD 2020" sheetId="32" r:id="rId8"/>
    <sheet name="AWARD 2019" sheetId="30" r:id="rId9"/>
    <sheet name="AWARD 2018" sheetId="29" r:id="rId10"/>
    <sheet name="AWARD 2017" sheetId="28" r:id="rId11"/>
    <sheet name="AWARD 2016" sheetId="24" r:id="rId12"/>
    <sheet name="AWARD 2015" sheetId="22" r:id="rId13"/>
    <sheet name="Award 2014" sheetId="21" r:id="rId14"/>
    <sheet name="Award 2013" sheetId="19" r:id="rId15"/>
  </sheets>
  <externalReferences>
    <externalReference r:id="rId16"/>
    <externalReference r:id="rId17"/>
    <externalReference r:id="rId18"/>
  </externalReferences>
  <definedNames>
    <definedName name="A2325806K" localSheetId="11">#REF!,#REF!</definedName>
    <definedName name="A2325806K" localSheetId="10">#REF!,#REF!</definedName>
    <definedName name="A2325806K" localSheetId="9">#REF!,#REF!</definedName>
    <definedName name="A2325806K" localSheetId="8">#REF!,#REF!</definedName>
    <definedName name="A2325806K" localSheetId="7">#REF!,#REF!</definedName>
    <definedName name="A2325806K" localSheetId="6">#REF!,#REF!</definedName>
    <definedName name="A2325806K" localSheetId="5">#REF!,#REF!</definedName>
    <definedName name="A2325806K">#REF!,#REF!</definedName>
    <definedName name="A2325806K_Data" localSheetId="11">#REF!</definedName>
    <definedName name="A2325806K_Data" localSheetId="10">#REF!</definedName>
    <definedName name="A2325806K_Data" localSheetId="9">#REF!</definedName>
    <definedName name="A2325806K_Data" localSheetId="8">#REF!</definedName>
    <definedName name="A2325806K_Data" localSheetId="7">#REF!</definedName>
    <definedName name="A2325806K_Data" localSheetId="6">#REF!</definedName>
    <definedName name="A2325806K_Data" localSheetId="5">#REF!</definedName>
    <definedName name="A2325806K_Data">#REF!</definedName>
    <definedName name="A2325806K_Latest" localSheetId="10">#REF!</definedName>
    <definedName name="A2325806K_Latest" localSheetId="9">#REF!</definedName>
    <definedName name="A2325806K_Latest" localSheetId="8">#REF!</definedName>
    <definedName name="A2325806K_Latest" localSheetId="7">#REF!</definedName>
    <definedName name="A2325806K_Latest" localSheetId="6">#REF!</definedName>
    <definedName name="A2325806K_Latest" localSheetId="5">#REF!</definedName>
    <definedName name="A2325806K_Latest">#REF!</definedName>
    <definedName name="A2325807L" localSheetId="11">#REF!,#REF!</definedName>
    <definedName name="A2325807L" localSheetId="10">#REF!,#REF!</definedName>
    <definedName name="A2325807L" localSheetId="9">#REF!,#REF!</definedName>
    <definedName name="A2325807L" localSheetId="8">#REF!,#REF!</definedName>
    <definedName name="A2325807L" localSheetId="7">#REF!,#REF!</definedName>
    <definedName name="A2325807L" localSheetId="6">#REF!,#REF!</definedName>
    <definedName name="A2325807L" localSheetId="5">#REF!,#REF!</definedName>
    <definedName name="A2325807L">#REF!,#REF!</definedName>
    <definedName name="A2325807L_Data" localSheetId="11">#REF!</definedName>
    <definedName name="A2325807L_Data" localSheetId="10">#REF!</definedName>
    <definedName name="A2325807L_Data" localSheetId="9">#REF!</definedName>
    <definedName name="A2325807L_Data" localSheetId="8">#REF!</definedName>
    <definedName name="A2325807L_Data" localSheetId="7">#REF!</definedName>
    <definedName name="A2325807L_Data" localSheetId="6">#REF!</definedName>
    <definedName name="A2325807L_Data" localSheetId="5">#REF!</definedName>
    <definedName name="A2325807L_Data">#REF!</definedName>
    <definedName name="A2325807L_Latest" localSheetId="10">#REF!</definedName>
    <definedName name="A2325807L_Latest" localSheetId="9">#REF!</definedName>
    <definedName name="A2325807L_Latest" localSheetId="8">#REF!</definedName>
    <definedName name="A2325807L_Latest" localSheetId="7">#REF!</definedName>
    <definedName name="A2325807L_Latest" localSheetId="6">#REF!</definedName>
    <definedName name="A2325807L_Latest" localSheetId="5">#REF!</definedName>
    <definedName name="A2325807L_Latest">#REF!</definedName>
    <definedName name="A2325809T">[1]Data1!$DX$1:$DX$10,[1]Data1!$DX$11:$DX$29</definedName>
    <definedName name="A2325810A" localSheetId="10">#REF!,#REF!</definedName>
    <definedName name="A2325810A" localSheetId="9">#REF!,#REF!</definedName>
    <definedName name="A2325810A" localSheetId="8">#REF!,#REF!</definedName>
    <definedName name="A2325810A" localSheetId="7">#REF!,#REF!</definedName>
    <definedName name="A2325810A" localSheetId="6">#REF!,#REF!</definedName>
    <definedName name="A2325810A" localSheetId="5">#REF!,#REF!</definedName>
    <definedName name="A2325810A">#REF!,#REF!</definedName>
    <definedName name="A2325810A_Data" localSheetId="10">#REF!</definedName>
    <definedName name="A2325810A_Data" localSheetId="9">#REF!</definedName>
    <definedName name="A2325810A_Data" localSheetId="8">#REF!</definedName>
    <definedName name="A2325810A_Data" localSheetId="7">#REF!</definedName>
    <definedName name="A2325810A_Data" localSheetId="6">#REF!</definedName>
    <definedName name="A2325810A_Data" localSheetId="5">#REF!</definedName>
    <definedName name="A2325810A_Data">#REF!</definedName>
    <definedName name="A2325810A_Latest" localSheetId="10">#REF!</definedName>
    <definedName name="A2325810A_Latest" localSheetId="9">#REF!</definedName>
    <definedName name="A2325810A_Latest" localSheetId="8">#REF!</definedName>
    <definedName name="A2325810A_Latest" localSheetId="7">#REF!</definedName>
    <definedName name="A2325810A_Latest" localSheetId="6">#REF!</definedName>
    <definedName name="A2325810A_Latest" localSheetId="5">#REF!</definedName>
    <definedName name="A2325810A_Latest">#REF!</definedName>
    <definedName name="A2325811C" localSheetId="10">#REF!,#REF!</definedName>
    <definedName name="A2325811C" localSheetId="9">#REF!,#REF!</definedName>
    <definedName name="A2325811C" localSheetId="8">#REF!,#REF!</definedName>
    <definedName name="A2325811C" localSheetId="7">#REF!,#REF!</definedName>
    <definedName name="A2325811C" localSheetId="6">#REF!,#REF!</definedName>
    <definedName name="A2325811C" localSheetId="5">#REF!,#REF!</definedName>
    <definedName name="A2325811C">#REF!,#REF!</definedName>
    <definedName name="A2325811C_Data" localSheetId="10">#REF!</definedName>
    <definedName name="A2325811C_Data" localSheetId="9">#REF!</definedName>
    <definedName name="A2325811C_Data" localSheetId="8">#REF!</definedName>
    <definedName name="A2325811C_Data" localSheetId="7">#REF!</definedName>
    <definedName name="A2325811C_Data" localSheetId="6">#REF!</definedName>
    <definedName name="A2325811C_Data" localSheetId="5">#REF!</definedName>
    <definedName name="A2325811C_Data">#REF!</definedName>
    <definedName name="A2325811C_Latest" localSheetId="10">#REF!</definedName>
    <definedName name="A2325811C_Latest" localSheetId="9">#REF!</definedName>
    <definedName name="A2325811C_Latest" localSheetId="8">#REF!</definedName>
    <definedName name="A2325811C_Latest" localSheetId="7">#REF!</definedName>
    <definedName name="A2325811C_Latest" localSheetId="6">#REF!</definedName>
    <definedName name="A2325811C_Latest" localSheetId="5">#REF!</definedName>
    <definedName name="A2325811C_Latest">#REF!</definedName>
    <definedName name="A2325812F" localSheetId="10">#REF!,#REF!</definedName>
    <definedName name="A2325812F" localSheetId="9">#REF!,#REF!</definedName>
    <definedName name="A2325812F" localSheetId="8">#REF!,#REF!</definedName>
    <definedName name="A2325812F" localSheetId="7">#REF!,#REF!</definedName>
    <definedName name="A2325812F" localSheetId="6">#REF!,#REF!</definedName>
    <definedName name="A2325812F" localSheetId="5">#REF!,#REF!</definedName>
    <definedName name="A2325812F">#REF!,#REF!</definedName>
    <definedName name="A2325812F_Data" localSheetId="10">#REF!</definedName>
    <definedName name="A2325812F_Data" localSheetId="9">#REF!</definedName>
    <definedName name="A2325812F_Data" localSheetId="8">#REF!</definedName>
    <definedName name="A2325812F_Data" localSheetId="7">#REF!</definedName>
    <definedName name="A2325812F_Data" localSheetId="6">#REF!</definedName>
    <definedName name="A2325812F_Data" localSheetId="5">#REF!</definedName>
    <definedName name="A2325812F_Data">#REF!</definedName>
    <definedName name="A2325812F_Latest" localSheetId="10">#REF!</definedName>
    <definedName name="A2325812F_Latest" localSheetId="9">#REF!</definedName>
    <definedName name="A2325812F_Latest" localSheetId="8">#REF!</definedName>
    <definedName name="A2325812F_Latest" localSheetId="7">#REF!</definedName>
    <definedName name="A2325812F_Latest" localSheetId="6">#REF!</definedName>
    <definedName name="A2325812F_Latest" localSheetId="5">#REF!</definedName>
    <definedName name="A2325812F_Latest">#REF!</definedName>
    <definedName name="A2325814K">[1]Data2!$E$1:$E$10,[1]Data2!$E$11:$E$29</definedName>
    <definedName name="A2325815L" localSheetId="10">#REF!,#REF!</definedName>
    <definedName name="A2325815L" localSheetId="9">#REF!,#REF!</definedName>
    <definedName name="A2325815L" localSheetId="8">#REF!,#REF!</definedName>
    <definedName name="A2325815L" localSheetId="7">#REF!,#REF!</definedName>
    <definedName name="A2325815L" localSheetId="6">#REF!,#REF!</definedName>
    <definedName name="A2325815L" localSheetId="5">#REF!,#REF!</definedName>
    <definedName name="A2325815L">#REF!,#REF!</definedName>
    <definedName name="A2325815L_Data" localSheetId="10">#REF!</definedName>
    <definedName name="A2325815L_Data" localSheetId="9">#REF!</definedName>
    <definedName name="A2325815L_Data" localSheetId="8">#REF!</definedName>
    <definedName name="A2325815L_Data" localSheetId="7">#REF!</definedName>
    <definedName name="A2325815L_Data" localSheetId="6">#REF!</definedName>
    <definedName name="A2325815L_Data" localSheetId="5">#REF!</definedName>
    <definedName name="A2325815L_Data">#REF!</definedName>
    <definedName name="A2325815L_Latest" localSheetId="10">#REF!</definedName>
    <definedName name="A2325815L_Latest" localSheetId="9">#REF!</definedName>
    <definedName name="A2325815L_Latest" localSheetId="8">#REF!</definedName>
    <definedName name="A2325815L_Latest" localSheetId="7">#REF!</definedName>
    <definedName name="A2325815L_Latest" localSheetId="6">#REF!</definedName>
    <definedName name="A2325815L_Latest" localSheetId="5">#REF!</definedName>
    <definedName name="A2325815L_Latest">#REF!</definedName>
    <definedName name="A2325816R" localSheetId="10">#REF!,#REF!</definedName>
    <definedName name="A2325816R" localSheetId="9">#REF!,#REF!</definedName>
    <definedName name="A2325816R" localSheetId="8">#REF!,#REF!</definedName>
    <definedName name="A2325816R" localSheetId="7">#REF!,#REF!</definedName>
    <definedName name="A2325816R" localSheetId="6">#REF!,#REF!</definedName>
    <definedName name="A2325816R" localSheetId="5">#REF!,#REF!</definedName>
    <definedName name="A2325816R">#REF!,#REF!</definedName>
    <definedName name="A2325816R_Data" localSheetId="10">#REF!</definedName>
    <definedName name="A2325816R_Data" localSheetId="9">#REF!</definedName>
    <definedName name="A2325816R_Data" localSheetId="8">#REF!</definedName>
    <definedName name="A2325816R_Data" localSheetId="7">#REF!</definedName>
    <definedName name="A2325816R_Data" localSheetId="6">#REF!</definedName>
    <definedName name="A2325816R_Data" localSheetId="5">#REF!</definedName>
    <definedName name="A2325816R_Data">#REF!</definedName>
    <definedName name="A2325816R_Latest" localSheetId="10">#REF!</definedName>
    <definedName name="A2325816R_Latest" localSheetId="9">#REF!</definedName>
    <definedName name="A2325816R_Latest" localSheetId="8">#REF!</definedName>
    <definedName name="A2325816R_Latest" localSheetId="7">#REF!</definedName>
    <definedName name="A2325816R_Latest" localSheetId="6">#REF!</definedName>
    <definedName name="A2325816R_Latest" localSheetId="5">#REF!</definedName>
    <definedName name="A2325816R_Latest">#REF!</definedName>
    <definedName name="A2325817T" localSheetId="10">#REF!,#REF!</definedName>
    <definedName name="A2325817T" localSheetId="9">#REF!,#REF!</definedName>
    <definedName name="A2325817T" localSheetId="8">#REF!,#REF!</definedName>
    <definedName name="A2325817T" localSheetId="7">#REF!,#REF!</definedName>
    <definedName name="A2325817T" localSheetId="6">#REF!,#REF!</definedName>
    <definedName name="A2325817T" localSheetId="5">#REF!,#REF!</definedName>
    <definedName name="A2325817T">#REF!,#REF!</definedName>
    <definedName name="A2325817T_Data" localSheetId="10">#REF!</definedName>
    <definedName name="A2325817T_Data" localSheetId="9">#REF!</definedName>
    <definedName name="A2325817T_Data" localSheetId="8">#REF!</definedName>
    <definedName name="A2325817T_Data" localSheetId="7">#REF!</definedName>
    <definedName name="A2325817T_Data" localSheetId="6">#REF!</definedName>
    <definedName name="A2325817T_Data" localSheetId="5">#REF!</definedName>
    <definedName name="A2325817T_Data">#REF!</definedName>
    <definedName name="A2325817T_Latest" localSheetId="10">#REF!</definedName>
    <definedName name="A2325817T_Latest" localSheetId="9">#REF!</definedName>
    <definedName name="A2325817T_Latest" localSheetId="8">#REF!</definedName>
    <definedName name="A2325817T_Latest" localSheetId="7">#REF!</definedName>
    <definedName name="A2325817T_Latest" localSheetId="6">#REF!</definedName>
    <definedName name="A2325817T_Latest" localSheetId="5">#REF!</definedName>
    <definedName name="A2325817T_Latest">#REF!</definedName>
    <definedName name="A2325819W">[1]Data2!$EB$1:$EB$10,[1]Data2!$EB$11:$EB$29</definedName>
    <definedName name="A2325820F" localSheetId="10">#REF!,#REF!</definedName>
    <definedName name="A2325820F" localSheetId="9">#REF!,#REF!</definedName>
    <definedName name="A2325820F" localSheetId="8">#REF!,#REF!</definedName>
    <definedName name="A2325820F" localSheetId="7">#REF!,#REF!</definedName>
    <definedName name="A2325820F" localSheetId="6">#REF!,#REF!</definedName>
    <definedName name="A2325820F" localSheetId="5">#REF!,#REF!</definedName>
    <definedName name="A2325820F">#REF!,#REF!</definedName>
    <definedName name="A2325820F_Data" localSheetId="10">#REF!</definedName>
    <definedName name="A2325820F_Data" localSheetId="9">#REF!</definedName>
    <definedName name="A2325820F_Data" localSheetId="8">#REF!</definedName>
    <definedName name="A2325820F_Data" localSheetId="7">#REF!</definedName>
    <definedName name="A2325820F_Data" localSheetId="6">#REF!</definedName>
    <definedName name="A2325820F_Data" localSheetId="5">#REF!</definedName>
    <definedName name="A2325820F_Data">#REF!</definedName>
    <definedName name="A2325820F_Latest" localSheetId="10">#REF!</definedName>
    <definedName name="A2325820F_Latest" localSheetId="9">#REF!</definedName>
    <definedName name="A2325820F_Latest" localSheetId="8">#REF!</definedName>
    <definedName name="A2325820F_Latest" localSheetId="7">#REF!</definedName>
    <definedName name="A2325820F_Latest" localSheetId="6">#REF!</definedName>
    <definedName name="A2325820F_Latest" localSheetId="5">#REF!</definedName>
    <definedName name="A2325820F_Latest">#REF!</definedName>
    <definedName name="A2325821J" localSheetId="10">#REF!,#REF!</definedName>
    <definedName name="A2325821J" localSheetId="9">#REF!,#REF!</definedName>
    <definedName name="A2325821J" localSheetId="8">#REF!,#REF!</definedName>
    <definedName name="A2325821J" localSheetId="7">#REF!,#REF!</definedName>
    <definedName name="A2325821J" localSheetId="6">#REF!,#REF!</definedName>
    <definedName name="A2325821J" localSheetId="5">#REF!,#REF!</definedName>
    <definedName name="A2325821J">#REF!,#REF!</definedName>
    <definedName name="A2325821J_Data" localSheetId="10">#REF!</definedName>
    <definedName name="A2325821J_Data" localSheetId="9">#REF!</definedName>
    <definedName name="A2325821J_Data" localSheetId="8">#REF!</definedName>
    <definedName name="A2325821J_Data" localSheetId="7">#REF!</definedName>
    <definedName name="A2325821J_Data" localSheetId="6">#REF!</definedName>
    <definedName name="A2325821J_Data" localSheetId="5">#REF!</definedName>
    <definedName name="A2325821J_Data">#REF!</definedName>
    <definedName name="A2325821J_Latest" localSheetId="10">#REF!</definedName>
    <definedName name="A2325821J_Latest" localSheetId="9">#REF!</definedName>
    <definedName name="A2325821J_Latest" localSheetId="8">#REF!</definedName>
    <definedName name="A2325821J_Latest" localSheetId="7">#REF!</definedName>
    <definedName name="A2325821J_Latest" localSheetId="6">#REF!</definedName>
    <definedName name="A2325821J_Latest" localSheetId="5">#REF!</definedName>
    <definedName name="A2325821J_Latest">#REF!</definedName>
    <definedName name="A2325822K" localSheetId="10">#REF!,#REF!</definedName>
    <definedName name="A2325822K" localSheetId="9">#REF!,#REF!</definedName>
    <definedName name="A2325822K" localSheetId="8">#REF!,#REF!</definedName>
    <definedName name="A2325822K" localSheetId="7">#REF!,#REF!</definedName>
    <definedName name="A2325822K" localSheetId="6">#REF!,#REF!</definedName>
    <definedName name="A2325822K" localSheetId="5">#REF!,#REF!</definedName>
    <definedName name="A2325822K">#REF!,#REF!</definedName>
    <definedName name="A2325822K_Data" localSheetId="10">#REF!</definedName>
    <definedName name="A2325822K_Data" localSheetId="9">#REF!</definedName>
    <definedName name="A2325822K_Data" localSheetId="8">#REF!</definedName>
    <definedName name="A2325822K_Data" localSheetId="7">#REF!</definedName>
    <definedName name="A2325822K_Data" localSheetId="6">#REF!</definedName>
    <definedName name="A2325822K_Data" localSheetId="5">#REF!</definedName>
    <definedName name="A2325822K_Data">#REF!</definedName>
    <definedName name="A2325822K_Latest" localSheetId="10">#REF!</definedName>
    <definedName name="A2325822K_Latest" localSheetId="9">#REF!</definedName>
    <definedName name="A2325822K_Latest" localSheetId="8">#REF!</definedName>
    <definedName name="A2325822K_Latest" localSheetId="7">#REF!</definedName>
    <definedName name="A2325822K_Latest" localSheetId="6">#REF!</definedName>
    <definedName name="A2325822K_Latest" localSheetId="5">#REF!</definedName>
    <definedName name="A2325822K_Latest">#REF!</definedName>
    <definedName name="A2325824R">[1]Data3!$I$1:$I$10,[1]Data3!$I$11:$I$29</definedName>
    <definedName name="A2325825T" localSheetId="10">#REF!,#REF!</definedName>
    <definedName name="A2325825T" localSheetId="9">#REF!,#REF!</definedName>
    <definedName name="A2325825T" localSheetId="8">#REF!,#REF!</definedName>
    <definedName name="A2325825T" localSheetId="7">#REF!,#REF!</definedName>
    <definedName name="A2325825T" localSheetId="6">#REF!,#REF!</definedName>
    <definedName name="A2325825T" localSheetId="5">#REF!,#REF!</definedName>
    <definedName name="A2325825T">#REF!,#REF!</definedName>
    <definedName name="A2325825T_Data" localSheetId="10">#REF!</definedName>
    <definedName name="A2325825T_Data" localSheetId="9">#REF!</definedName>
    <definedName name="A2325825T_Data" localSheetId="8">#REF!</definedName>
    <definedName name="A2325825T_Data" localSheetId="7">#REF!</definedName>
    <definedName name="A2325825T_Data" localSheetId="6">#REF!</definedName>
    <definedName name="A2325825T_Data" localSheetId="5">#REF!</definedName>
    <definedName name="A2325825T_Data">#REF!</definedName>
    <definedName name="A2325825T_Latest" localSheetId="10">#REF!</definedName>
    <definedName name="A2325825T_Latest" localSheetId="9">#REF!</definedName>
    <definedName name="A2325825T_Latest" localSheetId="8">#REF!</definedName>
    <definedName name="A2325825T_Latest" localSheetId="7">#REF!</definedName>
    <definedName name="A2325825T_Latest" localSheetId="6">#REF!</definedName>
    <definedName name="A2325825T_Latest" localSheetId="5">#REF!</definedName>
    <definedName name="A2325825T_Latest">#REF!</definedName>
    <definedName name="A2325826V" localSheetId="10">#REF!,#REF!</definedName>
    <definedName name="A2325826V" localSheetId="9">#REF!,#REF!</definedName>
    <definedName name="A2325826V" localSheetId="8">#REF!,#REF!</definedName>
    <definedName name="A2325826V" localSheetId="7">#REF!,#REF!</definedName>
    <definedName name="A2325826V" localSheetId="6">#REF!,#REF!</definedName>
    <definedName name="A2325826V" localSheetId="5">#REF!,#REF!</definedName>
    <definedName name="A2325826V">#REF!,#REF!</definedName>
    <definedName name="A2325826V_Data" localSheetId="10">#REF!</definedName>
    <definedName name="A2325826V_Data" localSheetId="9">#REF!</definedName>
    <definedName name="A2325826V_Data" localSheetId="8">#REF!</definedName>
    <definedName name="A2325826V_Data" localSheetId="7">#REF!</definedName>
    <definedName name="A2325826V_Data" localSheetId="6">#REF!</definedName>
    <definedName name="A2325826V_Data" localSheetId="5">#REF!</definedName>
    <definedName name="A2325826V_Data">#REF!</definedName>
    <definedName name="A2325826V_Latest" localSheetId="10">#REF!</definedName>
    <definedName name="A2325826V_Latest" localSheetId="9">#REF!</definedName>
    <definedName name="A2325826V_Latest" localSheetId="8">#REF!</definedName>
    <definedName name="A2325826V_Latest" localSheetId="7">#REF!</definedName>
    <definedName name="A2325826V_Latest" localSheetId="6">#REF!</definedName>
    <definedName name="A2325826V_Latest" localSheetId="5">#REF!</definedName>
    <definedName name="A2325826V_Latest">#REF!</definedName>
    <definedName name="A2325827W" localSheetId="10">#REF!,#REF!</definedName>
    <definedName name="A2325827W" localSheetId="9">#REF!,#REF!</definedName>
    <definedName name="A2325827W" localSheetId="8">#REF!,#REF!</definedName>
    <definedName name="A2325827W" localSheetId="7">#REF!,#REF!</definedName>
    <definedName name="A2325827W" localSheetId="6">#REF!,#REF!</definedName>
    <definedName name="A2325827W" localSheetId="5">#REF!,#REF!</definedName>
    <definedName name="A2325827W">#REF!,#REF!</definedName>
    <definedName name="A2325827W_Data" localSheetId="10">#REF!</definedName>
    <definedName name="A2325827W_Data" localSheetId="9">#REF!</definedName>
    <definedName name="A2325827W_Data" localSheetId="8">#REF!</definedName>
    <definedName name="A2325827W_Data" localSheetId="7">#REF!</definedName>
    <definedName name="A2325827W_Data" localSheetId="6">#REF!</definedName>
    <definedName name="A2325827W_Data" localSheetId="5">#REF!</definedName>
    <definedName name="A2325827W_Data">#REF!</definedName>
    <definedName name="A2325827W_Latest" localSheetId="10">#REF!</definedName>
    <definedName name="A2325827W_Latest" localSheetId="9">#REF!</definedName>
    <definedName name="A2325827W_Latest" localSheetId="8">#REF!</definedName>
    <definedName name="A2325827W_Latest" localSheetId="7">#REF!</definedName>
    <definedName name="A2325827W_Latest" localSheetId="6">#REF!</definedName>
    <definedName name="A2325827W_Latest" localSheetId="5">#REF!</definedName>
    <definedName name="A2325827W_Latest">#REF!</definedName>
    <definedName name="A2325829A">[1]Data3!$EF$1:$EF$10,[1]Data3!$EF$11:$EF$29</definedName>
    <definedName name="A2325830K" localSheetId="10">#REF!,#REF!</definedName>
    <definedName name="A2325830K" localSheetId="9">#REF!,#REF!</definedName>
    <definedName name="A2325830K" localSheetId="8">#REF!,#REF!</definedName>
    <definedName name="A2325830K" localSheetId="7">#REF!,#REF!</definedName>
    <definedName name="A2325830K" localSheetId="6">#REF!,#REF!</definedName>
    <definedName name="A2325830K" localSheetId="5">#REF!,#REF!</definedName>
    <definedName name="A2325830K">#REF!,#REF!</definedName>
    <definedName name="A2325830K_Data" localSheetId="10">#REF!</definedName>
    <definedName name="A2325830K_Data" localSheetId="9">#REF!</definedName>
    <definedName name="A2325830K_Data" localSheetId="8">#REF!</definedName>
    <definedName name="A2325830K_Data" localSheetId="7">#REF!</definedName>
    <definedName name="A2325830K_Data" localSheetId="6">#REF!</definedName>
    <definedName name="A2325830K_Data" localSheetId="5">#REF!</definedName>
    <definedName name="A2325830K_Data">#REF!</definedName>
    <definedName name="A2325830K_Latest" localSheetId="10">#REF!</definedName>
    <definedName name="A2325830K_Latest" localSheetId="9">#REF!</definedName>
    <definedName name="A2325830K_Latest" localSheetId="8">#REF!</definedName>
    <definedName name="A2325830K_Latest" localSheetId="7">#REF!</definedName>
    <definedName name="A2325830K_Latest" localSheetId="6">#REF!</definedName>
    <definedName name="A2325830K_Latest" localSheetId="5">#REF!</definedName>
    <definedName name="A2325830K_Latest">#REF!</definedName>
    <definedName name="A2325831L" localSheetId="10">#REF!,#REF!</definedName>
    <definedName name="A2325831L" localSheetId="9">#REF!,#REF!</definedName>
    <definedName name="A2325831L" localSheetId="8">#REF!,#REF!</definedName>
    <definedName name="A2325831L" localSheetId="7">#REF!,#REF!</definedName>
    <definedName name="A2325831L" localSheetId="6">#REF!,#REF!</definedName>
    <definedName name="A2325831L" localSheetId="5">#REF!,#REF!</definedName>
    <definedName name="A2325831L">#REF!,#REF!</definedName>
    <definedName name="A2325831L_Data" localSheetId="10">#REF!</definedName>
    <definedName name="A2325831L_Data" localSheetId="9">#REF!</definedName>
    <definedName name="A2325831L_Data" localSheetId="8">#REF!</definedName>
    <definedName name="A2325831L_Data" localSheetId="7">#REF!</definedName>
    <definedName name="A2325831L_Data" localSheetId="6">#REF!</definedName>
    <definedName name="A2325831L_Data" localSheetId="5">#REF!</definedName>
    <definedName name="A2325831L_Data">#REF!</definedName>
    <definedName name="A2325831L_Latest" localSheetId="10">#REF!</definedName>
    <definedName name="A2325831L_Latest" localSheetId="9">#REF!</definedName>
    <definedName name="A2325831L_Latest" localSheetId="8">#REF!</definedName>
    <definedName name="A2325831L_Latest" localSheetId="7">#REF!</definedName>
    <definedName name="A2325831L_Latest" localSheetId="6">#REF!</definedName>
    <definedName name="A2325831L_Latest" localSheetId="5">#REF!</definedName>
    <definedName name="A2325831L_Latest">#REF!</definedName>
    <definedName name="A2325832R" localSheetId="10">#REF!,#REF!</definedName>
    <definedName name="A2325832R" localSheetId="9">#REF!,#REF!</definedName>
    <definedName name="A2325832R" localSheetId="8">#REF!,#REF!</definedName>
    <definedName name="A2325832R" localSheetId="7">#REF!,#REF!</definedName>
    <definedName name="A2325832R" localSheetId="6">#REF!,#REF!</definedName>
    <definedName name="A2325832R" localSheetId="5">#REF!,#REF!</definedName>
    <definedName name="A2325832R">#REF!,#REF!</definedName>
    <definedName name="A2325832R_Data" localSheetId="10">#REF!</definedName>
    <definedName name="A2325832R_Data" localSheetId="9">#REF!</definedName>
    <definedName name="A2325832R_Data" localSheetId="8">#REF!</definedName>
    <definedName name="A2325832R_Data" localSheetId="7">#REF!</definedName>
    <definedName name="A2325832R_Data" localSheetId="6">#REF!</definedName>
    <definedName name="A2325832R_Data" localSheetId="5">#REF!</definedName>
    <definedName name="A2325832R_Data">#REF!</definedName>
    <definedName name="A2325832R_Latest" localSheetId="10">#REF!</definedName>
    <definedName name="A2325832R_Latest" localSheetId="9">#REF!</definedName>
    <definedName name="A2325832R_Latest" localSheetId="8">#REF!</definedName>
    <definedName name="A2325832R_Latest" localSheetId="7">#REF!</definedName>
    <definedName name="A2325832R_Latest" localSheetId="6">#REF!</definedName>
    <definedName name="A2325832R_Latest" localSheetId="5">#REF!</definedName>
    <definedName name="A2325832R_Latest">#REF!</definedName>
    <definedName name="A2325834V">[1]Data4!$M$1:$M$10,[1]Data4!$M$11:$M$29</definedName>
    <definedName name="A2325835W" localSheetId="10">#REF!,#REF!</definedName>
    <definedName name="A2325835W" localSheetId="9">#REF!,#REF!</definedName>
    <definedName name="A2325835W" localSheetId="8">#REF!,#REF!</definedName>
    <definedName name="A2325835W" localSheetId="7">#REF!,#REF!</definedName>
    <definedName name="A2325835W" localSheetId="6">#REF!,#REF!</definedName>
    <definedName name="A2325835W" localSheetId="5">#REF!,#REF!</definedName>
    <definedName name="A2325835W">#REF!,#REF!</definedName>
    <definedName name="A2325835W_Data" localSheetId="10">#REF!</definedName>
    <definedName name="A2325835W_Data" localSheetId="9">#REF!</definedName>
    <definedName name="A2325835W_Data" localSheetId="8">#REF!</definedName>
    <definedName name="A2325835W_Data" localSheetId="7">#REF!</definedName>
    <definedName name="A2325835W_Data" localSheetId="6">#REF!</definedName>
    <definedName name="A2325835W_Data" localSheetId="5">#REF!</definedName>
    <definedName name="A2325835W_Data">#REF!</definedName>
    <definedName name="A2325835W_Latest" localSheetId="10">#REF!</definedName>
    <definedName name="A2325835W_Latest" localSheetId="9">#REF!</definedName>
    <definedName name="A2325835W_Latest" localSheetId="8">#REF!</definedName>
    <definedName name="A2325835W_Latest" localSheetId="7">#REF!</definedName>
    <definedName name="A2325835W_Latest" localSheetId="6">#REF!</definedName>
    <definedName name="A2325835W_Latest" localSheetId="5">#REF!</definedName>
    <definedName name="A2325835W_Latest">#REF!</definedName>
    <definedName name="A2325836X" localSheetId="10">#REF!,#REF!</definedName>
    <definedName name="A2325836X" localSheetId="9">#REF!,#REF!</definedName>
    <definedName name="A2325836X" localSheetId="8">#REF!,#REF!</definedName>
    <definedName name="A2325836X" localSheetId="7">#REF!,#REF!</definedName>
    <definedName name="A2325836X" localSheetId="6">#REF!,#REF!</definedName>
    <definedName name="A2325836X" localSheetId="5">#REF!,#REF!</definedName>
    <definedName name="A2325836X">#REF!,#REF!</definedName>
    <definedName name="A2325836X_Data" localSheetId="10">#REF!</definedName>
    <definedName name="A2325836X_Data" localSheetId="9">#REF!</definedName>
    <definedName name="A2325836X_Data" localSheetId="8">#REF!</definedName>
    <definedName name="A2325836X_Data" localSheetId="7">#REF!</definedName>
    <definedName name="A2325836X_Data" localSheetId="6">#REF!</definedName>
    <definedName name="A2325836X_Data" localSheetId="5">#REF!</definedName>
    <definedName name="A2325836X_Data">#REF!</definedName>
    <definedName name="A2325836X_Latest" localSheetId="10">#REF!</definedName>
    <definedName name="A2325836X_Latest" localSheetId="9">#REF!</definedName>
    <definedName name="A2325836X_Latest" localSheetId="8">#REF!</definedName>
    <definedName name="A2325836X_Latest" localSheetId="7">#REF!</definedName>
    <definedName name="A2325836X_Latest" localSheetId="6">#REF!</definedName>
    <definedName name="A2325836X_Latest" localSheetId="5">#REF!</definedName>
    <definedName name="A2325836X_Latest">#REF!</definedName>
    <definedName name="A2325837A" localSheetId="10">#REF!,#REF!</definedName>
    <definedName name="A2325837A" localSheetId="9">#REF!,#REF!</definedName>
    <definedName name="A2325837A" localSheetId="8">#REF!,#REF!</definedName>
    <definedName name="A2325837A" localSheetId="7">#REF!,#REF!</definedName>
    <definedName name="A2325837A" localSheetId="6">#REF!,#REF!</definedName>
    <definedName name="A2325837A" localSheetId="5">#REF!,#REF!</definedName>
    <definedName name="A2325837A">#REF!,#REF!</definedName>
    <definedName name="A2325837A_Data" localSheetId="10">#REF!</definedName>
    <definedName name="A2325837A_Data" localSheetId="9">#REF!</definedName>
    <definedName name="A2325837A_Data" localSheetId="8">#REF!</definedName>
    <definedName name="A2325837A_Data" localSheetId="7">#REF!</definedName>
    <definedName name="A2325837A_Data" localSheetId="6">#REF!</definedName>
    <definedName name="A2325837A_Data" localSheetId="5">#REF!</definedName>
    <definedName name="A2325837A_Data">#REF!</definedName>
    <definedName name="A2325837A_Latest" localSheetId="10">#REF!</definedName>
    <definedName name="A2325837A_Latest" localSheetId="9">#REF!</definedName>
    <definedName name="A2325837A_Latest" localSheetId="8">#REF!</definedName>
    <definedName name="A2325837A_Latest" localSheetId="7">#REF!</definedName>
    <definedName name="A2325837A_Latest" localSheetId="6">#REF!</definedName>
    <definedName name="A2325837A_Latest" localSheetId="5">#REF!</definedName>
    <definedName name="A2325837A_Latest">#REF!</definedName>
    <definedName name="A2325839F">[1]Data4!$EJ$1:$EJ$10,[1]Data4!$EJ$11:$EJ$29</definedName>
    <definedName name="A2325840R" localSheetId="10">#REF!,#REF!</definedName>
    <definedName name="A2325840R" localSheetId="9">#REF!,#REF!</definedName>
    <definedName name="A2325840R" localSheetId="8">#REF!,#REF!</definedName>
    <definedName name="A2325840R" localSheetId="7">#REF!,#REF!</definedName>
    <definedName name="A2325840R" localSheetId="6">#REF!,#REF!</definedName>
    <definedName name="A2325840R" localSheetId="5">#REF!,#REF!</definedName>
    <definedName name="A2325840R">#REF!,#REF!</definedName>
    <definedName name="A2325840R_Data" localSheetId="10">#REF!</definedName>
    <definedName name="A2325840R_Data" localSheetId="9">#REF!</definedName>
    <definedName name="A2325840R_Data" localSheetId="8">#REF!</definedName>
    <definedName name="A2325840R_Data" localSheetId="7">#REF!</definedName>
    <definedName name="A2325840R_Data" localSheetId="6">#REF!</definedName>
    <definedName name="A2325840R_Data" localSheetId="5">#REF!</definedName>
    <definedName name="A2325840R_Data">#REF!</definedName>
    <definedName name="A2325840R_Latest" localSheetId="10">#REF!</definedName>
    <definedName name="A2325840R_Latest" localSheetId="9">#REF!</definedName>
    <definedName name="A2325840R_Latest" localSheetId="8">#REF!</definedName>
    <definedName name="A2325840R_Latest" localSheetId="7">#REF!</definedName>
    <definedName name="A2325840R_Latest" localSheetId="6">#REF!</definedName>
    <definedName name="A2325840R_Latest" localSheetId="5">#REF!</definedName>
    <definedName name="A2325840R_Latest">#REF!</definedName>
    <definedName name="A2325841T" localSheetId="10">#REF!,#REF!</definedName>
    <definedName name="A2325841T" localSheetId="9">#REF!,#REF!</definedName>
    <definedName name="A2325841T" localSheetId="8">#REF!,#REF!</definedName>
    <definedName name="A2325841T" localSheetId="7">#REF!,#REF!</definedName>
    <definedName name="A2325841T" localSheetId="6">#REF!,#REF!</definedName>
    <definedName name="A2325841T" localSheetId="5">#REF!,#REF!</definedName>
    <definedName name="A2325841T">#REF!,#REF!</definedName>
    <definedName name="A2325841T_Data" localSheetId="10">#REF!</definedName>
    <definedName name="A2325841T_Data" localSheetId="9">#REF!</definedName>
    <definedName name="A2325841T_Data" localSheetId="8">#REF!</definedName>
    <definedName name="A2325841T_Data" localSheetId="7">#REF!</definedName>
    <definedName name="A2325841T_Data" localSheetId="6">#REF!</definedName>
    <definedName name="A2325841T_Data" localSheetId="5">#REF!</definedName>
    <definedName name="A2325841T_Data">#REF!</definedName>
    <definedName name="A2325841T_Latest" localSheetId="10">#REF!</definedName>
    <definedName name="A2325841T_Latest" localSheetId="9">#REF!</definedName>
    <definedName name="A2325841T_Latest" localSheetId="8">#REF!</definedName>
    <definedName name="A2325841T_Latest" localSheetId="7">#REF!</definedName>
    <definedName name="A2325841T_Latest" localSheetId="6">#REF!</definedName>
    <definedName name="A2325841T_Latest" localSheetId="5">#REF!</definedName>
    <definedName name="A2325841T_Latest">#REF!</definedName>
    <definedName name="A2325842V" localSheetId="10">#REF!,#REF!</definedName>
    <definedName name="A2325842V" localSheetId="9">#REF!,#REF!</definedName>
    <definedName name="A2325842V" localSheetId="8">#REF!,#REF!</definedName>
    <definedName name="A2325842V" localSheetId="7">#REF!,#REF!</definedName>
    <definedName name="A2325842V" localSheetId="6">#REF!,#REF!</definedName>
    <definedName name="A2325842V" localSheetId="5">#REF!,#REF!</definedName>
    <definedName name="A2325842V">#REF!,#REF!</definedName>
    <definedName name="A2325842V_Data" localSheetId="10">#REF!</definedName>
    <definedName name="A2325842V_Data" localSheetId="9">#REF!</definedName>
    <definedName name="A2325842V_Data" localSheetId="8">#REF!</definedName>
    <definedName name="A2325842V_Data" localSheetId="7">#REF!</definedName>
    <definedName name="A2325842V_Data" localSheetId="6">#REF!</definedName>
    <definedName name="A2325842V_Data" localSheetId="5">#REF!</definedName>
    <definedName name="A2325842V_Data">#REF!</definedName>
    <definedName name="A2325842V_Latest" localSheetId="10">#REF!</definedName>
    <definedName name="A2325842V_Latest" localSheetId="9">#REF!</definedName>
    <definedName name="A2325842V_Latest" localSheetId="8">#REF!</definedName>
    <definedName name="A2325842V_Latest" localSheetId="7">#REF!</definedName>
    <definedName name="A2325842V_Latest" localSheetId="6">#REF!</definedName>
    <definedName name="A2325842V_Latest" localSheetId="5">#REF!</definedName>
    <definedName name="A2325842V_Latest">#REF!</definedName>
    <definedName name="A2325844X" localSheetId="10">#REF!,#REF!</definedName>
    <definedName name="A2325844X" localSheetId="9">#REF!,#REF!</definedName>
    <definedName name="A2325844X" localSheetId="8">#REF!,#REF!</definedName>
    <definedName name="A2325844X" localSheetId="7">#REF!,#REF!</definedName>
    <definedName name="A2325844X" localSheetId="6">#REF!,#REF!</definedName>
    <definedName name="A2325844X" localSheetId="5">#REF!,#REF!</definedName>
    <definedName name="A2325844X">#REF!,#REF!</definedName>
    <definedName name="A2325844X_Data" localSheetId="10">#REF!</definedName>
    <definedName name="A2325844X_Data" localSheetId="9">#REF!</definedName>
    <definedName name="A2325844X_Data" localSheetId="8">#REF!</definedName>
    <definedName name="A2325844X_Data" localSheetId="7">#REF!</definedName>
    <definedName name="A2325844X_Data" localSheetId="6">#REF!</definedName>
    <definedName name="A2325844X_Data" localSheetId="5">#REF!</definedName>
    <definedName name="A2325844X_Data">#REF!</definedName>
    <definedName name="A2325844X_Latest" localSheetId="10">#REF!</definedName>
    <definedName name="A2325844X_Latest" localSheetId="9">#REF!</definedName>
    <definedName name="A2325844X_Latest" localSheetId="8">#REF!</definedName>
    <definedName name="A2325844X_Latest" localSheetId="7">#REF!</definedName>
    <definedName name="A2325844X_Latest" localSheetId="6">#REF!</definedName>
    <definedName name="A2325844X_Latest" localSheetId="5">#REF!</definedName>
    <definedName name="A2325844X_Latest">#REF!</definedName>
    <definedName name="A2325845A" localSheetId="10">#REF!,#REF!</definedName>
    <definedName name="A2325845A" localSheetId="9">#REF!,#REF!</definedName>
    <definedName name="A2325845A" localSheetId="8">#REF!,#REF!</definedName>
    <definedName name="A2325845A" localSheetId="7">#REF!,#REF!</definedName>
    <definedName name="A2325845A" localSheetId="6">#REF!,#REF!</definedName>
    <definedName name="A2325845A" localSheetId="5">#REF!,#REF!</definedName>
    <definedName name="A2325845A">#REF!,#REF!</definedName>
    <definedName name="A2325845A_Data" localSheetId="10">#REF!</definedName>
    <definedName name="A2325845A_Data" localSheetId="9">#REF!</definedName>
    <definedName name="A2325845A_Data" localSheetId="8">#REF!</definedName>
    <definedName name="A2325845A_Data" localSheetId="7">#REF!</definedName>
    <definedName name="A2325845A_Data" localSheetId="6">#REF!</definedName>
    <definedName name="A2325845A_Data" localSheetId="5">#REF!</definedName>
    <definedName name="A2325845A_Data">#REF!</definedName>
    <definedName name="A2325845A_Latest" localSheetId="10">#REF!</definedName>
    <definedName name="A2325845A_Latest" localSheetId="9">#REF!</definedName>
    <definedName name="A2325845A_Latest" localSheetId="8">#REF!</definedName>
    <definedName name="A2325845A_Latest" localSheetId="7">#REF!</definedName>
    <definedName name="A2325845A_Latest" localSheetId="6">#REF!</definedName>
    <definedName name="A2325845A_Latest" localSheetId="5">#REF!</definedName>
    <definedName name="A2325845A_Latest">#REF!</definedName>
    <definedName name="A2325846C" localSheetId="10">#REF!,#REF!</definedName>
    <definedName name="A2325846C" localSheetId="9">#REF!,#REF!</definedName>
    <definedName name="A2325846C" localSheetId="8">#REF!,#REF!</definedName>
    <definedName name="A2325846C" localSheetId="7">#REF!,#REF!</definedName>
    <definedName name="A2325846C" localSheetId="6">#REF!,#REF!</definedName>
    <definedName name="A2325846C" localSheetId="5">#REF!,#REF!</definedName>
    <definedName name="A2325846C">#REF!,#REF!</definedName>
    <definedName name="A2325846C_Data" localSheetId="10">#REF!</definedName>
    <definedName name="A2325846C_Data" localSheetId="9">#REF!</definedName>
    <definedName name="A2325846C_Data" localSheetId="8">#REF!</definedName>
    <definedName name="A2325846C_Data" localSheetId="7">#REF!</definedName>
    <definedName name="A2325846C_Data" localSheetId="6">#REF!</definedName>
    <definedName name="A2325846C_Data" localSheetId="5">#REF!</definedName>
    <definedName name="A2325846C_Data">#REF!</definedName>
    <definedName name="A2325846C_Latest" localSheetId="10">#REF!</definedName>
    <definedName name="A2325846C_Latest" localSheetId="9">#REF!</definedName>
    <definedName name="A2325846C_Latest" localSheetId="8">#REF!</definedName>
    <definedName name="A2325846C_Latest" localSheetId="7">#REF!</definedName>
    <definedName name="A2325846C_Latest" localSheetId="6">#REF!</definedName>
    <definedName name="A2325846C_Latest" localSheetId="5">#REF!</definedName>
    <definedName name="A2325846C_Latest">#REF!</definedName>
    <definedName name="A2325847F" localSheetId="10">#REF!,#REF!</definedName>
    <definedName name="A2325847F" localSheetId="9">#REF!,#REF!</definedName>
    <definedName name="A2325847F" localSheetId="8">#REF!,#REF!</definedName>
    <definedName name="A2325847F" localSheetId="7">#REF!,#REF!</definedName>
    <definedName name="A2325847F" localSheetId="6">#REF!,#REF!</definedName>
    <definedName name="A2325847F" localSheetId="5">#REF!,#REF!</definedName>
    <definedName name="A2325847F">#REF!,#REF!</definedName>
    <definedName name="A2325847F_Data" localSheetId="10">#REF!</definedName>
    <definedName name="A2325847F_Data" localSheetId="9">#REF!</definedName>
    <definedName name="A2325847F_Data" localSheetId="8">#REF!</definedName>
    <definedName name="A2325847F_Data" localSheetId="7">#REF!</definedName>
    <definedName name="A2325847F_Data" localSheetId="6">#REF!</definedName>
    <definedName name="A2325847F_Data" localSheetId="5">#REF!</definedName>
    <definedName name="A2325847F_Data">#REF!</definedName>
    <definedName name="A2325847F_Latest" localSheetId="10">#REF!</definedName>
    <definedName name="A2325847F_Latest" localSheetId="9">#REF!</definedName>
    <definedName name="A2325847F_Latest" localSheetId="8">#REF!</definedName>
    <definedName name="A2325847F_Latest" localSheetId="7">#REF!</definedName>
    <definedName name="A2325847F_Latest" localSheetId="6">#REF!</definedName>
    <definedName name="A2325847F_Latest" localSheetId="5">#REF!</definedName>
    <definedName name="A2325847F_Latest">#REF!</definedName>
    <definedName name="A2325848J">[2]Data3!$I$1:$I$10,[2]Data3!$I$238:$I$257</definedName>
    <definedName name="A2325849K" localSheetId="10">#REF!,#REF!</definedName>
    <definedName name="A2325849K" localSheetId="9">#REF!,#REF!</definedName>
    <definedName name="A2325849K" localSheetId="8">#REF!,#REF!</definedName>
    <definedName name="A2325849K" localSheetId="7">#REF!,#REF!</definedName>
    <definedName name="A2325849K" localSheetId="6">#REF!,#REF!</definedName>
    <definedName name="A2325849K" localSheetId="5">#REF!,#REF!</definedName>
    <definedName name="A2325849K">#REF!,#REF!</definedName>
    <definedName name="A2325849K_Data" localSheetId="10">#REF!</definedName>
    <definedName name="A2325849K_Data" localSheetId="9">#REF!</definedName>
    <definedName name="A2325849K_Data" localSheetId="8">#REF!</definedName>
    <definedName name="A2325849K_Data" localSheetId="7">#REF!</definedName>
    <definedName name="A2325849K_Data" localSheetId="6">#REF!</definedName>
    <definedName name="A2325849K_Data" localSheetId="5">#REF!</definedName>
    <definedName name="A2325849K_Data">#REF!</definedName>
    <definedName name="A2325849K_Latest" localSheetId="10">#REF!</definedName>
    <definedName name="A2325849K_Latest" localSheetId="9">#REF!</definedName>
    <definedName name="A2325849K_Latest" localSheetId="8">#REF!</definedName>
    <definedName name="A2325849K_Latest" localSheetId="7">#REF!</definedName>
    <definedName name="A2325849K_Latest" localSheetId="6">#REF!</definedName>
    <definedName name="A2325849K_Latest" localSheetId="5">#REF!</definedName>
    <definedName name="A2325849K_Latest">#REF!</definedName>
    <definedName name="A2325850V" localSheetId="10">#REF!,#REF!</definedName>
    <definedName name="A2325850V" localSheetId="9">#REF!,#REF!</definedName>
    <definedName name="A2325850V" localSheetId="8">#REF!,#REF!</definedName>
    <definedName name="A2325850V" localSheetId="7">#REF!,#REF!</definedName>
    <definedName name="A2325850V" localSheetId="6">#REF!,#REF!</definedName>
    <definedName name="A2325850V" localSheetId="5">#REF!,#REF!</definedName>
    <definedName name="A2325850V">#REF!,#REF!</definedName>
    <definedName name="A2325850V_Data" localSheetId="10">#REF!</definedName>
    <definedName name="A2325850V_Data" localSheetId="9">#REF!</definedName>
    <definedName name="A2325850V_Data" localSheetId="8">#REF!</definedName>
    <definedName name="A2325850V_Data" localSheetId="7">#REF!</definedName>
    <definedName name="A2325850V_Data" localSheetId="6">#REF!</definedName>
    <definedName name="A2325850V_Data" localSheetId="5">#REF!</definedName>
    <definedName name="A2325850V_Data">#REF!</definedName>
    <definedName name="A2325850V_Latest" localSheetId="10">#REF!</definedName>
    <definedName name="A2325850V_Latest" localSheetId="9">#REF!</definedName>
    <definedName name="A2325850V_Latest" localSheetId="8">#REF!</definedName>
    <definedName name="A2325850V_Latest" localSheetId="7">#REF!</definedName>
    <definedName name="A2325850V_Latest" localSheetId="6">#REF!</definedName>
    <definedName name="A2325850V_Latest" localSheetId="5">#REF!</definedName>
    <definedName name="A2325850V_Latest">#REF!</definedName>
    <definedName name="A2325854C">[1]Data1!$B$1:$B$10,[1]Data1!$B$11:$B$29</definedName>
    <definedName name="A2325859R">[1]Data1!$DY$1:$DY$10,[1]Data1!$DY$11:$DY$29</definedName>
    <definedName name="A2325864J">[1]Data2!$F$1:$F$10,[1]Data2!$F$11:$F$29</definedName>
    <definedName name="A2325869V">[1]Data2!$EC$1:$EC$10,[1]Data2!$EC$11:$EC$29</definedName>
    <definedName name="A2325874L">[1]Data3!$J$1:$J$10,[1]Data3!$J$11:$J$29</definedName>
    <definedName name="A2325879X">[1]Data3!$EG$1:$EG$10,[1]Data3!$EG$11:$EG$29</definedName>
    <definedName name="A2325884T">[1]Data4!$N$1:$N$10,[1]Data4!$N$11:$N$29</definedName>
    <definedName name="A2325889C">[1]Data4!$EK$1:$EK$10,[1]Data4!$EK$11:$EK$29</definedName>
    <definedName name="A2325891R">'[3]ABS Data1'!$B$1:$B$10,'[3]ABS Data1'!$B$107:$B$257</definedName>
    <definedName name="A2325892T">[2]Data2!$F$1:$F$10,[2]Data2!$F$111:$F$257</definedName>
    <definedName name="A2325893V">[2]Data2!$EC$1:$EC$10,[2]Data2!$EC$238:$EC$257</definedName>
    <definedName name="A2325894W" localSheetId="10">#REF!,#REF!</definedName>
    <definedName name="A2325894W" localSheetId="9">#REF!,#REF!</definedName>
    <definedName name="A2325894W" localSheetId="8">#REF!,#REF!</definedName>
    <definedName name="A2325894W" localSheetId="7">#REF!,#REF!</definedName>
    <definedName name="A2325894W" localSheetId="6">#REF!,#REF!</definedName>
    <definedName name="A2325894W" localSheetId="5">#REF!,#REF!</definedName>
    <definedName name="A2325894W">#REF!,#REF!</definedName>
    <definedName name="A2325894W_Data" localSheetId="10">#REF!</definedName>
    <definedName name="A2325894W_Data" localSheetId="9">#REF!</definedName>
    <definedName name="A2325894W_Data" localSheetId="8">#REF!</definedName>
    <definedName name="A2325894W_Data" localSheetId="7">#REF!</definedName>
    <definedName name="A2325894W_Data" localSheetId="6">#REF!</definedName>
    <definedName name="A2325894W_Data" localSheetId="5">#REF!</definedName>
    <definedName name="A2325894W_Data">#REF!</definedName>
    <definedName name="A2325894W_Latest" localSheetId="10">#REF!</definedName>
    <definedName name="A2325894W_Latest" localSheetId="9">#REF!</definedName>
    <definedName name="A2325894W_Latest" localSheetId="8">#REF!</definedName>
    <definedName name="A2325894W_Latest" localSheetId="7">#REF!</definedName>
    <definedName name="A2325894W_Latest" localSheetId="6">#REF!</definedName>
    <definedName name="A2325894W_Latest" localSheetId="5">#REF!</definedName>
    <definedName name="A2325894W_Latest">#REF!</definedName>
    <definedName name="A2325895X">'[3]ABS Data1'!$DY$1:$DY$10,'[3]ABS Data1'!$DY$108:$DY$257</definedName>
    <definedName name="A2325899J">[1]Data1!$AP$1:$AP$10,[1]Data1!$AP$11:$AP$29</definedName>
    <definedName name="A2325904R">[1]Data1!$FM$1:$FM$10,[1]Data1!$FM$11:$FM$29</definedName>
    <definedName name="A2325909A">[1]Data2!$AT$1:$AT$10,[1]Data2!$AT$11:$AT$29</definedName>
    <definedName name="A2325914V">[1]Data2!$FQ$1:$FQ$10,[1]Data2!$FQ$11:$FQ$29</definedName>
    <definedName name="A2325919F">[1]Data3!$AX$1:$AX$10,[1]Data3!$AX$11:$AX$29</definedName>
    <definedName name="A2325924X">[1]Data3!$FU$1:$FU$10,[1]Data3!$FU$11:$FU$29</definedName>
    <definedName name="A2325929K">[1]Data4!$BB$1:$BB$10,[1]Data4!$BB$11:$BB$29</definedName>
    <definedName name="A2325934C">[1]Data4!$FY$1:$FY$10,[1]Data4!$FY$11:$FY$29</definedName>
    <definedName name="A2325936J">'[3]ABS Data1'!$AP$1:$AP$10,'[3]ABS Data1'!$AP$107:$AP$257</definedName>
    <definedName name="A2325937K">[2]Data2!$AT$1:$AT$10,[2]Data2!$AT$111:$AT$257</definedName>
    <definedName name="A2325938L">[2]Data2!$FQ$1:$FQ$10,[2]Data2!$FQ$238:$FQ$257</definedName>
    <definedName name="A2325939R" localSheetId="10">#REF!,#REF!</definedName>
    <definedName name="A2325939R" localSheetId="9">#REF!,#REF!</definedName>
    <definedName name="A2325939R" localSheetId="8">#REF!,#REF!</definedName>
    <definedName name="A2325939R" localSheetId="7">#REF!,#REF!</definedName>
    <definedName name="A2325939R" localSheetId="6">#REF!,#REF!</definedName>
    <definedName name="A2325939R" localSheetId="5">#REF!,#REF!</definedName>
    <definedName name="A2325939R">#REF!,#REF!</definedName>
    <definedName name="A2325939R_Data" localSheetId="10">#REF!</definedName>
    <definedName name="A2325939R_Data" localSheetId="9">#REF!</definedName>
    <definedName name="A2325939R_Data" localSheetId="8">#REF!</definedName>
    <definedName name="A2325939R_Data" localSheetId="7">#REF!</definedName>
    <definedName name="A2325939R_Data" localSheetId="6">#REF!</definedName>
    <definedName name="A2325939R_Data" localSheetId="5">#REF!</definedName>
    <definedName name="A2325939R_Data">#REF!</definedName>
    <definedName name="A2325939R_Latest" localSheetId="10">#REF!</definedName>
    <definedName name="A2325939R_Latest" localSheetId="9">#REF!</definedName>
    <definedName name="A2325939R_Latest" localSheetId="8">#REF!</definedName>
    <definedName name="A2325939R_Latest" localSheetId="7">#REF!</definedName>
    <definedName name="A2325939R_Latest" localSheetId="6">#REF!</definedName>
    <definedName name="A2325939R_Latest" localSheetId="5">#REF!</definedName>
    <definedName name="A2325939R_Latest">#REF!</definedName>
    <definedName name="A2325940X">'[3]ABS Data1'!$FM$1:$FM$10,'[3]ABS Data1'!$FM$108:$FM$257</definedName>
    <definedName name="A2325944J">[1]Data1!$BE$1:$BE$10,[1]Data1!$BE$11:$BE$29</definedName>
    <definedName name="A2325949V">[1]Data1!$GB$1:$GB$10,[1]Data1!$GB$11:$GB$29</definedName>
    <definedName name="A2325954L">[1]Data2!$BI$1:$BI$10,[1]Data2!$BI$11:$BI$29</definedName>
    <definedName name="A2325959X">[1]Data2!$GF$1:$GF$10,[1]Data2!$GF$11:$GF$29</definedName>
    <definedName name="A2325964T">[1]Data3!$BM$1:$BM$10,[1]Data3!$BM$11:$BM$29</definedName>
    <definedName name="A2325969C">[1]Data3!$GJ$1:$GJ$10,[1]Data3!$GJ$11:$GJ$29</definedName>
    <definedName name="A2325974W">[1]Data4!$BQ$1:$BQ$10,[1]Data4!$BQ$11:$BQ$29</definedName>
    <definedName name="A2325979J">[1]Data4!$GN$1:$GN$10,[1]Data4!$GN$11:$GN$29</definedName>
    <definedName name="A2325981V">'[3]ABS Data1'!$BE$1:$BE$10,'[3]ABS Data1'!$BE$107:$BE$257</definedName>
    <definedName name="A2325982W">[2]Data2!$BI$1:$BI$10,[2]Data2!$BI$111:$BI$257</definedName>
    <definedName name="A2325983X">[2]Data2!$GF$1:$GF$10,[2]Data2!$GF$238:$GF$257</definedName>
    <definedName name="A2325984A" localSheetId="10">#REF!,#REF!</definedName>
    <definedName name="A2325984A" localSheetId="9">#REF!,#REF!</definedName>
    <definedName name="A2325984A" localSheetId="8">#REF!,#REF!</definedName>
    <definedName name="A2325984A" localSheetId="7">#REF!,#REF!</definedName>
    <definedName name="A2325984A" localSheetId="6">#REF!,#REF!</definedName>
    <definedName name="A2325984A" localSheetId="5">#REF!,#REF!</definedName>
    <definedName name="A2325984A">#REF!,#REF!</definedName>
    <definedName name="A2325984A_Data" localSheetId="10">#REF!</definedName>
    <definedName name="A2325984A_Data" localSheetId="9">#REF!</definedName>
    <definedName name="A2325984A_Data" localSheetId="8">#REF!</definedName>
    <definedName name="A2325984A_Data" localSheetId="7">#REF!</definedName>
    <definedName name="A2325984A_Data" localSheetId="6">#REF!</definedName>
    <definedName name="A2325984A_Data" localSheetId="5">#REF!</definedName>
    <definedName name="A2325984A_Data">#REF!</definedName>
    <definedName name="A2325984A_Latest" localSheetId="10">#REF!</definedName>
    <definedName name="A2325984A_Latest" localSheetId="9">#REF!</definedName>
    <definedName name="A2325984A_Latest" localSheetId="8">#REF!</definedName>
    <definedName name="A2325984A_Latest" localSheetId="7">#REF!</definedName>
    <definedName name="A2325984A_Latest" localSheetId="6">#REF!</definedName>
    <definedName name="A2325984A_Latest" localSheetId="5">#REF!</definedName>
    <definedName name="A2325984A_Latest">#REF!</definedName>
    <definedName name="A2325985C">'[3]ABS Data1'!$GB$1:$GB$10,'[3]ABS Data1'!$GB$108:$GB$257</definedName>
    <definedName name="A2325989L">[1]Data1!$BO$1:$BO$10,[1]Data1!$BO$11:$BO$29</definedName>
    <definedName name="A2325994F">[1]Data1!$GL$1:$GL$10,[1]Data1!$GL$11:$GL$29</definedName>
    <definedName name="A2325999T">[1]Data2!$BS$1:$BS$10,[1]Data2!$BS$11:$BS$29</definedName>
    <definedName name="A2326004A">[1]Data2!$GP$1:$GP$10,[1]Data2!$GP$11:$GP$29</definedName>
    <definedName name="A2326009L">[1]Data3!$BW$1:$BW$10,[1]Data3!$BW$11:$BW$29</definedName>
    <definedName name="A2326014F">[1]Data3!$GT$1:$GT$10,[1]Data3!$GT$11:$GT$29</definedName>
    <definedName name="A2326019T">[1]Data4!$CA$1:$CA$10,[1]Data4!$CA$11:$CA$29</definedName>
    <definedName name="A2326024K">[1]Data4!$GX$1:$GX$10,[1]Data4!$GX$11:$GX$29</definedName>
    <definedName name="A2326026R">'[3]ABS Data1'!$BO$1:$BO$10,'[3]ABS Data1'!$BO$107:$BO$257</definedName>
    <definedName name="A2326027T">[2]Data2!$BS$1:$BS$10,[2]Data2!$BS$111:$BS$257</definedName>
    <definedName name="A2326028V">[2]Data2!$GP$1:$GP$10,[2]Data2!$GP$238:$GP$257</definedName>
    <definedName name="A2326029W" localSheetId="10">#REF!,#REF!</definedName>
    <definedName name="A2326029W" localSheetId="9">#REF!,#REF!</definedName>
    <definedName name="A2326029W" localSheetId="8">#REF!,#REF!</definedName>
    <definedName name="A2326029W" localSheetId="7">#REF!,#REF!</definedName>
    <definedName name="A2326029W" localSheetId="6">#REF!,#REF!</definedName>
    <definedName name="A2326029W" localSheetId="5">#REF!,#REF!</definedName>
    <definedName name="A2326029W">#REF!,#REF!</definedName>
    <definedName name="A2326029W_Data" localSheetId="10">#REF!</definedName>
    <definedName name="A2326029W_Data" localSheetId="9">#REF!</definedName>
    <definedName name="A2326029W_Data" localSheetId="8">#REF!</definedName>
    <definedName name="A2326029W_Data" localSheetId="7">#REF!</definedName>
    <definedName name="A2326029W_Data" localSheetId="6">#REF!</definedName>
    <definedName name="A2326029W_Data" localSheetId="5">#REF!</definedName>
    <definedName name="A2326029W_Data">#REF!</definedName>
    <definedName name="A2326029W_Latest" localSheetId="10">#REF!</definedName>
    <definedName name="A2326029W_Latest" localSheetId="9">#REF!</definedName>
    <definedName name="A2326029W_Latest" localSheetId="8">#REF!</definedName>
    <definedName name="A2326029W_Latest" localSheetId="7">#REF!</definedName>
    <definedName name="A2326029W_Latest" localSheetId="6">#REF!</definedName>
    <definedName name="A2326029W_Latest" localSheetId="5">#REF!</definedName>
    <definedName name="A2326029W_Latest">#REF!</definedName>
    <definedName name="A2326030F">'[3]ABS Data1'!$GL$1:$GL$10,'[3]ABS Data1'!$GL$108:$GL$257</definedName>
    <definedName name="A2326034R">[1]Data1!$CM$1:$CM$10,[1]Data1!$CM$11:$CM$29</definedName>
    <definedName name="A2326039A">[1]Data1!$HJ$1:$HJ$10,[1]Data1!$HJ$11:$HJ$29</definedName>
    <definedName name="A2326044V">[1]Data2!$CQ$1:$CQ$10,[1]Data2!$CQ$11:$CQ$29</definedName>
    <definedName name="A2326049F">[1]Data2!$HN$1:$HN$10,[1]Data2!$HN$11:$HN$29</definedName>
    <definedName name="A2326054X">[1]Data3!$CU$1:$CU$10,[1]Data3!$CU$11:$CU$29</definedName>
    <definedName name="A2326059K">[1]Data3!$HR$1:$HR$10,[1]Data3!$HR$11:$HR$29</definedName>
    <definedName name="A2326064C">[1]Data4!$CY$1:$CY$10,[1]Data4!$CY$11:$CY$29</definedName>
    <definedName name="A2326069R">[1]Data4!$HV$1:$HV$10,[1]Data4!$HV$11:$HV$29</definedName>
    <definedName name="A2326071A">'[3]ABS Data1'!$CM$1:$CM$10,'[3]ABS Data1'!$CM$107:$CM$257</definedName>
    <definedName name="A2326072C">[2]Data2!$CQ$1:$CQ$10,[2]Data2!$CQ$111:$CQ$257</definedName>
    <definedName name="A2326073F">[2]Data2!$HN$1:$HN$10,[2]Data2!$HN$238:$HN$257</definedName>
    <definedName name="A2326074J" localSheetId="10">#REF!,#REF!</definedName>
    <definedName name="A2326074J" localSheetId="9">#REF!,#REF!</definedName>
    <definedName name="A2326074J" localSheetId="8">#REF!,#REF!</definedName>
    <definedName name="A2326074J" localSheetId="7">#REF!,#REF!</definedName>
    <definedName name="A2326074J" localSheetId="6">#REF!,#REF!</definedName>
    <definedName name="A2326074J" localSheetId="5">#REF!,#REF!</definedName>
    <definedName name="A2326074J">#REF!,#REF!</definedName>
    <definedName name="A2326074J_Data" localSheetId="10">#REF!</definedName>
    <definedName name="A2326074J_Data" localSheetId="9">#REF!</definedName>
    <definedName name="A2326074J_Data" localSheetId="8">#REF!</definedName>
    <definedName name="A2326074J_Data" localSheetId="7">#REF!</definedName>
    <definedName name="A2326074J_Data" localSheetId="6">#REF!</definedName>
    <definedName name="A2326074J_Data" localSheetId="5">#REF!</definedName>
    <definedName name="A2326074J_Data">#REF!</definedName>
    <definedName name="A2326074J_Latest" localSheetId="10">#REF!</definedName>
    <definedName name="A2326074J_Latest" localSheetId="9">#REF!</definedName>
    <definedName name="A2326074J_Latest" localSheetId="8">#REF!</definedName>
    <definedName name="A2326074J_Latest" localSheetId="7">#REF!</definedName>
    <definedName name="A2326074J_Latest" localSheetId="6">#REF!</definedName>
    <definedName name="A2326074J_Latest" localSheetId="5">#REF!</definedName>
    <definedName name="A2326074J_Latest">#REF!</definedName>
    <definedName name="A2326075K">'[3]ABS Data1'!$HJ$1:$HJ$10,'[3]ABS Data1'!$HJ$108:$HJ$257</definedName>
    <definedName name="A2326079V">[1]Data1!$AJ$1:$AJ$10,[1]Data1!$AJ$11:$AJ$29</definedName>
    <definedName name="A2326084L">[1]Data1!$FG$1:$FG$10,[1]Data1!$FG$11:$FG$29</definedName>
    <definedName name="A2326089X">[1]Data2!$AN$1:$AN$10,[1]Data2!$AN$11:$AN$29</definedName>
    <definedName name="A2326094T">[1]Data2!$FK$1:$FK$10,[1]Data2!$FK$11:$FK$29</definedName>
    <definedName name="A2326099C">[1]Data3!$AR$1:$AR$10,[1]Data3!$AR$11:$AR$29</definedName>
    <definedName name="A2326104K">[1]Data3!$FO$1:$FO$10,[1]Data3!$FO$11:$FO$29</definedName>
    <definedName name="A2326109W">[1]Data4!$AV$1:$AV$10,[1]Data4!$AV$11:$AV$29</definedName>
    <definedName name="A2326114R">[1]Data4!$FS$1:$FS$10,[1]Data4!$FS$11:$FS$29</definedName>
    <definedName name="A2326116V">'[3]ABS Data1'!$AJ$1:$AJ$10,'[3]ABS Data1'!$AJ$107:$AJ$257</definedName>
    <definedName name="A2326117W">[2]Data2!$AN$1:$AN$10,[2]Data2!$AN$111:$AN$257</definedName>
    <definedName name="A2326118X">[2]Data2!$FK$1:$FK$10,[2]Data2!$FK$238:$FK$257</definedName>
    <definedName name="A2326119A" localSheetId="10">#REF!,#REF!</definedName>
    <definedName name="A2326119A" localSheetId="9">#REF!,#REF!</definedName>
    <definedName name="A2326119A" localSheetId="8">#REF!,#REF!</definedName>
    <definedName name="A2326119A" localSheetId="7">#REF!,#REF!</definedName>
    <definedName name="A2326119A" localSheetId="6">#REF!,#REF!</definedName>
    <definedName name="A2326119A" localSheetId="5">#REF!,#REF!</definedName>
    <definedName name="A2326119A">#REF!,#REF!</definedName>
    <definedName name="A2326119A_Data" localSheetId="10">#REF!</definedName>
    <definedName name="A2326119A_Data" localSheetId="9">#REF!</definedName>
    <definedName name="A2326119A_Data" localSheetId="8">#REF!</definedName>
    <definedName name="A2326119A_Data" localSheetId="7">#REF!</definedName>
    <definedName name="A2326119A_Data" localSheetId="6">#REF!</definedName>
    <definedName name="A2326119A_Data" localSheetId="5">#REF!</definedName>
    <definedName name="A2326119A_Data">#REF!</definedName>
    <definedName name="A2326119A_Latest" localSheetId="10">#REF!</definedName>
    <definedName name="A2326119A_Latest" localSheetId="9">#REF!</definedName>
    <definedName name="A2326119A_Latest" localSheetId="8">#REF!</definedName>
    <definedName name="A2326119A_Latest" localSheetId="7">#REF!</definedName>
    <definedName name="A2326119A_Latest" localSheetId="6">#REF!</definedName>
    <definedName name="A2326119A_Latest" localSheetId="5">#REF!</definedName>
    <definedName name="A2326119A_Latest">#REF!</definedName>
    <definedName name="A2326120K">'[3]ABS Data1'!$FG$1:$FG$10,'[3]ABS Data1'!$FG$108:$FG$257</definedName>
    <definedName name="A2326124V">[1]Data1!$C$1:$C$10,[1]Data1!$C$11:$C$29</definedName>
    <definedName name="A2326129F">[1]Data1!$DZ$1:$DZ$10,[1]Data1!$DZ$11:$DZ$29</definedName>
    <definedName name="A2326134X">[1]Data2!$G$1:$G$10,[1]Data2!$G$11:$G$29</definedName>
    <definedName name="A2326139K">[1]Data2!$ED$1:$ED$10,[1]Data2!$ED$11:$ED$29</definedName>
    <definedName name="A2326144C">[1]Data3!$K$1:$K$10,[1]Data3!$K$11:$K$29</definedName>
    <definedName name="A2326149R">[1]Data3!$EH$1:$EH$10,[1]Data3!$EH$11:$EH$29</definedName>
    <definedName name="A2326154J">[1]Data4!$O$1:$O$10,[1]Data4!$O$11:$O$29</definedName>
    <definedName name="A2326159V">[1]Data4!$EL$1:$EL$10,[1]Data4!$EL$11:$EL$29</definedName>
    <definedName name="A2326161F">'[3]ABS Data1'!$C$1:$C$10,'[3]ABS Data1'!$C$107:$C$257</definedName>
    <definedName name="A2326162J">[2]Data2!$G$1:$G$10,[2]Data2!$G$111:$G$257</definedName>
    <definedName name="A2326163K">[2]Data2!$ED$1:$ED$10,[2]Data2!$ED$238:$ED$257</definedName>
    <definedName name="A2326164L" localSheetId="10">#REF!,#REF!</definedName>
    <definedName name="A2326164L" localSheetId="9">#REF!,#REF!</definedName>
    <definedName name="A2326164L" localSheetId="8">#REF!,#REF!</definedName>
    <definedName name="A2326164L" localSheetId="7">#REF!,#REF!</definedName>
    <definedName name="A2326164L" localSheetId="6">#REF!,#REF!</definedName>
    <definedName name="A2326164L" localSheetId="5">#REF!,#REF!</definedName>
    <definedName name="A2326164L">#REF!,#REF!</definedName>
    <definedName name="A2326164L_Data" localSheetId="10">#REF!</definedName>
    <definedName name="A2326164L_Data" localSheetId="9">#REF!</definedName>
    <definedName name="A2326164L_Data" localSheetId="8">#REF!</definedName>
    <definedName name="A2326164L_Data" localSheetId="7">#REF!</definedName>
    <definedName name="A2326164L_Data" localSheetId="6">#REF!</definedName>
    <definedName name="A2326164L_Data" localSheetId="5">#REF!</definedName>
    <definedName name="A2326164L_Data">#REF!</definedName>
    <definedName name="A2326164L_Latest" localSheetId="10">#REF!</definedName>
    <definedName name="A2326164L_Latest" localSheetId="9">#REF!</definedName>
    <definedName name="A2326164L_Latest" localSheetId="8">#REF!</definedName>
    <definedName name="A2326164L_Latest" localSheetId="7">#REF!</definedName>
    <definedName name="A2326164L_Latest" localSheetId="6">#REF!</definedName>
    <definedName name="A2326164L_Latest" localSheetId="5">#REF!</definedName>
    <definedName name="A2326164L_Latest">#REF!</definedName>
    <definedName name="A2326165R">'[3]ABS Data1'!$DZ$1:$DZ$10,'[3]ABS Data1'!$DZ$108:$DZ$257</definedName>
    <definedName name="A2326169X">[1]Data1!$G$1:$G$10,[1]Data1!$G$11:$G$29</definedName>
    <definedName name="A2326174T">[1]Data1!$ED$1:$ED$10,[1]Data1!$ED$11:$ED$29</definedName>
    <definedName name="A2326179C">[1]Data2!$K$1:$K$10,[1]Data2!$K$11:$K$29</definedName>
    <definedName name="A2326184W">[1]Data2!$EH$1:$EH$10,[1]Data2!$EH$11:$EH$29</definedName>
    <definedName name="A2326189J">[1]Data3!$O$1:$O$10,[1]Data3!$O$11:$O$29</definedName>
    <definedName name="A2326194A">[1]Data3!$EL$1:$EL$10,[1]Data3!$EL$11:$EL$29</definedName>
    <definedName name="A2326199L">[1]Data4!$S$1:$S$10,[1]Data4!$S$11:$S$29</definedName>
    <definedName name="A2326204V">[1]Data4!$EP$1:$EP$10,[1]Data4!$EP$11:$EP$29</definedName>
    <definedName name="A2326206X">'[3]ABS Data1'!$G$1:$G$10,'[3]ABS Data1'!$G$107:$G$257</definedName>
    <definedName name="A2326207A">[2]Data2!$K$1:$K$10,[2]Data2!$K$111:$K$257</definedName>
    <definedName name="A2326208C">[2]Data2!$EH$1:$EH$10,[2]Data2!$EH$238:$EH$257</definedName>
    <definedName name="A2326209F" localSheetId="10">#REF!,#REF!</definedName>
    <definedName name="A2326209F" localSheetId="9">#REF!,#REF!</definedName>
    <definedName name="A2326209F" localSheetId="8">#REF!,#REF!</definedName>
    <definedName name="A2326209F" localSheetId="7">#REF!,#REF!</definedName>
    <definedName name="A2326209F" localSheetId="6">#REF!,#REF!</definedName>
    <definedName name="A2326209F" localSheetId="5">#REF!,#REF!</definedName>
    <definedName name="A2326209F">#REF!,#REF!</definedName>
    <definedName name="A2326209F_Data" localSheetId="10">#REF!</definedName>
    <definedName name="A2326209F_Data" localSheetId="9">#REF!</definedName>
    <definedName name="A2326209F_Data" localSheetId="8">#REF!</definedName>
    <definedName name="A2326209F_Data" localSheetId="7">#REF!</definedName>
    <definedName name="A2326209F_Data" localSheetId="6">#REF!</definedName>
    <definedName name="A2326209F_Data" localSheetId="5">#REF!</definedName>
    <definedName name="A2326209F_Data">#REF!</definedName>
    <definedName name="A2326209F_Latest" localSheetId="10">#REF!</definedName>
    <definedName name="A2326209F_Latest" localSheetId="9">#REF!</definedName>
    <definedName name="A2326209F_Latest" localSheetId="8">#REF!</definedName>
    <definedName name="A2326209F_Latest" localSheetId="7">#REF!</definedName>
    <definedName name="A2326209F_Latest" localSheetId="6">#REF!</definedName>
    <definedName name="A2326209F_Latest" localSheetId="5">#REF!</definedName>
    <definedName name="A2326209F_Latest">#REF!</definedName>
    <definedName name="A2326210R">'[3]ABS Data1'!$ED$1:$ED$10,'[3]ABS Data1'!$ED$108:$ED$257</definedName>
    <definedName name="A2326214X">[1]Data1!$L$1:$L$10,[1]Data1!$L$11:$L$29</definedName>
    <definedName name="A2326219K">[1]Data1!$EI$1:$EI$10,[1]Data1!$EI$11:$EI$29</definedName>
    <definedName name="A2326224C">[1]Data2!$P$1:$P$10,[1]Data2!$P$11:$P$29</definedName>
    <definedName name="A2326229R">[1]Data2!$EM$1:$EM$10,[1]Data2!$EM$11:$EM$29</definedName>
    <definedName name="A2326234J">[1]Data3!$T$1:$T$10,[1]Data3!$T$11:$T$29</definedName>
    <definedName name="A2326239V">[1]Data3!$EQ$1:$EQ$10,[1]Data3!$EQ$11:$EQ$29</definedName>
    <definedName name="A2326244L">[1]Data4!$X$1:$X$10,[1]Data4!$X$11:$X$29</definedName>
    <definedName name="A2326249X">[1]Data4!$EU$1:$EU$10,[1]Data4!$EU$11:$EU$29</definedName>
    <definedName name="A2326251K">'[3]ABS Data1'!$L$1:$L$10,'[3]ABS Data1'!$L$107:$L$257</definedName>
    <definedName name="A2326252L">[2]Data2!$P$1:$P$10,[2]Data2!$P$111:$P$257</definedName>
    <definedName name="A2326253R">[2]Data2!$EM$1:$EM$10,[2]Data2!$EM$238:$EM$257</definedName>
    <definedName name="A2326254T" localSheetId="10">#REF!,#REF!</definedName>
    <definedName name="A2326254T" localSheetId="9">#REF!,#REF!</definedName>
    <definedName name="A2326254T" localSheetId="8">#REF!,#REF!</definedName>
    <definedName name="A2326254T" localSheetId="7">#REF!,#REF!</definedName>
    <definedName name="A2326254T" localSheetId="6">#REF!,#REF!</definedName>
    <definedName name="A2326254T" localSheetId="5">#REF!,#REF!</definedName>
    <definedName name="A2326254T">#REF!,#REF!</definedName>
    <definedName name="A2326254T_Data" localSheetId="10">#REF!</definedName>
    <definedName name="A2326254T_Data" localSheetId="9">#REF!</definedName>
    <definedName name="A2326254T_Data" localSheetId="8">#REF!</definedName>
    <definedName name="A2326254T_Data" localSheetId="7">#REF!</definedName>
    <definedName name="A2326254T_Data" localSheetId="6">#REF!</definedName>
    <definedName name="A2326254T_Data" localSheetId="5">#REF!</definedName>
    <definedName name="A2326254T_Data">#REF!</definedName>
    <definedName name="A2326254T_Latest" localSheetId="10">#REF!</definedName>
    <definedName name="A2326254T_Latest" localSheetId="9">#REF!</definedName>
    <definedName name="A2326254T_Latest" localSheetId="8">#REF!</definedName>
    <definedName name="A2326254T_Latest" localSheetId="7">#REF!</definedName>
    <definedName name="A2326254T_Latest" localSheetId="6">#REF!</definedName>
    <definedName name="A2326254T_Latest" localSheetId="5">#REF!</definedName>
    <definedName name="A2326254T_Latest">#REF!</definedName>
    <definedName name="A2326255V">'[3]ABS Data1'!$EI$1:$EI$10,'[3]ABS Data1'!$EI$108:$EI$257</definedName>
    <definedName name="A2326259C">[1]Data1!$Z$1:$Z$10,[1]Data1!$Z$11:$Z$29</definedName>
    <definedName name="A2326264W">[1]Data1!$EW$1:$EW$10,[1]Data1!$EW$11:$EW$29</definedName>
    <definedName name="A2326269J">[1]Data2!$AD$1:$AD$10,[1]Data2!$AD$11:$AD$29</definedName>
    <definedName name="A2326274A">[1]Data2!$FA$1:$FA$10,[1]Data2!$FA$11:$FA$29</definedName>
    <definedName name="A2326279L">[1]Data3!$AH$1:$AH$10,[1]Data3!$AH$11:$AH$29</definedName>
    <definedName name="A2326284F">[1]Data3!$FE$1:$FE$10,[1]Data3!$FE$11:$FE$29</definedName>
    <definedName name="A2326289T">[1]Data4!$AL$1:$AL$10,[1]Data4!$AL$11:$AL$29</definedName>
    <definedName name="A2326294K">[1]Data4!$FI$1:$FI$10,[1]Data4!$FI$11:$FI$29</definedName>
    <definedName name="A2326296R">'[3]ABS Data1'!$Z$1:$Z$10,'[3]ABS Data1'!$Z$123:$Z$257</definedName>
    <definedName name="A2326297T">[2]Data2!$AD$1:$AD$10,[2]Data2!$AD$127:$AD$257</definedName>
    <definedName name="A2326298V">[2]Data2!$FA$1:$FA$10,[2]Data2!$FA$238:$FA$257</definedName>
    <definedName name="A2326299W" localSheetId="10">#REF!,#REF!</definedName>
    <definedName name="A2326299W" localSheetId="9">#REF!,#REF!</definedName>
    <definedName name="A2326299W" localSheetId="8">#REF!,#REF!</definedName>
    <definedName name="A2326299W" localSheetId="7">#REF!,#REF!</definedName>
    <definedName name="A2326299W" localSheetId="6">#REF!,#REF!</definedName>
    <definedName name="A2326299W" localSheetId="5">#REF!,#REF!</definedName>
    <definedName name="A2326299W">#REF!,#REF!</definedName>
    <definedName name="A2326299W_Data" localSheetId="10">#REF!</definedName>
    <definedName name="A2326299W_Data" localSheetId="9">#REF!</definedName>
    <definedName name="A2326299W_Data" localSheetId="8">#REF!</definedName>
    <definedName name="A2326299W_Data" localSheetId="7">#REF!</definedName>
    <definedName name="A2326299W_Data" localSheetId="6">#REF!</definedName>
    <definedName name="A2326299W_Data" localSheetId="5">#REF!</definedName>
    <definedName name="A2326299W_Data">#REF!</definedName>
    <definedName name="A2326299W_Latest" localSheetId="10">#REF!</definedName>
    <definedName name="A2326299W_Latest" localSheetId="9">#REF!</definedName>
    <definedName name="A2326299W_Latest" localSheetId="8">#REF!</definedName>
    <definedName name="A2326299W_Latest" localSheetId="7">#REF!</definedName>
    <definedName name="A2326299W_Latest" localSheetId="6">#REF!</definedName>
    <definedName name="A2326299W_Latest" localSheetId="5">#REF!</definedName>
    <definedName name="A2326299W_Latest">#REF!</definedName>
    <definedName name="A2326300V">'[3]ABS Data1'!$EW$1:$EW$10,'[3]ABS Data1'!$EW$124:$EW$257</definedName>
    <definedName name="A2326304C">[1]Data1!$AC$1:$AC$10,[1]Data1!$AC$11:$AC$29</definedName>
    <definedName name="A2326309R">[1]Data1!$EZ$1:$EZ$10,[1]Data1!$EZ$11:$EZ$29</definedName>
    <definedName name="A2326314J">[1]Data2!$AG$1:$AG$10,[1]Data2!$AG$11:$AG$29</definedName>
    <definedName name="A2326319V">[1]Data2!$FD$1:$FD$10,[1]Data2!$FD$11:$FD$29</definedName>
    <definedName name="A2326324L">[1]Data3!$AK$1:$AK$10,[1]Data3!$AK$11:$AK$29</definedName>
    <definedName name="A2326329X">[1]Data3!$FH$1:$FH$10,[1]Data3!$FH$11:$FH$29</definedName>
    <definedName name="A2326334T">[1]Data4!$AO$1:$AO$10,[1]Data4!$AO$11:$AO$29</definedName>
    <definedName name="A2326339C">[1]Data4!$FL$1:$FL$10,[1]Data4!$FL$11:$FL$29</definedName>
    <definedName name="A2326341R">'[3]ABS Data1'!$AC$1:$AC$10,'[3]ABS Data1'!$AC$107:$AC$257</definedName>
    <definedName name="A2326342T">[2]Data2!$AG$1:$AG$10,[2]Data2!$AG$111:$AG$257</definedName>
    <definedName name="A2326343V">[2]Data2!$FD$1:$FD$10,[2]Data2!$FD$238:$FD$257</definedName>
    <definedName name="A2326344W" localSheetId="10">#REF!,#REF!</definedName>
    <definedName name="A2326344W" localSheetId="9">#REF!,#REF!</definedName>
    <definedName name="A2326344W" localSheetId="8">#REF!,#REF!</definedName>
    <definedName name="A2326344W" localSheetId="7">#REF!,#REF!</definedName>
    <definedName name="A2326344W" localSheetId="6">#REF!,#REF!</definedName>
    <definedName name="A2326344W" localSheetId="5">#REF!,#REF!</definedName>
    <definedName name="A2326344W">#REF!,#REF!</definedName>
    <definedName name="A2326344W_Data" localSheetId="10">#REF!</definedName>
    <definedName name="A2326344W_Data" localSheetId="9">#REF!</definedName>
    <definedName name="A2326344W_Data" localSheetId="8">#REF!</definedName>
    <definedName name="A2326344W_Data" localSheetId="7">#REF!</definedName>
    <definedName name="A2326344W_Data" localSheetId="6">#REF!</definedName>
    <definedName name="A2326344W_Data" localSheetId="5">#REF!</definedName>
    <definedName name="A2326344W_Data">#REF!</definedName>
    <definedName name="A2326344W_Latest" localSheetId="10">#REF!</definedName>
    <definedName name="A2326344W_Latest" localSheetId="9">#REF!</definedName>
    <definedName name="A2326344W_Latest" localSheetId="8">#REF!</definedName>
    <definedName name="A2326344W_Latest" localSheetId="7">#REF!</definedName>
    <definedName name="A2326344W_Latest" localSheetId="6">#REF!</definedName>
    <definedName name="A2326344W_Latest" localSheetId="5">#REF!</definedName>
    <definedName name="A2326344W_Latest">#REF!</definedName>
    <definedName name="A2326345X">'[3]ABS Data1'!$EZ$1:$EZ$10,'[3]ABS Data1'!$EZ$108:$EZ$257</definedName>
    <definedName name="A2326349J">[1]Data1!$AX$1:$AX$10,[1]Data1!$AX$11:$AX$29</definedName>
    <definedName name="A2326354A">[1]Data1!$FU$1:$FU$10,[1]Data1!$FU$11:$FU$29</definedName>
    <definedName name="A2326359L">[1]Data2!$BB$1:$BB$10,[1]Data2!$BB$11:$BB$29</definedName>
    <definedName name="A2326364F">[1]Data2!$FY$1:$FY$10,[1]Data2!$FY$11:$FY$29</definedName>
    <definedName name="A2326369T">[1]Data3!$BF$1:$BF$10,[1]Data3!$BF$11:$BF$29</definedName>
    <definedName name="A2326374K">[1]Data3!$GC$1:$GC$10,[1]Data3!$GC$11:$GC$29</definedName>
    <definedName name="A2326379W">[1]Data4!$BJ$1:$BJ$10,[1]Data4!$BJ$11:$BJ$29</definedName>
    <definedName name="A2326384R">[1]Data4!$GG$1:$GG$10,[1]Data4!$GG$11:$GG$29</definedName>
    <definedName name="A2326386V">'[3]ABS Data1'!$AX$1:$AX$10,'[3]ABS Data1'!$AX$107:$AX$257</definedName>
    <definedName name="A2326387W">[2]Data2!$BB$1:$BB$10,[2]Data2!$BB$111:$BB$257</definedName>
    <definedName name="A2326388X">[2]Data2!$FY$1:$FY$10,[2]Data2!$FY$238:$FY$257</definedName>
    <definedName name="A2326389A" localSheetId="10">#REF!,#REF!</definedName>
    <definedName name="A2326389A" localSheetId="9">#REF!,#REF!</definedName>
    <definedName name="A2326389A" localSheetId="8">#REF!,#REF!</definedName>
    <definedName name="A2326389A" localSheetId="7">#REF!,#REF!</definedName>
    <definedName name="A2326389A" localSheetId="6">#REF!,#REF!</definedName>
    <definedName name="A2326389A" localSheetId="5">#REF!,#REF!</definedName>
    <definedName name="A2326389A">#REF!,#REF!</definedName>
    <definedName name="A2326389A_Data" localSheetId="10">#REF!</definedName>
    <definedName name="A2326389A_Data" localSheetId="9">#REF!</definedName>
    <definedName name="A2326389A_Data" localSheetId="8">#REF!</definedName>
    <definedName name="A2326389A_Data" localSheetId="7">#REF!</definedName>
    <definedName name="A2326389A_Data" localSheetId="6">#REF!</definedName>
    <definedName name="A2326389A_Data" localSheetId="5">#REF!</definedName>
    <definedName name="A2326389A_Data">#REF!</definedName>
    <definedName name="A2326389A_Latest" localSheetId="10">#REF!</definedName>
    <definedName name="A2326389A_Latest" localSheetId="9">#REF!</definedName>
    <definedName name="A2326389A_Latest" localSheetId="8">#REF!</definedName>
    <definedName name="A2326389A_Latest" localSheetId="7">#REF!</definedName>
    <definedName name="A2326389A_Latest" localSheetId="6">#REF!</definedName>
    <definedName name="A2326389A_Latest" localSheetId="5">#REF!</definedName>
    <definedName name="A2326389A_Latest">#REF!</definedName>
    <definedName name="A2326390K">'[3]ABS Data1'!$FU$1:$FU$10,'[3]ABS Data1'!$FU$108:$FU$257</definedName>
    <definedName name="A2326439L">[1]Data1!$BK$1:$BK$10,[1]Data1!$BK$11:$BK$29</definedName>
    <definedName name="A2326444F">[1]Data1!$GH$1:$GH$10,[1]Data1!$GH$11:$GH$29</definedName>
    <definedName name="A2326449T">[1]Data2!$BO$1:$BO$10,[1]Data2!$BO$11:$BO$29</definedName>
    <definedName name="A2326454K">[1]Data2!$GL$1:$GL$10,[1]Data2!$GL$11:$GL$29</definedName>
    <definedName name="A2326459W">[1]Data3!$BS$1:$BS$10,[1]Data3!$BS$11:$BS$29</definedName>
    <definedName name="A2326464R">[1]Data3!$GP$1:$GP$10,[1]Data3!$GP$11:$GP$29</definedName>
    <definedName name="A2326469A">[1]Data4!$BW$1:$BW$10,[1]Data4!$BW$11:$BW$29</definedName>
    <definedName name="A2326474V">[1]Data4!$GT$1:$GT$10,[1]Data4!$GT$11:$GT$29</definedName>
    <definedName name="A2326476X">'[3]ABS Data1'!$BK$1:$BK$10,'[3]ABS Data1'!$BK$107:$BK$257</definedName>
    <definedName name="A2326477A">[2]Data2!$BO$1:$BO$10,[2]Data2!$BO$111:$BO$257</definedName>
    <definedName name="A2326478C">[2]Data2!$GL$1:$GL$10,[2]Data2!$GL$238:$GL$257</definedName>
    <definedName name="A2326479F" localSheetId="10">#REF!,#REF!</definedName>
    <definedName name="A2326479F" localSheetId="9">#REF!,#REF!</definedName>
    <definedName name="A2326479F" localSheetId="8">#REF!,#REF!</definedName>
    <definedName name="A2326479F" localSheetId="7">#REF!,#REF!</definedName>
    <definedName name="A2326479F" localSheetId="6">#REF!,#REF!</definedName>
    <definedName name="A2326479F" localSheetId="5">#REF!,#REF!</definedName>
    <definedName name="A2326479F">#REF!,#REF!</definedName>
    <definedName name="A2326479F_Data" localSheetId="10">#REF!</definedName>
    <definedName name="A2326479F_Data" localSheetId="9">#REF!</definedName>
    <definedName name="A2326479F_Data" localSheetId="8">#REF!</definedName>
    <definedName name="A2326479F_Data" localSheetId="7">#REF!</definedName>
    <definedName name="A2326479F_Data" localSheetId="6">#REF!</definedName>
    <definedName name="A2326479F_Data" localSheetId="5">#REF!</definedName>
    <definedName name="A2326479F_Data">#REF!</definedName>
    <definedName name="A2326479F_Latest" localSheetId="10">#REF!</definedName>
    <definedName name="A2326479F_Latest" localSheetId="9">#REF!</definedName>
    <definedName name="A2326479F_Latest" localSheetId="8">#REF!</definedName>
    <definedName name="A2326479F_Latest" localSheetId="7">#REF!</definedName>
    <definedName name="A2326479F_Latest" localSheetId="6">#REF!</definedName>
    <definedName name="A2326479F_Latest" localSheetId="5">#REF!</definedName>
    <definedName name="A2326479F_Latest">#REF!</definedName>
    <definedName name="A2326480R">'[3]ABS Data1'!$GH$1:$GH$10,'[3]ABS Data1'!$GH$108:$GH$257</definedName>
    <definedName name="A2326484X">[1]Data1!$BG$1:$BG$10,[1]Data1!$BG$11:$BG$29</definedName>
    <definedName name="A2326489K">[1]Data1!$GD$1:$GD$10,[1]Data1!$GD$11:$GD$29</definedName>
    <definedName name="A2326494C">[1]Data2!$BK$1:$BK$10,[1]Data2!$BK$11:$BK$29</definedName>
    <definedName name="A2326499R">[1]Data2!$GH$1:$GH$10,[1]Data2!$GH$11:$GH$29</definedName>
    <definedName name="A2326504W">[1]Data3!$BO$1:$BO$10,[1]Data3!$BO$11:$BO$29</definedName>
    <definedName name="A2326509J">[1]Data3!$GL$1:$GL$10,[1]Data3!$GL$11:$GL$29</definedName>
    <definedName name="A2326514A">[1]Data4!$BS$1:$BS$10,[1]Data4!$BS$11:$BS$29</definedName>
    <definedName name="A2326519L">[1]Data4!$GP$1:$GP$10,[1]Data4!$GP$11:$GP$29</definedName>
    <definedName name="A2326521X">'[3]ABS Data1'!$BG$1:$BG$10,'[3]ABS Data1'!$BG$107:$BG$257</definedName>
    <definedName name="A2326522A">[2]Data2!$BK$1:$BK$10,[2]Data2!$BK$111:$BK$257</definedName>
    <definedName name="A2326523C">[2]Data2!$GH$1:$GH$10,[2]Data2!$GH$238:$GH$257</definedName>
    <definedName name="A2326524F" localSheetId="10">#REF!,#REF!</definedName>
    <definedName name="A2326524F" localSheetId="9">#REF!,#REF!</definedName>
    <definedName name="A2326524F" localSheetId="8">#REF!,#REF!</definedName>
    <definedName name="A2326524F" localSheetId="7">#REF!,#REF!</definedName>
    <definedName name="A2326524F" localSheetId="6">#REF!,#REF!</definedName>
    <definedName name="A2326524F" localSheetId="5">#REF!,#REF!</definedName>
    <definedName name="A2326524F">#REF!,#REF!</definedName>
    <definedName name="A2326524F_Data" localSheetId="10">#REF!</definedName>
    <definedName name="A2326524F_Data" localSheetId="9">#REF!</definedName>
    <definedName name="A2326524F_Data" localSheetId="8">#REF!</definedName>
    <definedName name="A2326524F_Data" localSheetId="7">#REF!</definedName>
    <definedName name="A2326524F_Data" localSheetId="6">#REF!</definedName>
    <definedName name="A2326524F_Data" localSheetId="5">#REF!</definedName>
    <definedName name="A2326524F_Data">#REF!</definedName>
    <definedName name="A2326524F_Latest" localSheetId="10">#REF!</definedName>
    <definedName name="A2326524F_Latest" localSheetId="9">#REF!</definedName>
    <definedName name="A2326524F_Latest" localSheetId="8">#REF!</definedName>
    <definedName name="A2326524F_Latest" localSheetId="7">#REF!</definedName>
    <definedName name="A2326524F_Latest" localSheetId="6">#REF!</definedName>
    <definedName name="A2326524F_Latest" localSheetId="5">#REF!</definedName>
    <definedName name="A2326524F_Latest">#REF!</definedName>
    <definedName name="A2326525J">'[3]ABS Data1'!$GD$1:$GD$10,'[3]ABS Data1'!$GD$108:$GD$257</definedName>
    <definedName name="A2326529T">[1]Data1!$BS$1:$BS$10,[1]Data1!$BS$11:$BS$29</definedName>
    <definedName name="A2326534K">[1]Data1!$GP$1:$GP$10,[1]Data1!$GP$11:$GP$29</definedName>
    <definedName name="A2326539W">[1]Data2!$BW$1:$BW$10,[1]Data2!$BW$11:$BW$29</definedName>
    <definedName name="A2326544R">[1]Data2!$GT$1:$GT$10,[1]Data2!$GT$11:$GT$29</definedName>
    <definedName name="A2326549A">[1]Data3!$CA$1:$CA$10,[1]Data3!$CA$11:$CA$29</definedName>
    <definedName name="A2326554V">[1]Data3!$GX$1:$GX$10,[1]Data3!$GX$11:$GX$29</definedName>
    <definedName name="A2326559F">[1]Data4!$CE$1:$CE$10,[1]Data4!$CE$11:$CE$29</definedName>
    <definedName name="A2326564X">[1]Data4!$HB$1:$HB$10,[1]Data4!$HB$11:$HB$29</definedName>
    <definedName name="A2326566C">'[3]ABS Data1'!$BS$1:$BS$10,'[3]ABS Data1'!$BS$107:$BS$257</definedName>
    <definedName name="A2326567F">[2]Data2!$BW$1:$BW$10,[2]Data2!$BW$111:$BW$257</definedName>
    <definedName name="A2326568J">[2]Data2!$GT$1:$GT$10,[2]Data2!$GT$238:$GT$257</definedName>
    <definedName name="A2326569K" localSheetId="10">#REF!,#REF!</definedName>
    <definedName name="A2326569K" localSheetId="9">#REF!,#REF!</definedName>
    <definedName name="A2326569K" localSheetId="8">#REF!,#REF!</definedName>
    <definedName name="A2326569K" localSheetId="7">#REF!,#REF!</definedName>
    <definedName name="A2326569K" localSheetId="6">#REF!,#REF!</definedName>
    <definedName name="A2326569K" localSheetId="5">#REF!,#REF!</definedName>
    <definedName name="A2326569K">#REF!,#REF!</definedName>
    <definedName name="A2326569K_Data" localSheetId="10">#REF!</definedName>
    <definedName name="A2326569K_Data" localSheetId="9">#REF!</definedName>
    <definedName name="A2326569K_Data" localSheetId="8">#REF!</definedName>
    <definedName name="A2326569K_Data" localSheetId="7">#REF!</definedName>
    <definedName name="A2326569K_Data" localSheetId="6">#REF!</definedName>
    <definedName name="A2326569K_Data" localSheetId="5">#REF!</definedName>
    <definedName name="A2326569K_Data">#REF!</definedName>
    <definedName name="A2326569K_Latest" localSheetId="10">#REF!</definedName>
    <definedName name="A2326569K_Latest" localSheetId="9">#REF!</definedName>
    <definedName name="A2326569K_Latest" localSheetId="8">#REF!</definedName>
    <definedName name="A2326569K_Latest" localSheetId="7">#REF!</definedName>
    <definedName name="A2326569K_Latest" localSheetId="6">#REF!</definedName>
    <definedName name="A2326569K_Latest" localSheetId="5">#REF!</definedName>
    <definedName name="A2326569K_Latest">#REF!</definedName>
    <definedName name="A2326570V">'[3]ABS Data1'!$GP$1:$GP$10,'[3]ABS Data1'!$GP$108:$GP$257</definedName>
    <definedName name="A2326619W">[1]Data1!$CN$1:$CN$10,[1]Data1!$CN$11:$CN$29</definedName>
    <definedName name="A2326624R">[1]Data1!$HK$1:$HK$10,[1]Data1!$HK$11:$HK$29</definedName>
    <definedName name="A2326629A">[1]Data2!$CR$1:$CR$10,[1]Data2!$CR$11:$CR$29</definedName>
    <definedName name="A2326634V">[1]Data2!$HO$1:$HO$10,[1]Data2!$HO$11:$HO$29</definedName>
    <definedName name="A2326639F">[1]Data3!$CV$1:$CV$10,[1]Data3!$CV$11:$CV$29</definedName>
    <definedName name="A2326644X">[1]Data3!$HS$1:$HS$10,[1]Data3!$HS$11:$HS$29</definedName>
    <definedName name="A2326649K">[1]Data4!$CZ$1:$CZ$10,[1]Data4!$CZ$11:$CZ$29</definedName>
    <definedName name="A2326654C">[1]Data4!$HW$1:$HW$10,[1]Data4!$HW$11:$HW$29</definedName>
    <definedName name="A2326656J">'[3]ABS Data1'!$CN$1:$CN$10,'[3]ABS Data1'!$CN$107:$CN$257</definedName>
    <definedName name="A2326657K">[2]Data2!$CR$1:$CR$10,[2]Data2!$CR$111:$CR$257</definedName>
    <definedName name="A2326658L">[2]Data2!$HO$1:$HO$10,[2]Data2!$HO$238:$HO$257</definedName>
    <definedName name="A2326659R" localSheetId="10">#REF!,#REF!</definedName>
    <definedName name="A2326659R" localSheetId="9">#REF!,#REF!</definedName>
    <definedName name="A2326659R" localSheetId="8">#REF!,#REF!</definedName>
    <definedName name="A2326659R" localSheetId="7">#REF!,#REF!</definedName>
    <definedName name="A2326659R" localSheetId="6">#REF!,#REF!</definedName>
    <definedName name="A2326659R" localSheetId="5">#REF!,#REF!</definedName>
    <definedName name="A2326659R">#REF!,#REF!</definedName>
    <definedName name="A2326659R_Data" localSheetId="10">#REF!</definedName>
    <definedName name="A2326659R_Data" localSheetId="9">#REF!</definedName>
    <definedName name="A2326659R_Data" localSheetId="8">#REF!</definedName>
    <definedName name="A2326659R_Data" localSheetId="7">#REF!</definedName>
    <definedName name="A2326659R_Data" localSheetId="6">#REF!</definedName>
    <definedName name="A2326659R_Data" localSheetId="5">#REF!</definedName>
    <definedName name="A2326659R_Data">#REF!</definedName>
    <definedName name="A2326659R_Latest" localSheetId="10">#REF!</definedName>
    <definedName name="A2326659R_Latest" localSheetId="9">#REF!</definedName>
    <definedName name="A2326659R_Latest" localSheetId="8">#REF!</definedName>
    <definedName name="A2326659R_Latest" localSheetId="7">#REF!</definedName>
    <definedName name="A2326659R_Latest" localSheetId="6">#REF!</definedName>
    <definedName name="A2326659R_Latest" localSheetId="5">#REF!</definedName>
    <definedName name="A2326659R_Latest">#REF!</definedName>
    <definedName name="A2326660X">'[3]ABS Data1'!$HK$1:$HK$10,'[3]ABS Data1'!$HK$108:$HK$257</definedName>
    <definedName name="A2326664J">[1]Data1!$CT$1:$CT$10,[1]Data1!$CT$11:$CT$29</definedName>
    <definedName name="A2326669V">[1]Data1!$HQ$1:$HQ$10,[1]Data1!$HQ$11:$HQ$29</definedName>
    <definedName name="A2326674L">[1]Data2!$CX$1:$CX$10,[1]Data2!$CX$11:$CX$29</definedName>
    <definedName name="A2326679X">[1]Data2!$HU$1:$HU$10,[1]Data2!$HU$11:$HU$29</definedName>
    <definedName name="A2326684T">[1]Data3!$DB$1:$DB$10,[1]Data3!$DB$11:$DB$29</definedName>
    <definedName name="A2326689C">[1]Data3!$HY$1:$HY$10,[1]Data3!$HY$11:$HY$29</definedName>
    <definedName name="A2326694W">[1]Data4!$DF$1:$DF$10,[1]Data4!$DF$11:$DF$29</definedName>
    <definedName name="A2326699J">[1]Data4!$IC$1:$IC$10,[1]Data4!$IC$11:$IC$29</definedName>
    <definedName name="A2326701J">'[3]ABS Data1'!$CT$1:$CT$10,'[3]ABS Data1'!$CT$107:$CT$257</definedName>
    <definedName name="A2326702K">[2]Data2!$CX$1:$CX$10,[2]Data2!$CX$111:$CX$257</definedName>
    <definedName name="A2326703L">[2]Data2!$HU$1:$HU$10,[2]Data2!$HU$238:$HU$257</definedName>
    <definedName name="A2326704R" localSheetId="10">#REF!,#REF!</definedName>
    <definedName name="A2326704R" localSheetId="9">#REF!,#REF!</definedName>
    <definedName name="A2326704R" localSheetId="8">#REF!,#REF!</definedName>
    <definedName name="A2326704R" localSheetId="7">#REF!,#REF!</definedName>
    <definedName name="A2326704R" localSheetId="6">#REF!,#REF!</definedName>
    <definedName name="A2326704R" localSheetId="5">#REF!,#REF!</definedName>
    <definedName name="A2326704R">#REF!,#REF!</definedName>
    <definedName name="A2326704R_Data" localSheetId="10">#REF!</definedName>
    <definedName name="A2326704R_Data" localSheetId="9">#REF!</definedName>
    <definedName name="A2326704R_Data" localSheetId="8">#REF!</definedName>
    <definedName name="A2326704R_Data" localSheetId="7">#REF!</definedName>
    <definedName name="A2326704R_Data" localSheetId="6">#REF!</definedName>
    <definedName name="A2326704R_Data" localSheetId="5">#REF!</definedName>
    <definedName name="A2326704R_Data">#REF!</definedName>
    <definedName name="A2326704R_Latest" localSheetId="10">#REF!</definedName>
    <definedName name="A2326704R_Latest" localSheetId="9">#REF!</definedName>
    <definedName name="A2326704R_Latest" localSheetId="8">#REF!</definedName>
    <definedName name="A2326704R_Latest" localSheetId="7">#REF!</definedName>
    <definedName name="A2326704R_Latest" localSheetId="6">#REF!</definedName>
    <definedName name="A2326704R_Latest" localSheetId="5">#REF!</definedName>
    <definedName name="A2326704R_Latest">#REF!</definedName>
    <definedName name="A2326705T">'[3]ABS Data1'!$HQ$1:$HQ$10,'[3]ABS Data1'!$HQ$108:$HQ$257</definedName>
    <definedName name="A2326709A">[1]Data1!$AK$1:$AK$10,[1]Data1!$AK$11:$AK$29</definedName>
    <definedName name="A2326714V">[1]Data1!$FH$1:$FH$10,[1]Data1!$FH$11:$FH$29</definedName>
    <definedName name="A2326719F">[1]Data2!$AO$1:$AO$10,[1]Data2!$AO$11:$AO$29</definedName>
    <definedName name="A2326724X">[1]Data2!$FL$1:$FL$10,[1]Data2!$FL$11:$FL$29</definedName>
    <definedName name="A2326729K">[1]Data3!$AS$1:$AS$10,[1]Data3!$AS$11:$AS$29</definedName>
    <definedName name="A2326734C">[1]Data3!$FP$1:$FP$10,[1]Data3!$FP$11:$FP$29</definedName>
    <definedName name="A2326739R">[1]Data4!$AW$1:$AW$10,[1]Data4!$AW$11:$AW$29</definedName>
    <definedName name="A2326744J">[1]Data4!$FT$1:$FT$10,[1]Data4!$FT$11:$FT$29</definedName>
    <definedName name="A2326746L">'[3]ABS Data1'!$AK$1:$AK$10,'[3]ABS Data1'!$AK$107:$AK$257</definedName>
    <definedName name="A2326747R">[2]Data2!$AO$1:$AO$10,[2]Data2!$AO$111:$AO$257</definedName>
    <definedName name="A2326748T">[2]Data2!$FL$1:$FL$10,[2]Data2!$FL$238:$FL$257</definedName>
    <definedName name="A2326749V" localSheetId="10">#REF!,#REF!</definedName>
    <definedName name="A2326749V" localSheetId="9">#REF!,#REF!</definedName>
    <definedName name="A2326749V" localSheetId="8">#REF!,#REF!</definedName>
    <definedName name="A2326749V" localSheetId="7">#REF!,#REF!</definedName>
    <definedName name="A2326749V" localSheetId="6">#REF!,#REF!</definedName>
    <definedName name="A2326749V" localSheetId="5">#REF!,#REF!</definedName>
    <definedName name="A2326749V">#REF!,#REF!</definedName>
    <definedName name="A2326749V_Data" localSheetId="10">#REF!</definedName>
    <definedName name="A2326749V_Data" localSheetId="9">#REF!</definedName>
    <definedName name="A2326749V_Data" localSheetId="8">#REF!</definedName>
    <definedName name="A2326749V_Data" localSheetId="7">#REF!</definedName>
    <definedName name="A2326749V_Data" localSheetId="6">#REF!</definedName>
    <definedName name="A2326749V_Data" localSheetId="5">#REF!</definedName>
    <definedName name="A2326749V_Data">#REF!</definedName>
    <definedName name="A2326749V_Latest" localSheetId="10">#REF!</definedName>
    <definedName name="A2326749V_Latest" localSheetId="9">#REF!</definedName>
    <definedName name="A2326749V_Latest" localSheetId="8">#REF!</definedName>
    <definedName name="A2326749V_Latest" localSheetId="7">#REF!</definedName>
    <definedName name="A2326749V_Latest" localSheetId="6">#REF!</definedName>
    <definedName name="A2326749V_Latest" localSheetId="5">#REF!</definedName>
    <definedName name="A2326749V_Latest">#REF!</definedName>
    <definedName name="A2326750C">'[3]ABS Data1'!$FH$1:$FH$10,'[3]ABS Data1'!$FH$108:$FH$257</definedName>
    <definedName name="A2326754L">[1]Data1!$AO$1:$AO$10,[1]Data1!$AO$11:$AO$29</definedName>
    <definedName name="A2326759X">[1]Data1!$FL$1:$FL$10,[1]Data1!$FL$11:$FL$29</definedName>
    <definedName name="A2326764T">[1]Data2!$AS$1:$AS$10,[1]Data2!$AS$11:$AS$29</definedName>
    <definedName name="A2326769C">[1]Data2!$FP$1:$FP$10,[1]Data2!$FP$11:$FP$29</definedName>
    <definedName name="A2326774W">[1]Data3!$AW$1:$AW$10,[1]Data3!$AW$11:$AW$29</definedName>
    <definedName name="A2326779J">[1]Data3!$FT$1:$FT$10,[1]Data3!$FT$11:$FT$29</definedName>
    <definedName name="A2326784A">[1]Data4!$BA$1:$BA$10,[1]Data4!$BA$11:$BA$29</definedName>
    <definedName name="A2326789L">[1]Data4!$FX$1:$FX$10,[1]Data4!$FX$11:$FX$29</definedName>
    <definedName name="A2326791X">'[3]ABS Data1'!$AO$1:$AO$10,'[3]ABS Data1'!$AO$107:$AO$257</definedName>
    <definedName name="A2326792A">[2]Data2!$AS$1:$AS$10,[2]Data2!$AS$111:$AS$257</definedName>
    <definedName name="A2326793C">[2]Data2!$FP$1:$FP$10,[2]Data2!$FP$238:$FP$257</definedName>
    <definedName name="A2326794F" localSheetId="10">#REF!,#REF!</definedName>
    <definedName name="A2326794F" localSheetId="9">#REF!,#REF!</definedName>
    <definedName name="A2326794F" localSheetId="8">#REF!,#REF!</definedName>
    <definedName name="A2326794F" localSheetId="7">#REF!,#REF!</definedName>
    <definedName name="A2326794F" localSheetId="6">#REF!,#REF!</definedName>
    <definedName name="A2326794F" localSheetId="5">#REF!,#REF!</definedName>
    <definedName name="A2326794F">#REF!,#REF!</definedName>
    <definedName name="A2326794F_Data" localSheetId="10">#REF!</definedName>
    <definedName name="A2326794F_Data" localSheetId="9">#REF!</definedName>
    <definedName name="A2326794F_Data" localSheetId="8">#REF!</definedName>
    <definedName name="A2326794F_Data" localSheetId="7">#REF!</definedName>
    <definedName name="A2326794F_Data" localSheetId="6">#REF!</definedName>
    <definedName name="A2326794F_Data" localSheetId="5">#REF!</definedName>
    <definedName name="A2326794F_Data">#REF!</definedName>
    <definedName name="A2326794F_Latest" localSheetId="10">#REF!</definedName>
    <definedName name="A2326794F_Latest" localSheetId="9">#REF!</definedName>
    <definedName name="A2326794F_Latest" localSheetId="8">#REF!</definedName>
    <definedName name="A2326794F_Latest" localSheetId="7">#REF!</definedName>
    <definedName name="A2326794F_Latest" localSheetId="6">#REF!</definedName>
    <definedName name="A2326794F_Latest" localSheetId="5">#REF!</definedName>
    <definedName name="A2326794F_Latest">#REF!</definedName>
    <definedName name="A2326795J">'[3]ABS Data1'!$FL$1:$FL$10,'[3]ABS Data1'!$FL$108:$FL$257</definedName>
    <definedName name="A2326799T">[1]Data1!$CH$1:$CH$10,[1]Data1!$CH$11:$CH$29</definedName>
    <definedName name="A2326804X">[1]Data1!$HE$1:$HE$10,[1]Data1!$HE$11:$HE$29</definedName>
    <definedName name="A2326809K">[1]Data2!$CL$1:$CL$10,[1]Data2!$CL$11:$CL$29</definedName>
    <definedName name="A2326814C">[1]Data2!$HI$1:$HI$10,[1]Data2!$HI$11:$HI$29</definedName>
    <definedName name="A2326819R">[1]Data3!$CP$1:$CP$10,[1]Data3!$CP$11:$CP$29</definedName>
    <definedName name="A2326824J">[1]Data3!$HM$1:$HM$10,[1]Data3!$HM$11:$HM$29</definedName>
    <definedName name="A2326829V">[1]Data4!$CT$1:$CT$10,[1]Data4!$CT$11:$CT$29</definedName>
    <definedName name="A2326834L">[1]Data4!$HQ$1:$HQ$10,[1]Data4!$HQ$11:$HQ$29</definedName>
    <definedName name="A2326836T">'[3]ABS Data1'!$CH$1:$CH$10,'[3]ABS Data1'!$CH$107:$CH$257</definedName>
    <definedName name="A2326837V">[2]Data2!$CL$1:$CL$10,[2]Data2!$CL$111:$CL$257</definedName>
    <definedName name="A2326838W">[2]Data2!$HI$1:$HI$10,[2]Data2!$HI$238:$HI$257</definedName>
    <definedName name="A2326839X" localSheetId="10">#REF!,#REF!</definedName>
    <definedName name="A2326839X" localSheetId="9">#REF!,#REF!</definedName>
    <definedName name="A2326839X" localSheetId="8">#REF!,#REF!</definedName>
    <definedName name="A2326839X" localSheetId="7">#REF!,#REF!</definedName>
    <definedName name="A2326839X" localSheetId="6">#REF!,#REF!</definedName>
    <definedName name="A2326839X" localSheetId="5">#REF!,#REF!</definedName>
    <definedName name="A2326839X">#REF!,#REF!</definedName>
    <definedName name="A2326839X_Data" localSheetId="10">#REF!</definedName>
    <definedName name="A2326839X_Data" localSheetId="9">#REF!</definedName>
    <definedName name="A2326839X_Data" localSheetId="8">#REF!</definedName>
    <definedName name="A2326839X_Data" localSheetId="7">#REF!</definedName>
    <definedName name="A2326839X_Data" localSheetId="6">#REF!</definedName>
    <definedName name="A2326839X_Data" localSheetId="5">#REF!</definedName>
    <definedName name="A2326839X_Data">#REF!</definedName>
    <definedName name="A2326839X_Latest" localSheetId="10">#REF!</definedName>
    <definedName name="A2326839X_Latest" localSheetId="9">#REF!</definedName>
    <definedName name="A2326839X_Latest" localSheetId="8">#REF!</definedName>
    <definedName name="A2326839X_Latest" localSheetId="7">#REF!</definedName>
    <definedName name="A2326839X_Latest" localSheetId="6">#REF!</definedName>
    <definedName name="A2326839X_Latest" localSheetId="5">#REF!</definedName>
    <definedName name="A2326839X_Latest">#REF!</definedName>
    <definedName name="A2326840J">'[3]ABS Data1'!$HE$1:$HE$10,'[3]ABS Data1'!$HE$108:$HE$257</definedName>
    <definedName name="A2326844T">[1]Data1!$DL$1:$DL$10,[1]Data1!$DL$11:$DL$29</definedName>
    <definedName name="A2326849C">[1]Data1!$II$1:$II$10,[1]Data1!$II$11:$II$29</definedName>
    <definedName name="A2326854W">[1]Data2!$DP$1:$DP$10,[1]Data2!$DP$11:$DP$29</definedName>
    <definedName name="A2326859J">[1]Data2!$IM$1:$IM$10,[1]Data2!$IM$11:$IM$29</definedName>
    <definedName name="A2326864A">[1]Data3!$DT$1:$DT$10,[1]Data3!$DT$11:$DT$29</definedName>
    <definedName name="A2326869L">[1]Data3!$IQ$1:$IQ$10,[1]Data3!$IQ$11:$IQ$29</definedName>
    <definedName name="A2326874F">[1]Data4!$DX$1:$DX$10,[1]Data4!$DX$11:$DX$29</definedName>
    <definedName name="A2326879T" localSheetId="10">#REF!,#REF!</definedName>
    <definedName name="A2326879T" localSheetId="9">#REF!,#REF!</definedName>
    <definedName name="A2326879T" localSheetId="8">#REF!,#REF!</definedName>
    <definedName name="A2326879T" localSheetId="7">#REF!,#REF!</definedName>
    <definedName name="A2326879T" localSheetId="6">#REF!,#REF!</definedName>
    <definedName name="A2326879T" localSheetId="5">#REF!,#REF!</definedName>
    <definedName name="A2326879T">#REF!,#REF!</definedName>
    <definedName name="A2326879T_Data" localSheetId="10">#REF!</definedName>
    <definedName name="A2326879T_Data" localSheetId="9">#REF!</definedName>
    <definedName name="A2326879T_Data" localSheetId="8">#REF!</definedName>
    <definedName name="A2326879T_Data" localSheetId="7">#REF!</definedName>
    <definedName name="A2326879T_Data" localSheetId="6">#REF!</definedName>
    <definedName name="A2326879T_Data" localSheetId="5">#REF!</definedName>
    <definedName name="A2326879T_Data">#REF!</definedName>
    <definedName name="A2326879T_Latest" localSheetId="10">#REF!</definedName>
    <definedName name="A2326879T_Latest" localSheetId="9">#REF!</definedName>
    <definedName name="A2326879T_Latest" localSheetId="8">#REF!</definedName>
    <definedName name="A2326879T_Latest" localSheetId="7">#REF!</definedName>
    <definedName name="A2326879T_Latest" localSheetId="6">#REF!</definedName>
    <definedName name="A2326879T_Latest" localSheetId="5">#REF!</definedName>
    <definedName name="A2326879T_Latest">#REF!</definedName>
    <definedName name="A2326881C">'[3]ABS Data1'!$DL$1:$DL$10,'[3]ABS Data1'!$DL$145:$DL$257</definedName>
    <definedName name="A2326882F">[2]Data2!$DP$1:$DP$10,[2]Data2!$DP$149:$DP$257</definedName>
    <definedName name="A2326883J">[2]Data2!$IM$1:$IM$10,[2]Data2!$IM$238:$IM$257</definedName>
    <definedName name="A2326884K" localSheetId="10">#REF!,#REF!</definedName>
    <definedName name="A2326884K" localSheetId="9">#REF!,#REF!</definedName>
    <definedName name="A2326884K" localSheetId="8">#REF!,#REF!</definedName>
    <definedName name="A2326884K" localSheetId="7">#REF!,#REF!</definedName>
    <definedName name="A2326884K" localSheetId="6">#REF!,#REF!</definedName>
    <definedName name="A2326884K" localSheetId="5">#REF!,#REF!</definedName>
    <definedName name="A2326884K">#REF!,#REF!</definedName>
    <definedName name="A2326884K_Data" localSheetId="10">#REF!</definedName>
    <definedName name="A2326884K_Data" localSheetId="9">#REF!</definedName>
    <definedName name="A2326884K_Data" localSheetId="8">#REF!</definedName>
    <definedName name="A2326884K_Data" localSheetId="7">#REF!</definedName>
    <definedName name="A2326884K_Data" localSheetId="6">#REF!</definedName>
    <definedName name="A2326884K_Data" localSheetId="5">#REF!</definedName>
    <definedName name="A2326884K_Data">#REF!</definedName>
    <definedName name="A2326884K_Latest" localSheetId="10">#REF!</definedName>
    <definedName name="A2326884K_Latest" localSheetId="9">#REF!</definedName>
    <definedName name="A2326884K_Latest" localSheetId="8">#REF!</definedName>
    <definedName name="A2326884K_Latest" localSheetId="7">#REF!</definedName>
    <definedName name="A2326884K_Latest" localSheetId="6">#REF!</definedName>
    <definedName name="A2326884K_Latest" localSheetId="5">#REF!</definedName>
    <definedName name="A2326884K_Latest">#REF!</definedName>
    <definedName name="A2326885L">'[3]ABS Data1'!$II$1:$II$10,'[3]ABS Data1'!$II$146:$II$257</definedName>
    <definedName name="A2326889W">[1]Data1!$D$1:$D$10,[1]Data1!$D$11:$D$29</definedName>
    <definedName name="A2326894R">[1]Data1!$EA$1:$EA$10,[1]Data1!$EA$11:$EA$29</definedName>
    <definedName name="A2326899A">[1]Data2!$H$1:$H$10,[1]Data2!$H$11:$H$29</definedName>
    <definedName name="A2326904J">[1]Data2!$EE$1:$EE$10,[1]Data2!$EE$11:$EE$29</definedName>
    <definedName name="A2326909V">[1]Data3!$L$1:$L$10,[1]Data3!$L$11:$L$29</definedName>
    <definedName name="A2326914L">[1]Data3!$EI$1:$EI$10,[1]Data3!$EI$11:$EI$29</definedName>
    <definedName name="A2326919X">[1]Data4!$P$1:$P$10,[1]Data4!$P$11:$P$29</definedName>
    <definedName name="A2326924T">[1]Data4!$EM$1:$EM$10,[1]Data4!$EM$11:$EM$29</definedName>
    <definedName name="A2326926W">'[3]ABS Data1'!$D$1:$D$10,'[3]ABS Data1'!$D$139:$D$257</definedName>
    <definedName name="A2326927X">[2]Data2!$H$1:$H$10,[2]Data2!$H$143:$H$257</definedName>
    <definedName name="A2326928A">[2]Data2!$EE$1:$EE$10,[2]Data2!$EE$238:$EE$257</definedName>
    <definedName name="A2326929C" localSheetId="10">#REF!,#REF!</definedName>
    <definedName name="A2326929C" localSheetId="9">#REF!,#REF!</definedName>
    <definedName name="A2326929C" localSheetId="8">#REF!,#REF!</definedName>
    <definedName name="A2326929C" localSheetId="7">#REF!,#REF!</definedName>
    <definedName name="A2326929C" localSheetId="6">#REF!,#REF!</definedName>
    <definedName name="A2326929C" localSheetId="5">#REF!,#REF!</definedName>
    <definedName name="A2326929C">#REF!,#REF!</definedName>
    <definedName name="A2326929C_Data" localSheetId="10">#REF!</definedName>
    <definedName name="A2326929C_Data" localSheetId="9">#REF!</definedName>
    <definedName name="A2326929C_Data" localSheetId="8">#REF!</definedName>
    <definedName name="A2326929C_Data" localSheetId="7">#REF!</definedName>
    <definedName name="A2326929C_Data" localSheetId="6">#REF!</definedName>
    <definedName name="A2326929C_Data" localSheetId="5">#REF!</definedName>
    <definedName name="A2326929C_Data">#REF!</definedName>
    <definedName name="A2326929C_Latest" localSheetId="10">#REF!</definedName>
    <definedName name="A2326929C_Latest" localSheetId="9">#REF!</definedName>
    <definedName name="A2326929C_Latest" localSheetId="8">#REF!</definedName>
    <definedName name="A2326929C_Latest" localSheetId="7">#REF!</definedName>
    <definedName name="A2326929C_Latest" localSheetId="6">#REF!</definedName>
    <definedName name="A2326929C_Latest" localSheetId="5">#REF!</definedName>
    <definedName name="A2326929C_Latest">#REF!</definedName>
    <definedName name="A2326930L">'[3]ABS Data1'!$EA$1:$EA$10,'[3]ABS Data1'!$EA$140:$EA$257</definedName>
    <definedName name="A2326934W">[1]Data1!$E$1:$E$10,[1]Data1!$E$11:$E$29</definedName>
    <definedName name="A2326939J">[1]Data1!$EB$1:$EB$10,[1]Data1!$EB$11:$EB$29</definedName>
    <definedName name="A2326944A">[1]Data2!$I$1:$I$10,[1]Data2!$I$11:$I$29</definedName>
    <definedName name="A2326949L">[1]Data2!$EF$1:$EF$10,[1]Data2!$EF$11:$EF$29</definedName>
    <definedName name="A2326954F">[1]Data3!$M$1:$M$10,[1]Data3!$M$11:$M$29</definedName>
    <definedName name="A2326959T">[1]Data3!$EJ$1:$EJ$10,[1]Data3!$EJ$11:$EJ$29</definedName>
    <definedName name="A2326964K">[1]Data4!$Q$1:$Q$10,[1]Data4!$Q$11:$Q$29</definedName>
    <definedName name="A2326969W">[1]Data4!$EN$1:$EN$10,[1]Data4!$EN$11:$EN$29</definedName>
    <definedName name="A2326971J">'[3]ABS Data1'!$E$1:$E$10,'[3]ABS Data1'!$E$139:$E$257</definedName>
    <definedName name="A2326972K">[2]Data2!$I$1:$I$10,[2]Data2!$I$143:$I$257</definedName>
    <definedName name="A2326973L">[2]Data2!$EF$1:$EF$10,[2]Data2!$EF$238:$EF$257</definedName>
    <definedName name="A2326974R" localSheetId="10">#REF!,#REF!</definedName>
    <definedName name="A2326974R" localSheetId="9">#REF!,#REF!</definedName>
    <definedName name="A2326974R" localSheetId="8">#REF!,#REF!</definedName>
    <definedName name="A2326974R" localSheetId="7">#REF!,#REF!</definedName>
    <definedName name="A2326974R" localSheetId="6">#REF!,#REF!</definedName>
    <definedName name="A2326974R" localSheetId="5">#REF!,#REF!</definedName>
    <definedName name="A2326974R">#REF!,#REF!</definedName>
    <definedName name="A2326974R_Data" localSheetId="10">#REF!</definedName>
    <definedName name="A2326974R_Data" localSheetId="9">#REF!</definedName>
    <definedName name="A2326974R_Data" localSheetId="8">#REF!</definedName>
    <definedName name="A2326974R_Data" localSheetId="7">#REF!</definedName>
    <definedName name="A2326974R_Data" localSheetId="6">#REF!</definedName>
    <definedName name="A2326974R_Data" localSheetId="5">#REF!</definedName>
    <definedName name="A2326974R_Data">#REF!</definedName>
    <definedName name="A2326974R_Latest" localSheetId="10">#REF!</definedName>
    <definedName name="A2326974R_Latest" localSheetId="9">#REF!</definedName>
    <definedName name="A2326974R_Latest" localSheetId="8">#REF!</definedName>
    <definedName name="A2326974R_Latest" localSheetId="7">#REF!</definedName>
    <definedName name="A2326974R_Latest" localSheetId="6">#REF!</definedName>
    <definedName name="A2326974R_Latest" localSheetId="5">#REF!</definedName>
    <definedName name="A2326974R_Latest">#REF!</definedName>
    <definedName name="A2326975T">'[3]ABS Data1'!$EB$1:$EB$10,'[3]ABS Data1'!$EB$140:$EB$257</definedName>
    <definedName name="A2326979A">[1]Data1!$F$1:$F$10,[1]Data1!$F$11:$F$29</definedName>
    <definedName name="A2326984V">[1]Data1!$EC$1:$EC$10,[1]Data1!$EC$11:$EC$29</definedName>
    <definedName name="A2326989F">[1]Data2!$J$1:$J$10,[1]Data2!$J$11:$J$29</definedName>
    <definedName name="A2326994X">[1]Data2!$EG$1:$EG$10,[1]Data2!$EG$11:$EG$29</definedName>
    <definedName name="A2326999K">[1]Data3!$N$1:$N$10,[1]Data3!$N$11:$N$29</definedName>
    <definedName name="A2327004V">[1]Data3!$EK$1:$EK$10,[1]Data3!$EK$11:$EK$29</definedName>
    <definedName name="A2327009F">[1]Data4!$R$1:$R$10,[1]Data4!$R$11:$R$29</definedName>
    <definedName name="A2327014X">[1]Data4!$EO$1:$EO$10,[1]Data4!$EO$11:$EO$29</definedName>
    <definedName name="A2327016C">'[3]ABS Data1'!$F$1:$F$10,'[3]ABS Data1'!$F$139:$F$257</definedName>
    <definedName name="A2327017F">[2]Data2!$J$1:$J$10,[2]Data2!$J$143:$J$257</definedName>
    <definedName name="A2327018J">[2]Data2!$EG$1:$EG$10,[2]Data2!$EG$238:$EG$257</definedName>
    <definedName name="A2327019K" localSheetId="10">#REF!,#REF!</definedName>
    <definedName name="A2327019K" localSheetId="9">#REF!,#REF!</definedName>
    <definedName name="A2327019K" localSheetId="8">#REF!,#REF!</definedName>
    <definedName name="A2327019K" localSheetId="7">#REF!,#REF!</definedName>
    <definedName name="A2327019K" localSheetId="6">#REF!,#REF!</definedName>
    <definedName name="A2327019K" localSheetId="5">#REF!,#REF!</definedName>
    <definedName name="A2327019K">#REF!,#REF!</definedName>
    <definedName name="A2327019K_Data" localSheetId="10">#REF!</definedName>
    <definedName name="A2327019K_Data" localSheetId="9">#REF!</definedName>
    <definedName name="A2327019K_Data" localSheetId="8">#REF!</definedName>
    <definedName name="A2327019K_Data" localSheetId="7">#REF!</definedName>
    <definedName name="A2327019K_Data" localSheetId="6">#REF!</definedName>
    <definedName name="A2327019K_Data" localSheetId="5">#REF!</definedName>
    <definedName name="A2327019K_Data">#REF!</definedName>
    <definedName name="A2327019K_Latest" localSheetId="10">#REF!</definedName>
    <definedName name="A2327019K_Latest" localSheetId="9">#REF!</definedName>
    <definedName name="A2327019K_Latest" localSheetId="8">#REF!</definedName>
    <definedName name="A2327019K_Latest" localSheetId="7">#REF!</definedName>
    <definedName name="A2327019K_Latest" localSheetId="6">#REF!</definedName>
    <definedName name="A2327019K_Latest" localSheetId="5">#REF!</definedName>
    <definedName name="A2327019K_Latest">#REF!</definedName>
    <definedName name="A2327020V">'[3]ABS Data1'!$EC$1:$EC$10,'[3]ABS Data1'!$EC$140:$EC$257</definedName>
    <definedName name="A2327024C">[1]Data1!$H$1:$H$10,[1]Data1!$H$11:$H$29</definedName>
    <definedName name="A2327029R">[1]Data1!$EE$1:$EE$10,[1]Data1!$EE$11:$EE$29</definedName>
    <definedName name="A2327034J">[1]Data2!$L$1:$L$10,[1]Data2!$L$11:$L$29</definedName>
    <definedName name="A2327039V">[1]Data2!$EI$1:$EI$10,[1]Data2!$EI$11:$EI$29</definedName>
    <definedName name="A2327044L">[1]Data3!$P$1:$P$10,[1]Data3!$P$11:$P$29</definedName>
    <definedName name="A2327049X">[1]Data3!$EM$1:$EM$10,[1]Data3!$EM$11:$EM$29</definedName>
    <definedName name="A2327054T">[1]Data4!$T$1:$T$10,[1]Data4!$T$11:$T$29</definedName>
    <definedName name="A2327059C">[1]Data4!$EQ$1:$EQ$10,[1]Data4!$EQ$11:$EQ$29</definedName>
    <definedName name="A2327061R">'[3]ABS Data1'!$H$1:$H$10,'[3]ABS Data1'!$H$139:$H$257</definedName>
    <definedName name="A2327062T">[2]Data2!$L$1:$L$10,[2]Data2!$L$143:$L$257</definedName>
    <definedName name="A2327063V">[2]Data2!$EI$1:$EI$10,[2]Data2!$EI$238:$EI$257</definedName>
    <definedName name="A2327064W" localSheetId="10">#REF!,#REF!</definedName>
    <definedName name="A2327064W" localSheetId="9">#REF!,#REF!</definedName>
    <definedName name="A2327064W" localSheetId="8">#REF!,#REF!</definedName>
    <definedName name="A2327064W" localSheetId="7">#REF!,#REF!</definedName>
    <definedName name="A2327064W" localSheetId="6">#REF!,#REF!</definedName>
    <definedName name="A2327064W" localSheetId="5">#REF!,#REF!</definedName>
    <definedName name="A2327064W">#REF!,#REF!</definedName>
    <definedName name="A2327064W_Data" localSheetId="10">#REF!</definedName>
    <definedName name="A2327064W_Data" localSheetId="9">#REF!</definedName>
    <definedName name="A2327064W_Data" localSheetId="8">#REF!</definedName>
    <definedName name="A2327064W_Data" localSheetId="7">#REF!</definedName>
    <definedName name="A2327064W_Data" localSheetId="6">#REF!</definedName>
    <definedName name="A2327064W_Data" localSheetId="5">#REF!</definedName>
    <definedName name="A2327064W_Data">#REF!</definedName>
    <definedName name="A2327064W_Latest" localSheetId="10">#REF!</definedName>
    <definedName name="A2327064W_Latest" localSheetId="9">#REF!</definedName>
    <definedName name="A2327064W_Latest" localSheetId="8">#REF!</definedName>
    <definedName name="A2327064W_Latest" localSheetId="7">#REF!</definedName>
    <definedName name="A2327064W_Latest" localSheetId="6">#REF!</definedName>
    <definedName name="A2327064W_Latest" localSheetId="5">#REF!</definedName>
    <definedName name="A2327064W_Latest">#REF!</definedName>
    <definedName name="A2327065X">'[3]ABS Data1'!$EE$1:$EE$10,'[3]ABS Data1'!$EE$140:$EE$257</definedName>
    <definedName name="A2327069J">[1]Data1!$I$1:$I$10,[1]Data1!$I$11:$I$29</definedName>
    <definedName name="A2327074A">[1]Data1!$EF$1:$EF$10,[1]Data1!$EF$11:$EF$29</definedName>
    <definedName name="A2327079L">[1]Data2!$M$1:$M$10,[1]Data2!$M$11:$M$29</definedName>
    <definedName name="A2327084F">[1]Data2!$EJ$1:$EJ$10,[1]Data2!$EJ$11:$EJ$29</definedName>
    <definedName name="A2327089T">[1]Data3!$Q$1:$Q$10,[1]Data3!$Q$11:$Q$29</definedName>
    <definedName name="A2327094K">[1]Data3!$EN$1:$EN$10,[1]Data3!$EN$11:$EN$29</definedName>
    <definedName name="A2327099W">[1]Data4!$U$1:$U$10,[1]Data4!$U$11:$U$29</definedName>
    <definedName name="A2327104C">[1]Data4!$ER$1:$ER$10,[1]Data4!$ER$11:$ER$29</definedName>
    <definedName name="A2327106J">'[3]ABS Data1'!$I$1:$I$10,'[3]ABS Data1'!$I$139:$I$257</definedName>
    <definedName name="A2327107K">[2]Data2!$M$1:$M$10,[2]Data2!$M$143:$M$257</definedName>
    <definedName name="A2327108L">[2]Data2!$EJ$1:$EJ$10,[2]Data2!$EJ$238:$EJ$257</definedName>
    <definedName name="A2327109R" localSheetId="10">#REF!,#REF!</definedName>
    <definedName name="A2327109R" localSheetId="9">#REF!,#REF!</definedName>
    <definedName name="A2327109R" localSheetId="8">#REF!,#REF!</definedName>
    <definedName name="A2327109R" localSheetId="7">#REF!,#REF!</definedName>
    <definedName name="A2327109R" localSheetId="6">#REF!,#REF!</definedName>
    <definedName name="A2327109R" localSheetId="5">#REF!,#REF!</definedName>
    <definedName name="A2327109R">#REF!,#REF!</definedName>
    <definedName name="A2327109R_Data" localSheetId="10">#REF!</definedName>
    <definedName name="A2327109R_Data" localSheetId="9">#REF!</definedName>
    <definedName name="A2327109R_Data" localSheetId="8">#REF!</definedName>
    <definedName name="A2327109R_Data" localSheetId="7">#REF!</definedName>
    <definedName name="A2327109R_Data" localSheetId="6">#REF!</definedName>
    <definedName name="A2327109R_Data" localSheetId="5">#REF!</definedName>
    <definedName name="A2327109R_Data">#REF!</definedName>
    <definedName name="A2327109R_Latest" localSheetId="10">#REF!</definedName>
    <definedName name="A2327109R_Latest" localSheetId="9">#REF!</definedName>
    <definedName name="A2327109R_Latest" localSheetId="8">#REF!</definedName>
    <definedName name="A2327109R_Latest" localSheetId="7">#REF!</definedName>
    <definedName name="A2327109R_Latest" localSheetId="6">#REF!</definedName>
    <definedName name="A2327109R_Latest" localSheetId="5">#REF!</definedName>
    <definedName name="A2327109R_Latest">#REF!</definedName>
    <definedName name="A2327110X">'[3]ABS Data1'!$EF$1:$EF$10,'[3]ABS Data1'!$EF$140:$EF$257</definedName>
    <definedName name="A2327114J">[1]Data1!$J$1:$J$10,[1]Data1!$J$11:$J$29</definedName>
    <definedName name="A2327119V">[1]Data1!$EG$1:$EG$10,[1]Data1!$EG$11:$EG$29</definedName>
    <definedName name="A2327124L">[1]Data2!$N$1:$N$10,[1]Data2!$N$11:$N$29</definedName>
    <definedName name="A2327129X">[1]Data2!$EK$1:$EK$10,[1]Data2!$EK$11:$EK$29</definedName>
    <definedName name="A2327134T">[1]Data3!$R$1:$R$10,[1]Data3!$R$11:$R$29</definedName>
    <definedName name="A2327139C">[1]Data3!$EO$1:$EO$10,[1]Data3!$EO$11:$EO$29</definedName>
    <definedName name="A2327144W">[1]Data4!$V$1:$V$10,[1]Data4!$V$11:$V$29</definedName>
    <definedName name="A2327149J">[1]Data4!$ES$1:$ES$10,[1]Data4!$ES$11:$ES$29</definedName>
    <definedName name="A2327151V">'[3]ABS Data1'!$J$1:$J$10,'[3]ABS Data1'!$J$139:$J$257</definedName>
    <definedName name="A2327152W">[2]Data2!$N$1:$N$10,[2]Data2!$N$143:$N$257</definedName>
    <definedName name="A2327153X">[2]Data2!$EK$1:$EK$10,[2]Data2!$EK$238:$EK$257</definedName>
    <definedName name="A2327154A" localSheetId="10">#REF!,#REF!</definedName>
    <definedName name="A2327154A" localSheetId="9">#REF!,#REF!</definedName>
    <definedName name="A2327154A" localSheetId="8">#REF!,#REF!</definedName>
    <definedName name="A2327154A" localSheetId="7">#REF!,#REF!</definedName>
    <definedName name="A2327154A" localSheetId="6">#REF!,#REF!</definedName>
    <definedName name="A2327154A" localSheetId="5">#REF!,#REF!</definedName>
    <definedName name="A2327154A">#REF!,#REF!</definedName>
    <definedName name="A2327154A_Data" localSheetId="10">#REF!</definedName>
    <definedName name="A2327154A_Data" localSheetId="9">#REF!</definedName>
    <definedName name="A2327154A_Data" localSheetId="8">#REF!</definedName>
    <definedName name="A2327154A_Data" localSheetId="7">#REF!</definedName>
    <definedName name="A2327154A_Data" localSheetId="6">#REF!</definedName>
    <definedName name="A2327154A_Data" localSheetId="5">#REF!</definedName>
    <definedName name="A2327154A_Data">#REF!</definedName>
    <definedName name="A2327154A_Latest" localSheetId="10">#REF!</definedName>
    <definedName name="A2327154A_Latest" localSheetId="9">#REF!</definedName>
    <definedName name="A2327154A_Latest" localSheetId="8">#REF!</definedName>
    <definedName name="A2327154A_Latest" localSheetId="7">#REF!</definedName>
    <definedName name="A2327154A_Latest" localSheetId="6">#REF!</definedName>
    <definedName name="A2327154A_Latest" localSheetId="5">#REF!</definedName>
    <definedName name="A2327154A_Latest">#REF!</definedName>
    <definedName name="A2327155C">'[3]ABS Data1'!$EG$1:$EG$10,'[3]ABS Data1'!$EG$140:$EG$257</definedName>
    <definedName name="A2327159L">[1]Data1!$K$1:$K$10,[1]Data1!$K$11:$K$29</definedName>
    <definedName name="A2327164F">[1]Data1!$EH$1:$EH$10,[1]Data1!$EH$11:$EH$29</definedName>
    <definedName name="A2327169T">[1]Data2!$O$1:$O$10,[1]Data2!$O$11:$O$29</definedName>
    <definedName name="A2327174K">[1]Data2!$EL$1:$EL$10,[1]Data2!$EL$11:$EL$29</definedName>
    <definedName name="A2327179W">[1]Data3!$S$1:$S$10,[1]Data3!$S$11:$S$29</definedName>
    <definedName name="A2327184R">[1]Data3!$EP$1:$EP$10,[1]Data3!$EP$11:$EP$29</definedName>
    <definedName name="A2327189A">[1]Data4!$W$1:$W$10,[1]Data4!$W$11:$W$29</definedName>
    <definedName name="A2327194V">[1]Data4!$ET$1:$ET$10,[1]Data4!$ET$11:$ET$29</definedName>
    <definedName name="A2327196X">'[3]ABS Data1'!$K$1:$K$10,'[3]ABS Data1'!$K$139:$K$257</definedName>
    <definedName name="A2327197A">[2]Data2!$O$1:$O$10,[2]Data2!$O$143:$O$257</definedName>
    <definedName name="A2327198C">[2]Data2!$EL$1:$EL$10,[2]Data2!$EL$238:$EL$257</definedName>
    <definedName name="A2327199F" localSheetId="10">#REF!,#REF!</definedName>
    <definedName name="A2327199F" localSheetId="9">#REF!,#REF!</definedName>
    <definedName name="A2327199F" localSheetId="8">#REF!,#REF!</definedName>
    <definedName name="A2327199F" localSheetId="7">#REF!,#REF!</definedName>
    <definedName name="A2327199F" localSheetId="6">#REF!,#REF!</definedName>
    <definedName name="A2327199F" localSheetId="5">#REF!,#REF!</definedName>
    <definedName name="A2327199F">#REF!,#REF!</definedName>
    <definedName name="A2327199F_Data" localSheetId="10">#REF!</definedName>
    <definedName name="A2327199F_Data" localSheetId="9">#REF!</definedName>
    <definedName name="A2327199F_Data" localSheetId="8">#REF!</definedName>
    <definedName name="A2327199F_Data" localSheetId="7">#REF!</definedName>
    <definedName name="A2327199F_Data" localSheetId="6">#REF!</definedName>
    <definedName name="A2327199F_Data" localSheetId="5">#REF!</definedName>
    <definedName name="A2327199F_Data">#REF!</definedName>
    <definedName name="A2327199F_Latest" localSheetId="10">#REF!</definedName>
    <definedName name="A2327199F_Latest" localSheetId="9">#REF!</definedName>
    <definedName name="A2327199F_Latest" localSheetId="8">#REF!</definedName>
    <definedName name="A2327199F_Latest" localSheetId="7">#REF!</definedName>
    <definedName name="A2327199F_Latest" localSheetId="6">#REF!</definedName>
    <definedName name="A2327199F_Latest" localSheetId="5">#REF!</definedName>
    <definedName name="A2327199F_Latest">#REF!</definedName>
    <definedName name="A2327200C">'[3]ABS Data1'!$EH$1:$EH$10,'[3]ABS Data1'!$EH$140:$EH$257</definedName>
    <definedName name="A2327204L">[1]Data1!$M$1:$M$10,[1]Data1!$M$11:$M$29</definedName>
    <definedName name="A2327209X">[1]Data1!$EJ$1:$EJ$10,[1]Data1!$EJ$11:$EJ$29</definedName>
    <definedName name="A2327214T">[1]Data2!$Q$1:$Q$10,[1]Data2!$Q$11:$Q$29</definedName>
    <definedName name="A2327219C">[1]Data2!$EN$1:$EN$10,[1]Data2!$EN$11:$EN$29</definedName>
    <definedName name="A2327224W">[1]Data3!$U$1:$U$10,[1]Data3!$U$11:$U$29</definedName>
    <definedName name="A2327229J">[1]Data3!$ER$1:$ER$10,[1]Data3!$ER$11:$ER$29</definedName>
    <definedName name="A2327234A">[1]Data4!$Y$1:$Y$10,[1]Data4!$Y$11:$Y$29</definedName>
    <definedName name="A2327239L">[1]Data4!$EV$1:$EV$10,[1]Data4!$EV$11:$EV$29</definedName>
    <definedName name="A2327241X">'[3]ABS Data1'!$M$1:$M$10,'[3]ABS Data1'!$M$107:$M$257</definedName>
    <definedName name="A2327242A">[2]Data2!$Q$1:$Q$10,[2]Data2!$Q$111:$Q$257</definedName>
    <definedName name="A2327243C">[2]Data2!$EN$1:$EN$10,[2]Data2!$EN$238:$EN$257</definedName>
    <definedName name="A2327244F" localSheetId="10">#REF!,#REF!</definedName>
    <definedName name="A2327244F" localSheetId="9">#REF!,#REF!</definedName>
    <definedName name="A2327244F" localSheetId="8">#REF!,#REF!</definedName>
    <definedName name="A2327244F" localSheetId="7">#REF!,#REF!</definedName>
    <definedName name="A2327244F" localSheetId="6">#REF!,#REF!</definedName>
    <definedName name="A2327244F" localSheetId="5">#REF!,#REF!</definedName>
    <definedName name="A2327244F">#REF!,#REF!</definedName>
    <definedName name="A2327244F_Data" localSheetId="10">#REF!</definedName>
    <definedName name="A2327244F_Data" localSheetId="9">#REF!</definedName>
    <definedName name="A2327244F_Data" localSheetId="8">#REF!</definedName>
    <definedName name="A2327244F_Data" localSheetId="7">#REF!</definedName>
    <definedName name="A2327244F_Data" localSheetId="6">#REF!</definedName>
    <definedName name="A2327244F_Data" localSheetId="5">#REF!</definedName>
    <definedName name="A2327244F_Data">#REF!</definedName>
    <definedName name="A2327244F_Latest" localSheetId="10">#REF!</definedName>
    <definedName name="A2327244F_Latest" localSheetId="9">#REF!</definedName>
    <definedName name="A2327244F_Latest" localSheetId="8">#REF!</definedName>
    <definedName name="A2327244F_Latest" localSheetId="7">#REF!</definedName>
    <definedName name="A2327244F_Latest" localSheetId="6">#REF!</definedName>
    <definedName name="A2327244F_Latest" localSheetId="5">#REF!</definedName>
    <definedName name="A2327244F_Latest">#REF!</definedName>
    <definedName name="A2327245J">'[3]ABS Data1'!$EJ$1:$EJ$10,'[3]ABS Data1'!$EJ$108:$EJ$257</definedName>
    <definedName name="A2327249T">[1]Data1!$N$1:$N$10,[1]Data1!$N$11:$N$29</definedName>
    <definedName name="A2327254K">[1]Data1!$EK$1:$EK$10,[1]Data1!$EK$11:$EK$29</definedName>
    <definedName name="A2327259W">[1]Data2!$R$1:$R$10,[1]Data2!$R$11:$R$29</definedName>
    <definedName name="A2327264R">[1]Data2!$EO$1:$EO$10,[1]Data2!$EO$11:$EO$29</definedName>
    <definedName name="A2327269A">[1]Data3!$V$1:$V$10,[1]Data3!$V$11:$V$29</definedName>
    <definedName name="A2327274V">[1]Data3!$ES$1:$ES$10,[1]Data3!$ES$11:$ES$29</definedName>
    <definedName name="A2327279F">[1]Data4!$Z$1:$Z$10,[1]Data4!$Z$11:$Z$29</definedName>
    <definedName name="A2327284X">[1]Data4!$EW$1:$EW$10,[1]Data4!$EW$11:$EW$29</definedName>
    <definedName name="A2327286C">'[3]ABS Data1'!$N$1:$N$10,'[3]ABS Data1'!$N$107:$N$257</definedName>
    <definedName name="A2327287F">[2]Data2!$R$1:$R$10,[2]Data2!$R$111:$R$257</definedName>
    <definedName name="A2327288J">[2]Data2!$EO$1:$EO$10,[2]Data2!$EO$238:$EO$257</definedName>
    <definedName name="A2327289K" localSheetId="10">#REF!,#REF!</definedName>
    <definedName name="A2327289K" localSheetId="9">#REF!,#REF!</definedName>
    <definedName name="A2327289K" localSheetId="8">#REF!,#REF!</definedName>
    <definedName name="A2327289K" localSheetId="7">#REF!,#REF!</definedName>
    <definedName name="A2327289K" localSheetId="6">#REF!,#REF!</definedName>
    <definedName name="A2327289K" localSheetId="5">#REF!,#REF!</definedName>
    <definedName name="A2327289K">#REF!,#REF!</definedName>
    <definedName name="A2327289K_Data" localSheetId="10">#REF!</definedName>
    <definedName name="A2327289K_Data" localSheetId="9">#REF!</definedName>
    <definedName name="A2327289K_Data" localSheetId="8">#REF!</definedName>
    <definedName name="A2327289K_Data" localSheetId="7">#REF!</definedName>
    <definedName name="A2327289K_Data" localSheetId="6">#REF!</definedName>
    <definedName name="A2327289K_Data" localSheetId="5">#REF!</definedName>
    <definedName name="A2327289K_Data">#REF!</definedName>
    <definedName name="A2327289K_Latest" localSheetId="10">#REF!</definedName>
    <definedName name="A2327289K_Latest" localSheetId="9">#REF!</definedName>
    <definedName name="A2327289K_Latest" localSheetId="8">#REF!</definedName>
    <definedName name="A2327289K_Latest" localSheetId="7">#REF!</definedName>
    <definedName name="A2327289K_Latest" localSheetId="6">#REF!</definedName>
    <definedName name="A2327289K_Latest" localSheetId="5">#REF!</definedName>
    <definedName name="A2327289K_Latest">#REF!</definedName>
    <definedName name="A2327290V">'[3]ABS Data1'!$EK$1:$EK$10,'[3]ABS Data1'!$EK$108:$EK$257</definedName>
    <definedName name="A2327294C">[1]Data1!$O$1:$O$10,[1]Data1!$O$11:$O$29</definedName>
    <definedName name="A2327299R">[1]Data1!$EL$1:$EL$10,[1]Data1!$EL$11:$EL$29</definedName>
    <definedName name="A2327304W">[1]Data2!$S$1:$S$10,[1]Data2!$S$11:$S$29</definedName>
    <definedName name="A2327309J">[1]Data2!$EP$1:$EP$10,[1]Data2!$EP$11:$EP$29</definedName>
    <definedName name="A2327314A">[1]Data3!$W$1:$W$10,[1]Data3!$W$11:$W$29</definedName>
    <definedName name="A2327319L">[1]Data3!$ET$1:$ET$10,[1]Data3!$ET$11:$ET$29</definedName>
    <definedName name="A2327324F">[1]Data4!$AA$1:$AA$10,[1]Data4!$AA$11:$AA$29</definedName>
    <definedName name="A2327329T">[1]Data4!$EX$1:$EX$10,[1]Data4!$EX$11:$EX$29</definedName>
    <definedName name="A2327331C">'[3]ABS Data1'!$O$1:$O$10,'[3]ABS Data1'!$O$107:$O$257</definedName>
    <definedName name="A2327332F">[2]Data2!$S$1:$S$10,[2]Data2!$S$111:$S$257</definedName>
    <definedName name="A2327333J">[2]Data2!$EP$1:$EP$10,[2]Data2!$EP$238:$EP$257</definedName>
    <definedName name="A2327334K" localSheetId="10">#REF!,#REF!</definedName>
    <definedName name="A2327334K" localSheetId="9">#REF!,#REF!</definedName>
    <definedName name="A2327334K" localSheetId="8">#REF!,#REF!</definedName>
    <definedName name="A2327334K" localSheetId="7">#REF!,#REF!</definedName>
    <definedName name="A2327334K" localSheetId="6">#REF!,#REF!</definedName>
    <definedName name="A2327334K" localSheetId="5">#REF!,#REF!</definedName>
    <definedName name="A2327334K">#REF!,#REF!</definedName>
    <definedName name="A2327334K_Data" localSheetId="10">#REF!</definedName>
    <definedName name="A2327334K_Data" localSheetId="9">#REF!</definedName>
    <definedName name="A2327334K_Data" localSheetId="8">#REF!</definedName>
    <definedName name="A2327334K_Data" localSheetId="7">#REF!</definedName>
    <definedName name="A2327334K_Data" localSheetId="6">#REF!</definedName>
    <definedName name="A2327334K_Data" localSheetId="5">#REF!</definedName>
    <definedName name="A2327334K_Data">#REF!</definedName>
    <definedName name="A2327334K_Latest" localSheetId="10">#REF!</definedName>
    <definedName name="A2327334K_Latest" localSheetId="9">#REF!</definedName>
    <definedName name="A2327334K_Latest" localSheetId="8">#REF!</definedName>
    <definedName name="A2327334K_Latest" localSheetId="7">#REF!</definedName>
    <definedName name="A2327334K_Latest" localSheetId="6">#REF!</definedName>
    <definedName name="A2327334K_Latest" localSheetId="5">#REF!</definedName>
    <definedName name="A2327334K_Latest">#REF!</definedName>
    <definedName name="A2327335L">'[3]ABS Data1'!$EL$1:$EL$10,'[3]ABS Data1'!$EL$108:$EL$257</definedName>
    <definedName name="A2327339W">[1]Data1!$P$1:$P$10,[1]Data1!$P$11:$P$29</definedName>
    <definedName name="A2327344R">[1]Data1!$EM$1:$EM$10,[1]Data1!$EM$11:$EM$29</definedName>
    <definedName name="A2327349A">[1]Data2!$T$1:$T$10,[1]Data2!$T$11:$T$29</definedName>
    <definedName name="A2327354V">[1]Data2!$EQ$1:$EQ$10,[1]Data2!$EQ$11:$EQ$29</definedName>
    <definedName name="A2327359F">[1]Data3!$X$1:$X$10,[1]Data3!$X$11:$X$29</definedName>
    <definedName name="A2327364X">[1]Data3!$EU$1:$EU$10,[1]Data3!$EU$11:$EU$29</definedName>
    <definedName name="A2327369K">[1]Data4!$AB$1:$AB$10,[1]Data4!$AB$11:$AB$29</definedName>
    <definedName name="A2327374C">[1]Data4!$EY$1:$EY$10,[1]Data4!$EY$11:$EY$29</definedName>
    <definedName name="A2327376J">'[3]ABS Data1'!$P$1:$P$10,'[3]ABS Data1'!$P$107:$P$257</definedName>
    <definedName name="A2327377K">[2]Data2!$T$1:$T$10,[2]Data2!$T$111:$T$257</definedName>
    <definedName name="A2327378L">[2]Data2!$EQ$1:$EQ$10,[2]Data2!$EQ$238:$EQ$257</definedName>
    <definedName name="A2327379R" localSheetId="10">#REF!,#REF!</definedName>
    <definedName name="A2327379R" localSheetId="9">#REF!,#REF!</definedName>
    <definedName name="A2327379R" localSheetId="8">#REF!,#REF!</definedName>
    <definedName name="A2327379R" localSheetId="7">#REF!,#REF!</definedName>
    <definedName name="A2327379R" localSheetId="6">#REF!,#REF!</definedName>
    <definedName name="A2327379R" localSheetId="5">#REF!,#REF!</definedName>
    <definedName name="A2327379R">#REF!,#REF!</definedName>
    <definedName name="A2327379R_Data" localSheetId="10">#REF!</definedName>
    <definedName name="A2327379R_Data" localSheetId="9">#REF!</definedName>
    <definedName name="A2327379R_Data" localSheetId="8">#REF!</definedName>
    <definedName name="A2327379R_Data" localSheetId="7">#REF!</definedName>
    <definedName name="A2327379R_Data" localSheetId="6">#REF!</definedName>
    <definedName name="A2327379R_Data" localSheetId="5">#REF!</definedName>
    <definedName name="A2327379R_Data">#REF!</definedName>
    <definedName name="A2327379R_Latest" localSheetId="10">#REF!</definedName>
    <definedName name="A2327379R_Latest" localSheetId="9">#REF!</definedName>
    <definedName name="A2327379R_Latest" localSheetId="8">#REF!</definedName>
    <definedName name="A2327379R_Latest" localSheetId="7">#REF!</definedName>
    <definedName name="A2327379R_Latest" localSheetId="6">#REF!</definedName>
    <definedName name="A2327379R_Latest" localSheetId="5">#REF!</definedName>
    <definedName name="A2327379R_Latest">#REF!</definedName>
    <definedName name="A2327380X">'[3]ABS Data1'!$EM$1:$EM$10,'[3]ABS Data1'!$EM$108:$EM$257</definedName>
    <definedName name="A2327384J">[1]Data1!$Q$1:$Q$10,[1]Data1!$Q$11:$Q$29</definedName>
    <definedName name="A2327389V">[1]Data1!$EN$1:$EN$10,[1]Data1!$EN$11:$EN$29</definedName>
    <definedName name="A2327394L">[1]Data2!$U$1:$U$10,[1]Data2!$U$11:$U$29</definedName>
    <definedName name="A2327399X">[1]Data2!$ER$1:$ER$10,[1]Data2!$ER$11:$ER$29</definedName>
    <definedName name="A2327404F">[1]Data3!$Y$1:$Y$10,[1]Data3!$Y$11:$Y$29</definedName>
    <definedName name="A2327409T">[1]Data3!$EV$1:$EV$10,[1]Data3!$EV$11:$EV$29</definedName>
    <definedName name="A2327414K">[1]Data4!$AC$1:$AC$10,[1]Data4!$AC$11:$AC$29</definedName>
    <definedName name="A2327419W">[1]Data4!$EZ$1:$EZ$10,[1]Data4!$EZ$11:$EZ$29</definedName>
    <definedName name="A2327421J">'[3]ABS Data1'!$Q$1:$Q$10,'[3]ABS Data1'!$Q$139:$Q$257</definedName>
    <definedName name="A2327422K">[2]Data2!$U$1:$U$10,[2]Data2!$U$143:$U$257</definedName>
    <definedName name="A2327423L">[2]Data2!$ER$1:$ER$10,[2]Data2!$ER$238:$ER$257</definedName>
    <definedName name="A2327424R" localSheetId="10">#REF!,#REF!</definedName>
    <definedName name="A2327424R" localSheetId="9">#REF!,#REF!</definedName>
    <definedName name="A2327424R" localSheetId="8">#REF!,#REF!</definedName>
    <definedName name="A2327424R" localSheetId="7">#REF!,#REF!</definedName>
    <definedName name="A2327424R" localSheetId="6">#REF!,#REF!</definedName>
    <definedName name="A2327424R" localSheetId="5">#REF!,#REF!</definedName>
    <definedName name="A2327424R">#REF!,#REF!</definedName>
    <definedName name="A2327424R_Data" localSheetId="10">#REF!</definedName>
    <definedName name="A2327424R_Data" localSheetId="9">#REF!</definedName>
    <definedName name="A2327424R_Data" localSheetId="8">#REF!</definedName>
    <definedName name="A2327424R_Data" localSheetId="7">#REF!</definedName>
    <definedName name="A2327424R_Data" localSheetId="6">#REF!</definedName>
    <definedName name="A2327424R_Data" localSheetId="5">#REF!</definedName>
    <definedName name="A2327424R_Data">#REF!</definedName>
    <definedName name="A2327424R_Latest" localSheetId="10">#REF!</definedName>
    <definedName name="A2327424R_Latest" localSheetId="9">#REF!</definedName>
    <definedName name="A2327424R_Latest" localSheetId="8">#REF!</definedName>
    <definedName name="A2327424R_Latest" localSheetId="7">#REF!</definedName>
    <definedName name="A2327424R_Latest" localSheetId="6">#REF!</definedName>
    <definedName name="A2327424R_Latest" localSheetId="5">#REF!</definedName>
    <definedName name="A2327424R_Latest">#REF!</definedName>
    <definedName name="A2327425T">'[3]ABS Data1'!$EN$1:$EN$10,'[3]ABS Data1'!$EN$140:$EN$257</definedName>
    <definedName name="A2327429A">[1]Data1!$R$1:$R$10,[1]Data1!$R$11:$R$29</definedName>
    <definedName name="A2327434V">[1]Data1!$EO$1:$EO$10,[1]Data1!$EO$11:$EO$29</definedName>
    <definedName name="A2327439F">[1]Data2!$V$1:$V$10,[1]Data2!$V$11:$V$29</definedName>
    <definedName name="A2327444X">[1]Data2!$ES$1:$ES$10,[1]Data2!$ES$11:$ES$29</definedName>
    <definedName name="A2327449K">[1]Data3!$Z$1:$Z$10,[1]Data3!$Z$11:$Z$29</definedName>
    <definedName name="A2327454C">[1]Data3!$EW$1:$EW$10,[1]Data3!$EW$11:$EW$29</definedName>
    <definedName name="A2327459R">[1]Data4!$AD$1:$AD$10,[1]Data4!$AD$11:$AD$29</definedName>
    <definedName name="A2327464J">[1]Data4!$FA$1:$FA$10,[1]Data4!$FA$11:$FA$29</definedName>
    <definedName name="A2327466L">'[3]ABS Data1'!$R$1:$R$10,'[3]ABS Data1'!$R$139:$R$257</definedName>
    <definedName name="A2327467R">[2]Data2!$V$1:$V$10,[2]Data2!$V$143:$V$257</definedName>
    <definedName name="A2327468T">[2]Data2!$ES$1:$ES$10,[2]Data2!$ES$238:$ES$257</definedName>
    <definedName name="A2327469V" localSheetId="10">#REF!,#REF!</definedName>
    <definedName name="A2327469V" localSheetId="9">#REF!,#REF!</definedName>
    <definedName name="A2327469V" localSheetId="8">#REF!,#REF!</definedName>
    <definedName name="A2327469V" localSheetId="7">#REF!,#REF!</definedName>
    <definedName name="A2327469V" localSheetId="6">#REF!,#REF!</definedName>
    <definedName name="A2327469V" localSheetId="5">#REF!,#REF!</definedName>
    <definedName name="A2327469V">#REF!,#REF!</definedName>
    <definedName name="A2327469V_Data" localSheetId="10">#REF!</definedName>
    <definedName name="A2327469V_Data" localSheetId="9">#REF!</definedName>
    <definedName name="A2327469V_Data" localSheetId="8">#REF!</definedName>
    <definedName name="A2327469V_Data" localSheetId="7">#REF!</definedName>
    <definedName name="A2327469V_Data" localSheetId="6">#REF!</definedName>
    <definedName name="A2327469V_Data" localSheetId="5">#REF!</definedName>
    <definedName name="A2327469V_Data">#REF!</definedName>
    <definedName name="A2327469V_Latest" localSheetId="10">#REF!</definedName>
    <definedName name="A2327469V_Latest" localSheetId="9">#REF!</definedName>
    <definedName name="A2327469V_Latest" localSheetId="8">#REF!</definedName>
    <definedName name="A2327469V_Latest" localSheetId="7">#REF!</definedName>
    <definedName name="A2327469V_Latest" localSheetId="6">#REF!</definedName>
    <definedName name="A2327469V_Latest" localSheetId="5">#REF!</definedName>
    <definedName name="A2327469V_Latest">#REF!</definedName>
    <definedName name="A2327470C">'[3]ABS Data1'!$EO$1:$EO$10,'[3]ABS Data1'!$EO$140:$EO$257</definedName>
    <definedName name="A2327474L">[1]Data1!$S$1:$S$10,[1]Data1!$S$11:$S$29</definedName>
    <definedName name="A2327479X">[1]Data1!$EP$1:$EP$10,[1]Data1!$EP$11:$EP$29</definedName>
    <definedName name="A2327484T">[1]Data2!$W$1:$W$10,[1]Data2!$W$11:$W$29</definedName>
    <definedName name="A2327489C">[1]Data2!$ET$1:$ET$10,[1]Data2!$ET$11:$ET$29</definedName>
    <definedName name="A2327494W">[1]Data3!$AA$1:$AA$10,[1]Data3!$AA$11:$AA$29</definedName>
    <definedName name="A2327499J">[1]Data3!$EX$1:$EX$10,[1]Data3!$EX$11:$EX$29</definedName>
    <definedName name="A2327504R">[1]Data4!$AE$1:$AE$10,[1]Data4!$AE$11:$AE$29</definedName>
    <definedName name="A2327509A">[1]Data4!$FB$1:$FB$10,[1]Data4!$FB$11:$FB$29</definedName>
    <definedName name="A2327511L">'[3]ABS Data1'!$S$1:$S$10,'[3]ABS Data1'!$S$123:$S$257</definedName>
    <definedName name="A2327512R">[2]Data2!$W$1:$W$10,[2]Data2!$W$127:$W$257</definedName>
    <definedName name="A2327513T">[2]Data2!$ET$1:$ET$10,[2]Data2!$ET$238:$ET$257</definedName>
    <definedName name="A2327514V" localSheetId="10">#REF!,#REF!</definedName>
    <definedName name="A2327514V" localSheetId="9">#REF!,#REF!</definedName>
    <definedName name="A2327514V" localSheetId="8">#REF!,#REF!</definedName>
    <definedName name="A2327514V" localSheetId="7">#REF!,#REF!</definedName>
    <definedName name="A2327514V" localSheetId="6">#REF!,#REF!</definedName>
    <definedName name="A2327514V" localSheetId="5">#REF!,#REF!</definedName>
    <definedName name="A2327514V">#REF!,#REF!</definedName>
    <definedName name="A2327514V_Data" localSheetId="10">#REF!</definedName>
    <definedName name="A2327514V_Data" localSheetId="9">#REF!</definedName>
    <definedName name="A2327514V_Data" localSheetId="8">#REF!</definedName>
    <definedName name="A2327514V_Data" localSheetId="7">#REF!</definedName>
    <definedName name="A2327514V_Data" localSheetId="6">#REF!</definedName>
    <definedName name="A2327514V_Data" localSheetId="5">#REF!</definedName>
    <definedName name="A2327514V_Data">#REF!</definedName>
    <definedName name="A2327514V_Latest" localSheetId="10">#REF!</definedName>
    <definedName name="A2327514V_Latest" localSheetId="9">#REF!</definedName>
    <definedName name="A2327514V_Latest" localSheetId="8">#REF!</definedName>
    <definedName name="A2327514V_Latest" localSheetId="7">#REF!</definedName>
    <definedName name="A2327514V_Latest" localSheetId="6">#REF!</definedName>
    <definedName name="A2327514V_Latest" localSheetId="5">#REF!</definedName>
    <definedName name="A2327514V_Latest">#REF!</definedName>
    <definedName name="A2327515W">'[3]ABS Data1'!$EP$1:$EP$10,'[3]ABS Data1'!$EP$124:$EP$257</definedName>
    <definedName name="A2327519F">[1]Data1!$AA$1:$AA$10,[1]Data1!$AA$11:$AA$29</definedName>
    <definedName name="A2327524X">[1]Data1!$EX$1:$EX$10,[1]Data1!$EX$11:$EX$29</definedName>
    <definedName name="A2327529K">[1]Data2!$AE$1:$AE$10,[1]Data2!$AE$11:$AE$29</definedName>
    <definedName name="A2327534C">[1]Data2!$FB$1:$FB$10,[1]Data2!$FB$11:$FB$29</definedName>
    <definedName name="A2327539R">[1]Data3!$AI$1:$AI$10,[1]Data3!$AI$11:$AI$29</definedName>
    <definedName name="A2327544J">[1]Data3!$FF$1:$FF$10,[1]Data3!$FF$11:$FF$29</definedName>
    <definedName name="A2327549V">[1]Data4!$AM$1:$AM$10,[1]Data4!$AM$11:$AM$29</definedName>
    <definedName name="A2327554L">[1]Data4!$FJ$1:$FJ$10,[1]Data4!$FJ$11:$FJ$29</definedName>
    <definedName name="A2327556T">'[3]ABS Data1'!$AA$1:$AA$10,'[3]ABS Data1'!$AA$139:$AA$257</definedName>
    <definedName name="A2327557V">[2]Data2!$AE$1:$AE$10,[2]Data2!$AE$143:$AE$257</definedName>
    <definedName name="A2327558W">[2]Data2!$FB$1:$FB$10,[2]Data2!$FB$238:$FB$257</definedName>
    <definedName name="A2327559X" localSheetId="10">#REF!,#REF!</definedName>
    <definedName name="A2327559X" localSheetId="9">#REF!,#REF!</definedName>
    <definedName name="A2327559X" localSheetId="8">#REF!,#REF!</definedName>
    <definedName name="A2327559X" localSheetId="7">#REF!,#REF!</definedName>
    <definedName name="A2327559X" localSheetId="6">#REF!,#REF!</definedName>
    <definedName name="A2327559X" localSheetId="5">#REF!,#REF!</definedName>
    <definedName name="A2327559X">#REF!,#REF!</definedName>
    <definedName name="A2327559X_Data" localSheetId="10">#REF!</definedName>
    <definedName name="A2327559X_Data" localSheetId="9">#REF!</definedName>
    <definedName name="A2327559X_Data" localSheetId="8">#REF!</definedName>
    <definedName name="A2327559X_Data" localSheetId="7">#REF!</definedName>
    <definedName name="A2327559X_Data" localSheetId="6">#REF!</definedName>
    <definedName name="A2327559X_Data" localSheetId="5">#REF!</definedName>
    <definedName name="A2327559X_Data">#REF!</definedName>
    <definedName name="A2327559X_Latest" localSheetId="10">#REF!</definedName>
    <definedName name="A2327559X_Latest" localSheetId="9">#REF!</definedName>
    <definedName name="A2327559X_Latest" localSheetId="8">#REF!</definedName>
    <definedName name="A2327559X_Latest" localSheetId="7">#REF!</definedName>
    <definedName name="A2327559X_Latest" localSheetId="6">#REF!</definedName>
    <definedName name="A2327559X_Latest" localSheetId="5">#REF!</definedName>
    <definedName name="A2327559X_Latest">#REF!</definedName>
    <definedName name="A2327560J">'[3]ABS Data1'!$EX$1:$EX$10,'[3]ABS Data1'!$EX$140:$EX$257</definedName>
    <definedName name="A2327564T">[1]Data1!$AB$1:$AB$10,[1]Data1!$AB$11:$AB$29</definedName>
    <definedName name="A2327569C">[1]Data1!$EY$1:$EY$10,[1]Data1!$EY$11:$EY$29</definedName>
    <definedName name="A2327574W">[1]Data2!$AF$1:$AF$10,[1]Data2!$AF$11:$AF$29</definedName>
    <definedName name="A2327579J">[1]Data2!$FC$1:$FC$10,[1]Data2!$FC$11:$FC$29</definedName>
    <definedName name="A2327584A">[1]Data3!$AJ$1:$AJ$10,[1]Data3!$AJ$11:$AJ$29</definedName>
    <definedName name="A2327589L">[1]Data3!$FG$1:$FG$10,[1]Data3!$FG$11:$FG$29</definedName>
    <definedName name="A2327594F">[1]Data4!$AN$1:$AN$10,[1]Data4!$AN$11:$AN$29</definedName>
    <definedName name="A2327599T">[1]Data4!$FK$1:$FK$10,[1]Data4!$FK$11:$FK$29</definedName>
    <definedName name="A2327601T">'[3]ABS Data1'!$AB$1:$AB$10,'[3]ABS Data1'!$AB$139:$AB$257</definedName>
    <definedName name="A2327602V">[2]Data2!$AF$1:$AF$10,[2]Data2!$AF$143:$AF$257</definedName>
    <definedName name="A2327603W">[2]Data2!$FC$1:$FC$10,[2]Data2!$FC$238:$FC$257</definedName>
    <definedName name="A2327604X" localSheetId="10">#REF!,#REF!</definedName>
    <definedName name="A2327604X" localSheetId="9">#REF!,#REF!</definedName>
    <definedName name="A2327604X" localSheetId="8">#REF!,#REF!</definedName>
    <definedName name="A2327604X" localSheetId="7">#REF!,#REF!</definedName>
    <definedName name="A2327604X" localSheetId="6">#REF!,#REF!</definedName>
    <definedName name="A2327604X" localSheetId="5">#REF!,#REF!</definedName>
    <definedName name="A2327604X">#REF!,#REF!</definedName>
    <definedName name="A2327604X_Data" localSheetId="10">#REF!</definedName>
    <definedName name="A2327604X_Data" localSheetId="9">#REF!</definedName>
    <definedName name="A2327604X_Data" localSheetId="8">#REF!</definedName>
    <definedName name="A2327604X_Data" localSheetId="7">#REF!</definedName>
    <definedName name="A2327604X_Data" localSheetId="6">#REF!</definedName>
    <definedName name="A2327604X_Data" localSheetId="5">#REF!</definedName>
    <definedName name="A2327604X_Data">#REF!</definedName>
    <definedName name="A2327604X_Latest" localSheetId="10">#REF!</definedName>
    <definedName name="A2327604X_Latest" localSheetId="9">#REF!</definedName>
    <definedName name="A2327604X_Latest" localSheetId="8">#REF!</definedName>
    <definedName name="A2327604X_Latest" localSheetId="7">#REF!</definedName>
    <definedName name="A2327604X_Latest" localSheetId="6">#REF!</definedName>
    <definedName name="A2327604X_Latest" localSheetId="5">#REF!</definedName>
    <definedName name="A2327604X_Latest">#REF!</definedName>
    <definedName name="A2327605A">'[3]ABS Data1'!$EY$1:$EY$10,'[3]ABS Data1'!$EY$140:$EY$257</definedName>
    <definedName name="A2327609K">[1]Data1!$AD$1:$AD$10,[1]Data1!$AD$11:$AD$29</definedName>
    <definedName name="A2327614C">[1]Data1!$FA$1:$FA$10,[1]Data1!$FA$11:$FA$29</definedName>
    <definedName name="A2327619R">[1]Data2!$AH$1:$AH$10,[1]Data2!$AH$11:$AH$29</definedName>
    <definedName name="A2327624J">[1]Data2!$FE$1:$FE$10,[1]Data2!$FE$11:$FE$29</definedName>
    <definedName name="A2327629V">[1]Data3!$AL$1:$AL$10,[1]Data3!$AL$11:$AL$29</definedName>
    <definedName name="A2327634L">[1]Data3!$FI$1:$FI$10,[1]Data3!$FI$11:$FI$29</definedName>
    <definedName name="A2327639X">[1]Data4!$AP$1:$AP$10,[1]Data4!$AP$11:$AP$29</definedName>
    <definedName name="A2327644T">[1]Data4!$FM$1:$FM$10,[1]Data4!$FM$11:$FM$29</definedName>
    <definedName name="A2327646W">'[3]ABS Data1'!$AD$1:$AD$10,'[3]ABS Data1'!$AD$139:$AD$257</definedName>
    <definedName name="A2327647X">[2]Data2!$AH$1:$AH$10,[2]Data2!$AH$143:$AH$257</definedName>
    <definedName name="A2327648A">[2]Data2!$FE$1:$FE$10,[2]Data2!$FE$238:$FE$257</definedName>
    <definedName name="A2327649C" localSheetId="10">#REF!,#REF!</definedName>
    <definedName name="A2327649C" localSheetId="9">#REF!,#REF!</definedName>
    <definedName name="A2327649C" localSheetId="8">#REF!,#REF!</definedName>
    <definedName name="A2327649C" localSheetId="7">#REF!,#REF!</definedName>
    <definedName name="A2327649C" localSheetId="6">#REF!,#REF!</definedName>
    <definedName name="A2327649C" localSheetId="5">#REF!,#REF!</definedName>
    <definedName name="A2327649C">#REF!,#REF!</definedName>
    <definedName name="A2327649C_Data" localSheetId="10">#REF!</definedName>
    <definedName name="A2327649C_Data" localSheetId="9">#REF!</definedName>
    <definedName name="A2327649C_Data" localSheetId="8">#REF!</definedName>
    <definedName name="A2327649C_Data" localSheetId="7">#REF!</definedName>
    <definedName name="A2327649C_Data" localSheetId="6">#REF!</definedName>
    <definedName name="A2327649C_Data" localSheetId="5">#REF!</definedName>
    <definedName name="A2327649C_Data">#REF!</definedName>
    <definedName name="A2327649C_Latest" localSheetId="10">#REF!</definedName>
    <definedName name="A2327649C_Latest" localSheetId="9">#REF!</definedName>
    <definedName name="A2327649C_Latest" localSheetId="8">#REF!</definedName>
    <definedName name="A2327649C_Latest" localSheetId="7">#REF!</definedName>
    <definedName name="A2327649C_Latest" localSheetId="6">#REF!</definedName>
    <definedName name="A2327649C_Latest" localSheetId="5">#REF!</definedName>
    <definedName name="A2327649C_Latest">#REF!</definedName>
    <definedName name="A2327650L">'[3]ABS Data1'!$FA$1:$FA$10,'[3]ABS Data1'!$FA$140:$FA$257</definedName>
    <definedName name="A2327654W">[1]Data1!$AE$1:$AE$10,[1]Data1!$AE$11:$AE$29</definedName>
    <definedName name="A2327659J">[1]Data1!$FB$1:$FB$10,[1]Data1!$FB$11:$FB$29</definedName>
    <definedName name="A2327664A">[1]Data2!$AI$1:$AI$10,[1]Data2!$AI$11:$AI$29</definedName>
    <definedName name="A2327669L">[1]Data2!$FF$1:$FF$10,[1]Data2!$FF$11:$FF$29</definedName>
    <definedName name="A2327674F">[1]Data3!$AM$1:$AM$10,[1]Data3!$AM$11:$AM$29</definedName>
    <definedName name="A2327679T">[1]Data3!$FJ$1:$FJ$10,[1]Data3!$FJ$11:$FJ$29</definedName>
    <definedName name="A2327684K">[1]Data4!$AQ$1:$AQ$10,[1]Data4!$AQ$11:$AQ$29</definedName>
    <definedName name="A2327689W">[1]Data4!$FN$1:$FN$10,[1]Data4!$FN$11:$FN$29</definedName>
    <definedName name="A2327691J">'[3]ABS Data1'!$AE$1:$AE$10,'[3]ABS Data1'!$AE$139:$AE$257</definedName>
    <definedName name="A2327692K">[2]Data2!$AI$1:$AI$10,[2]Data2!$AI$143:$AI$257</definedName>
    <definedName name="A2327693L">[2]Data2!$FF$1:$FF$10,[2]Data2!$FF$238:$FF$257</definedName>
    <definedName name="A2327694R" localSheetId="10">#REF!,#REF!</definedName>
    <definedName name="A2327694R" localSheetId="9">#REF!,#REF!</definedName>
    <definedName name="A2327694R" localSheetId="8">#REF!,#REF!</definedName>
    <definedName name="A2327694R" localSheetId="7">#REF!,#REF!</definedName>
    <definedName name="A2327694R" localSheetId="6">#REF!,#REF!</definedName>
    <definedName name="A2327694R" localSheetId="5">#REF!,#REF!</definedName>
    <definedName name="A2327694R">#REF!,#REF!</definedName>
    <definedName name="A2327694R_Data" localSheetId="10">#REF!</definedName>
    <definedName name="A2327694R_Data" localSheetId="9">#REF!</definedName>
    <definedName name="A2327694R_Data" localSheetId="8">#REF!</definedName>
    <definedName name="A2327694R_Data" localSheetId="7">#REF!</definedName>
    <definedName name="A2327694R_Data" localSheetId="6">#REF!</definedName>
    <definedName name="A2327694R_Data" localSheetId="5">#REF!</definedName>
    <definedName name="A2327694R_Data">#REF!</definedName>
    <definedName name="A2327694R_Latest" localSheetId="10">#REF!</definedName>
    <definedName name="A2327694R_Latest" localSheetId="9">#REF!</definedName>
    <definedName name="A2327694R_Latest" localSheetId="8">#REF!</definedName>
    <definedName name="A2327694R_Latest" localSheetId="7">#REF!</definedName>
    <definedName name="A2327694R_Latest" localSheetId="6">#REF!</definedName>
    <definedName name="A2327694R_Latest" localSheetId="5">#REF!</definedName>
    <definedName name="A2327694R_Latest">#REF!</definedName>
    <definedName name="A2327695T">'[3]ABS Data1'!$FB$1:$FB$10,'[3]ABS Data1'!$FB$140:$FB$257</definedName>
    <definedName name="A2327699A">[1]Data1!$AF$1:$AF$10,[1]Data1!$AF$11:$AF$29</definedName>
    <definedName name="A2327704J">[1]Data1!$FC$1:$FC$10,[1]Data1!$FC$11:$FC$29</definedName>
    <definedName name="A2327709V">[1]Data2!$AJ$1:$AJ$10,[1]Data2!$AJ$11:$AJ$29</definedName>
    <definedName name="A2327714L">[1]Data2!$FG$1:$FG$10,[1]Data2!$FG$11:$FG$29</definedName>
    <definedName name="A2327719X">[1]Data3!$AN$1:$AN$10,[1]Data3!$AN$11:$AN$29</definedName>
    <definedName name="A2327724T">[1]Data3!$FK$1:$FK$10,[1]Data3!$FK$11:$FK$29</definedName>
    <definedName name="A2327729C">[1]Data4!$AR$1:$AR$10,[1]Data4!$AR$11:$AR$29</definedName>
    <definedName name="A2327734W">[1]Data4!$FO$1:$FO$10,[1]Data4!$FO$11:$FO$29</definedName>
    <definedName name="A2327736A">'[3]ABS Data1'!$AF$1:$AF$10,'[3]ABS Data1'!$AF$139:$AF$257</definedName>
    <definedName name="A2327737C">[2]Data2!$AJ$1:$AJ$10,[2]Data2!$AJ$143:$AJ$257</definedName>
    <definedName name="A2327738F">[2]Data2!$FG$1:$FG$10,[2]Data2!$FG$238:$FG$257</definedName>
    <definedName name="A2327739J" localSheetId="10">#REF!,#REF!</definedName>
    <definedName name="A2327739J" localSheetId="9">#REF!,#REF!</definedName>
    <definedName name="A2327739J" localSheetId="8">#REF!,#REF!</definedName>
    <definedName name="A2327739J" localSheetId="7">#REF!,#REF!</definedName>
    <definedName name="A2327739J" localSheetId="6">#REF!,#REF!</definedName>
    <definedName name="A2327739J" localSheetId="5">#REF!,#REF!</definedName>
    <definedName name="A2327739J">#REF!,#REF!</definedName>
    <definedName name="A2327739J_Data" localSheetId="10">#REF!</definedName>
    <definedName name="A2327739J_Data" localSheetId="9">#REF!</definedName>
    <definedName name="A2327739J_Data" localSheetId="8">#REF!</definedName>
    <definedName name="A2327739J_Data" localSheetId="7">#REF!</definedName>
    <definedName name="A2327739J_Data" localSheetId="6">#REF!</definedName>
    <definedName name="A2327739J_Data" localSheetId="5">#REF!</definedName>
    <definedName name="A2327739J_Data">#REF!</definedName>
    <definedName name="A2327739J_Latest" localSheetId="10">#REF!</definedName>
    <definedName name="A2327739J_Latest" localSheetId="9">#REF!</definedName>
    <definedName name="A2327739J_Latest" localSheetId="8">#REF!</definedName>
    <definedName name="A2327739J_Latest" localSheetId="7">#REF!</definedName>
    <definedName name="A2327739J_Latest" localSheetId="6">#REF!</definedName>
    <definedName name="A2327739J_Latest" localSheetId="5">#REF!</definedName>
    <definedName name="A2327739J_Latest">#REF!</definedName>
    <definedName name="A2327740T">'[3]ABS Data1'!$FC$1:$FC$10,'[3]ABS Data1'!$FC$140:$FC$257</definedName>
    <definedName name="A2327744A">[1]Data1!$AI$1:$AI$10,[1]Data1!$AI$11:$AI$29</definedName>
    <definedName name="A2327749L">[1]Data1!$FF$1:$FF$10,[1]Data1!$FF$11:$FF$29</definedName>
    <definedName name="A2327754F">[1]Data2!$AM$1:$AM$10,[1]Data2!$AM$11:$AM$29</definedName>
    <definedName name="A2327759T">[1]Data2!$FJ$1:$FJ$10,[1]Data2!$FJ$11:$FJ$29</definedName>
    <definedName name="A2327764K">[1]Data3!$AQ$1:$AQ$10,[1]Data3!$AQ$11:$AQ$29</definedName>
    <definedName name="A2327769W">[1]Data3!$FN$1:$FN$10,[1]Data3!$FN$11:$FN$29</definedName>
    <definedName name="A2327774R">[1]Data4!$AU$1:$AU$10,[1]Data4!$AU$11:$AU$29</definedName>
    <definedName name="A2327779A">[1]Data4!$FR$1:$FR$10,[1]Data4!$FR$11:$FR$29</definedName>
    <definedName name="A2327781L">'[3]ABS Data1'!$AI$1:$AI$10,'[3]ABS Data1'!$AI$139:$AI$257</definedName>
    <definedName name="A2327782R">[2]Data2!$AM$1:$AM$10,[2]Data2!$AM$143:$AM$257</definedName>
    <definedName name="A2327783T">[2]Data2!$FJ$1:$FJ$10,[2]Data2!$FJ$238:$FJ$257</definedName>
    <definedName name="A2327784V" localSheetId="10">#REF!,#REF!</definedName>
    <definedName name="A2327784V" localSheetId="9">#REF!,#REF!</definedName>
    <definedName name="A2327784V" localSheetId="8">#REF!,#REF!</definedName>
    <definedName name="A2327784V" localSheetId="7">#REF!,#REF!</definedName>
    <definedName name="A2327784V" localSheetId="6">#REF!,#REF!</definedName>
    <definedName name="A2327784V" localSheetId="5">#REF!,#REF!</definedName>
    <definedName name="A2327784V">#REF!,#REF!</definedName>
    <definedName name="A2327784V_Data" localSheetId="10">#REF!</definedName>
    <definedName name="A2327784V_Data" localSheetId="9">#REF!</definedName>
    <definedName name="A2327784V_Data" localSheetId="8">#REF!</definedName>
    <definedName name="A2327784V_Data" localSheetId="7">#REF!</definedName>
    <definedName name="A2327784V_Data" localSheetId="6">#REF!</definedName>
    <definedName name="A2327784V_Data" localSheetId="5">#REF!</definedName>
    <definedName name="A2327784V_Data">#REF!</definedName>
    <definedName name="A2327784V_Latest" localSheetId="10">#REF!</definedName>
    <definedName name="A2327784V_Latest" localSheetId="9">#REF!</definedName>
    <definedName name="A2327784V_Latest" localSheetId="8">#REF!</definedName>
    <definedName name="A2327784V_Latest" localSheetId="7">#REF!</definedName>
    <definedName name="A2327784V_Latest" localSheetId="6">#REF!</definedName>
    <definedName name="A2327784V_Latest" localSheetId="5">#REF!</definedName>
    <definedName name="A2327784V_Latest">#REF!</definedName>
    <definedName name="A2327785W">'[3]ABS Data1'!$FF$1:$FF$10,'[3]ABS Data1'!$FF$140:$FF$257</definedName>
    <definedName name="A2327789F">[1]Data1!$AS$1:$AS$10,[1]Data1!$AS$11:$AS$29</definedName>
    <definedName name="A2327794X">[1]Data1!$FP$1:$FP$10,[1]Data1!$FP$11:$FP$29</definedName>
    <definedName name="A2327799K">[1]Data2!$AW$1:$AW$10,[1]Data2!$AW$11:$AW$29</definedName>
    <definedName name="A2327804T">[1]Data2!$FT$1:$FT$10,[1]Data2!$FT$11:$FT$29</definedName>
    <definedName name="A2327809C">[1]Data3!$BA$1:$BA$10,[1]Data3!$BA$11:$BA$29</definedName>
    <definedName name="A2327814W">[1]Data3!$FX$1:$FX$10,[1]Data3!$FX$11:$FX$29</definedName>
    <definedName name="A2327819J">[1]Data4!$BE$1:$BE$10,[1]Data4!$BE$11:$BE$29</definedName>
    <definedName name="A2327824A">[1]Data4!$GB$1:$GB$10,[1]Data4!$GB$11:$GB$29</definedName>
    <definedName name="A2327826F">'[3]ABS Data1'!$AS$1:$AS$10,'[3]ABS Data1'!$AS$139:$AS$257</definedName>
    <definedName name="A2327827J">[2]Data2!$AW$1:$AW$10,[2]Data2!$AW$143:$AW$257</definedName>
    <definedName name="A2327828K">[2]Data2!$FT$1:$FT$10,[2]Data2!$FT$238:$FT$257</definedName>
    <definedName name="A2327829L" localSheetId="10">#REF!,#REF!</definedName>
    <definedName name="A2327829L" localSheetId="9">#REF!,#REF!</definedName>
    <definedName name="A2327829L" localSheetId="8">#REF!,#REF!</definedName>
    <definedName name="A2327829L" localSheetId="7">#REF!,#REF!</definedName>
    <definedName name="A2327829L" localSheetId="6">#REF!,#REF!</definedName>
    <definedName name="A2327829L" localSheetId="5">#REF!,#REF!</definedName>
    <definedName name="A2327829L">#REF!,#REF!</definedName>
    <definedName name="A2327829L_Data" localSheetId="10">#REF!</definedName>
    <definedName name="A2327829L_Data" localSheetId="9">#REF!</definedName>
    <definedName name="A2327829L_Data" localSheetId="8">#REF!</definedName>
    <definedName name="A2327829L_Data" localSheetId="7">#REF!</definedName>
    <definedName name="A2327829L_Data" localSheetId="6">#REF!</definedName>
    <definedName name="A2327829L_Data" localSheetId="5">#REF!</definedName>
    <definedName name="A2327829L_Data">#REF!</definedName>
    <definedName name="A2327829L_Latest" localSheetId="10">#REF!</definedName>
    <definedName name="A2327829L_Latest" localSheetId="9">#REF!</definedName>
    <definedName name="A2327829L_Latest" localSheetId="8">#REF!</definedName>
    <definedName name="A2327829L_Latest" localSheetId="7">#REF!</definedName>
    <definedName name="A2327829L_Latest" localSheetId="6">#REF!</definedName>
    <definedName name="A2327829L_Latest" localSheetId="5">#REF!</definedName>
    <definedName name="A2327829L_Latest">#REF!</definedName>
    <definedName name="A2327830W">'[3]ABS Data1'!$FP$1:$FP$10,'[3]ABS Data1'!$FP$140:$FP$257</definedName>
    <definedName name="A2327834F">[1]Data1!$AV$1:$AV$10,[1]Data1!$AV$11:$AV$29</definedName>
    <definedName name="A2327839T">[1]Data1!$FS$1:$FS$10,[1]Data1!$FS$11:$FS$29</definedName>
    <definedName name="A2327844K">[1]Data2!$AZ$1:$AZ$10,[1]Data2!$AZ$11:$AZ$29</definedName>
    <definedName name="A2327849W">[1]Data2!$FW$1:$FW$10,[1]Data2!$FW$11:$FW$29</definedName>
    <definedName name="A2327854R">[1]Data3!$BD$1:$BD$10,[1]Data3!$BD$11:$BD$29</definedName>
    <definedName name="A2327859A">[1]Data3!$GA$1:$GA$10,[1]Data3!$GA$11:$GA$29</definedName>
    <definedName name="A2327864V">[1]Data4!$BH$1:$BH$10,[1]Data4!$BH$11:$BH$29</definedName>
    <definedName name="A2327869F">[1]Data4!$GE$1:$GE$10,[1]Data4!$GE$11:$GE$29</definedName>
    <definedName name="A2327871T">'[3]ABS Data1'!$AV$1:$AV$10,'[3]ABS Data1'!$AV$139:$AV$257</definedName>
    <definedName name="A2327872V">[2]Data2!$AZ$1:$AZ$10,[2]Data2!$AZ$143:$AZ$257</definedName>
    <definedName name="A2327873W">[2]Data2!$FW$1:$FW$10,[2]Data2!$FW$238:$FW$257</definedName>
    <definedName name="A2327874X" localSheetId="10">#REF!,#REF!</definedName>
    <definedName name="A2327874X" localSheetId="9">#REF!,#REF!</definedName>
    <definedName name="A2327874X" localSheetId="8">#REF!,#REF!</definedName>
    <definedName name="A2327874X" localSheetId="7">#REF!,#REF!</definedName>
    <definedName name="A2327874X" localSheetId="6">#REF!,#REF!</definedName>
    <definedName name="A2327874X" localSheetId="5">#REF!,#REF!</definedName>
    <definedName name="A2327874X">#REF!,#REF!</definedName>
    <definedName name="A2327874X_Data" localSheetId="10">#REF!</definedName>
    <definedName name="A2327874X_Data" localSheetId="9">#REF!</definedName>
    <definedName name="A2327874X_Data" localSheetId="8">#REF!</definedName>
    <definedName name="A2327874X_Data" localSheetId="7">#REF!</definedName>
    <definedName name="A2327874X_Data" localSheetId="6">#REF!</definedName>
    <definedName name="A2327874X_Data" localSheetId="5">#REF!</definedName>
    <definedName name="A2327874X_Data">#REF!</definedName>
    <definedName name="A2327874X_Latest" localSheetId="10">#REF!</definedName>
    <definedName name="A2327874X_Latest" localSheetId="9">#REF!</definedName>
    <definedName name="A2327874X_Latest" localSheetId="8">#REF!</definedName>
    <definedName name="A2327874X_Latest" localSheetId="7">#REF!</definedName>
    <definedName name="A2327874X_Latest" localSheetId="6">#REF!</definedName>
    <definedName name="A2327874X_Latest" localSheetId="5">#REF!</definedName>
    <definedName name="A2327874X_Latest">#REF!</definedName>
    <definedName name="A2327875A">'[3]ABS Data1'!$FS$1:$FS$10,'[3]ABS Data1'!$FS$140:$FS$257</definedName>
    <definedName name="A2327879K">[1]Data1!$AY$1:$AY$10,[1]Data1!$AY$11:$AY$29</definedName>
    <definedName name="A2327884C">[1]Data1!$FV$1:$FV$10,[1]Data1!$FV$11:$FV$29</definedName>
    <definedName name="A2327889R">[1]Data2!$BC$1:$BC$10,[1]Data2!$BC$11:$BC$29</definedName>
    <definedName name="A2327894J">[1]Data2!$FZ$1:$FZ$10,[1]Data2!$FZ$11:$FZ$29</definedName>
    <definedName name="A2327899V">[1]Data3!$BG$1:$BG$10,[1]Data3!$BG$11:$BG$29</definedName>
    <definedName name="A2327904A">[1]Data3!$GD$1:$GD$10,[1]Data3!$GD$11:$GD$29</definedName>
    <definedName name="A2327909L">[1]Data4!$BK$1:$BK$10,[1]Data4!$BK$11:$BK$29</definedName>
    <definedName name="A2327914F">[1]Data4!$GH$1:$GH$10,[1]Data4!$GH$11:$GH$29</definedName>
    <definedName name="A2327916K">'[3]ABS Data1'!$AY$1:$AY$10,'[3]ABS Data1'!$AY$139:$AY$257</definedName>
    <definedName name="A2327917L">[2]Data2!$BC$1:$BC$10,[2]Data2!$BC$143:$BC$257</definedName>
    <definedName name="A2327918R">[2]Data2!$FZ$1:$FZ$10,[2]Data2!$FZ$238:$FZ$257</definedName>
    <definedName name="A2327919T" localSheetId="10">#REF!,#REF!</definedName>
    <definedName name="A2327919T" localSheetId="9">#REF!,#REF!</definedName>
    <definedName name="A2327919T" localSheetId="8">#REF!,#REF!</definedName>
    <definedName name="A2327919T" localSheetId="7">#REF!,#REF!</definedName>
    <definedName name="A2327919T" localSheetId="6">#REF!,#REF!</definedName>
    <definedName name="A2327919T" localSheetId="5">#REF!,#REF!</definedName>
    <definedName name="A2327919T">#REF!,#REF!</definedName>
    <definedName name="A2327919T_Data" localSheetId="10">#REF!</definedName>
    <definedName name="A2327919T_Data" localSheetId="9">#REF!</definedName>
    <definedName name="A2327919T_Data" localSheetId="8">#REF!</definedName>
    <definedName name="A2327919T_Data" localSheetId="7">#REF!</definedName>
    <definedName name="A2327919T_Data" localSheetId="6">#REF!</definedName>
    <definedName name="A2327919T_Data" localSheetId="5">#REF!</definedName>
    <definedName name="A2327919T_Data">#REF!</definedName>
    <definedName name="A2327919T_Latest" localSheetId="10">#REF!</definedName>
    <definedName name="A2327919T_Latest" localSheetId="9">#REF!</definedName>
    <definedName name="A2327919T_Latest" localSheetId="8">#REF!</definedName>
    <definedName name="A2327919T_Latest" localSheetId="7">#REF!</definedName>
    <definedName name="A2327919T_Latest" localSheetId="6">#REF!</definedName>
    <definedName name="A2327919T_Latest" localSheetId="5">#REF!</definedName>
    <definedName name="A2327919T_Latest">#REF!</definedName>
    <definedName name="A2327920A">'[3]ABS Data1'!$FV$1:$FV$10,'[3]ABS Data1'!$FV$140:$FV$257</definedName>
    <definedName name="A2327924K">[1]Data1!$AZ$1:$AZ$10,[1]Data1!$AZ$11:$AZ$29</definedName>
    <definedName name="A2327929W">[1]Data1!$FW$1:$FW$10,[1]Data1!$FW$11:$FW$29</definedName>
    <definedName name="A2327934R">[1]Data2!$BD$1:$BD$10,[1]Data2!$BD$11:$BD$29</definedName>
    <definedName name="A2327939A">[1]Data2!$GA$1:$GA$10,[1]Data2!$GA$11:$GA$29</definedName>
    <definedName name="A2327944V">[1]Data3!$BH$1:$BH$10,[1]Data3!$BH$11:$BH$29</definedName>
    <definedName name="A2327949F">[1]Data3!$GE$1:$GE$10,[1]Data3!$GE$11:$GE$29</definedName>
    <definedName name="A2327954X">[1]Data4!$BL$1:$BL$10,[1]Data4!$BL$11:$BL$29</definedName>
    <definedName name="A2327959K">[1]Data4!$GI$1:$GI$10,[1]Data4!$GI$11:$GI$29</definedName>
    <definedName name="A2327961W">'[3]ABS Data1'!$AZ$1:$AZ$10,'[3]ABS Data1'!$AZ$139:$AZ$257</definedName>
    <definedName name="A2327962X">[2]Data2!$BD$1:$BD$10,[2]Data2!$BD$143:$BD$257</definedName>
    <definedName name="A2327963A">[2]Data2!$GA$1:$GA$10,[2]Data2!$GA$238:$GA$257</definedName>
    <definedName name="A2327964C" localSheetId="10">#REF!,#REF!</definedName>
    <definedName name="A2327964C" localSheetId="9">#REF!,#REF!</definedName>
    <definedName name="A2327964C" localSheetId="8">#REF!,#REF!</definedName>
    <definedName name="A2327964C" localSheetId="7">#REF!,#REF!</definedName>
    <definedName name="A2327964C" localSheetId="6">#REF!,#REF!</definedName>
    <definedName name="A2327964C" localSheetId="5">#REF!,#REF!</definedName>
    <definedName name="A2327964C">#REF!,#REF!</definedName>
    <definedName name="A2327964C_Data" localSheetId="10">#REF!</definedName>
    <definedName name="A2327964C_Data" localSheetId="9">#REF!</definedName>
    <definedName name="A2327964C_Data" localSheetId="8">#REF!</definedName>
    <definedName name="A2327964C_Data" localSheetId="7">#REF!</definedName>
    <definedName name="A2327964C_Data" localSheetId="6">#REF!</definedName>
    <definedName name="A2327964C_Data" localSheetId="5">#REF!</definedName>
    <definedName name="A2327964C_Data">#REF!</definedName>
    <definedName name="A2327964C_Latest" localSheetId="10">#REF!</definedName>
    <definedName name="A2327964C_Latest" localSheetId="9">#REF!</definedName>
    <definedName name="A2327964C_Latest" localSheetId="8">#REF!</definedName>
    <definedName name="A2327964C_Latest" localSheetId="7">#REF!</definedName>
    <definedName name="A2327964C_Latest" localSheetId="6">#REF!</definedName>
    <definedName name="A2327964C_Latest" localSheetId="5">#REF!</definedName>
    <definedName name="A2327964C_Latest">#REF!</definedName>
    <definedName name="A2327965F">'[3]ABS Data1'!$FW$1:$FW$10,'[3]ABS Data1'!$FW$140:$FW$257</definedName>
    <definedName name="A2327969R">[1]Data1!$BA$1:$BA$10,[1]Data1!$BA$11:$BA$29</definedName>
    <definedName name="A2327974J">[1]Data1!$FX$1:$FX$10,[1]Data1!$FX$11:$FX$29</definedName>
    <definedName name="A2327979V">[1]Data2!$BE$1:$BE$10,[1]Data2!$BE$11:$BE$29</definedName>
    <definedName name="A2327984L">[1]Data2!$GB$1:$GB$10,[1]Data2!$GB$11:$GB$29</definedName>
    <definedName name="A2327989X">[1]Data3!$BI$1:$BI$10,[1]Data3!$BI$11:$BI$29</definedName>
    <definedName name="A2327994T">[1]Data3!$GF$1:$GF$10,[1]Data3!$GF$11:$GF$29</definedName>
    <definedName name="A2327999C">[1]Data4!$BM$1:$BM$10,[1]Data4!$BM$11:$BM$29</definedName>
    <definedName name="A2328004L">[1]Data4!$GJ$1:$GJ$10,[1]Data4!$GJ$11:$GJ$29</definedName>
    <definedName name="A2328006T">'[3]ABS Data1'!$BA$1:$BA$10,'[3]ABS Data1'!$BA$139:$BA$257</definedName>
    <definedName name="A2328007V">[2]Data2!$BE$1:$BE$10,[2]Data2!$BE$143:$BE$257</definedName>
    <definedName name="A2328008W">[2]Data2!$GB$1:$GB$10,[2]Data2!$GB$238:$GB$257</definedName>
    <definedName name="A2328009X" localSheetId="10">#REF!,#REF!</definedName>
    <definedName name="A2328009X" localSheetId="9">#REF!,#REF!</definedName>
    <definedName name="A2328009X" localSheetId="8">#REF!,#REF!</definedName>
    <definedName name="A2328009X" localSheetId="7">#REF!,#REF!</definedName>
    <definedName name="A2328009X" localSheetId="6">#REF!,#REF!</definedName>
    <definedName name="A2328009X" localSheetId="5">#REF!,#REF!</definedName>
    <definedName name="A2328009X">#REF!,#REF!</definedName>
    <definedName name="A2328009X_Data" localSheetId="10">#REF!</definedName>
    <definedName name="A2328009X_Data" localSheetId="9">#REF!</definedName>
    <definedName name="A2328009X_Data" localSheetId="8">#REF!</definedName>
    <definedName name="A2328009X_Data" localSheetId="7">#REF!</definedName>
    <definedName name="A2328009X_Data" localSheetId="6">#REF!</definedName>
    <definedName name="A2328009X_Data" localSheetId="5">#REF!</definedName>
    <definedName name="A2328009X_Data">#REF!</definedName>
    <definedName name="A2328009X_Latest" localSheetId="10">#REF!</definedName>
    <definedName name="A2328009X_Latest" localSheetId="9">#REF!</definedName>
    <definedName name="A2328009X_Latest" localSheetId="8">#REF!</definedName>
    <definedName name="A2328009X_Latest" localSheetId="7">#REF!</definedName>
    <definedName name="A2328009X_Latest" localSheetId="6">#REF!</definedName>
    <definedName name="A2328009X_Latest" localSheetId="5">#REF!</definedName>
    <definedName name="A2328009X_Latest">#REF!</definedName>
    <definedName name="A2328010J">'[3]ABS Data1'!$FX$1:$FX$10,'[3]ABS Data1'!$FX$140:$FX$257</definedName>
    <definedName name="A2328014T">[1]Data1!$BD$1:$BD$10,[1]Data1!$BD$11:$BD$29</definedName>
    <definedName name="A2328019C">[1]Data1!$GA$1:$GA$10,[1]Data1!$GA$11:$GA$29</definedName>
    <definedName name="A2328024W">[1]Data2!$BH$1:$BH$10,[1]Data2!$BH$11:$BH$29</definedName>
    <definedName name="A2328029J">[1]Data2!$GE$1:$GE$10,[1]Data2!$GE$11:$GE$29</definedName>
    <definedName name="A2328034A">[1]Data3!$BL$1:$BL$10,[1]Data3!$BL$11:$BL$29</definedName>
    <definedName name="A2328039L">[1]Data3!$GI$1:$GI$10,[1]Data3!$GI$11:$GI$29</definedName>
    <definedName name="A2328044F">[1]Data4!$BP$1:$BP$10,[1]Data4!$BP$11:$BP$29</definedName>
    <definedName name="A2328049T">[1]Data4!$GM$1:$GM$10,[1]Data4!$GM$11:$GM$29</definedName>
    <definedName name="A2328051C">'[3]ABS Data1'!$BD$1:$BD$10,'[3]ABS Data1'!$BD$107:$BD$257</definedName>
    <definedName name="A2328052F">[2]Data2!$BH$1:$BH$10,[2]Data2!$BH$111:$BH$257</definedName>
    <definedName name="A2328053J">[2]Data2!$GE$1:$GE$10,[2]Data2!$GE$238:$GE$257</definedName>
    <definedName name="A2328054K" localSheetId="10">#REF!,#REF!</definedName>
    <definedName name="A2328054K" localSheetId="9">#REF!,#REF!</definedName>
    <definedName name="A2328054K" localSheetId="8">#REF!,#REF!</definedName>
    <definedName name="A2328054K" localSheetId="7">#REF!,#REF!</definedName>
    <definedName name="A2328054K" localSheetId="6">#REF!,#REF!</definedName>
    <definedName name="A2328054K" localSheetId="5">#REF!,#REF!</definedName>
    <definedName name="A2328054K">#REF!,#REF!</definedName>
    <definedName name="A2328054K_Data" localSheetId="10">#REF!</definedName>
    <definedName name="A2328054K_Data" localSheetId="9">#REF!</definedName>
    <definedName name="A2328054K_Data" localSheetId="8">#REF!</definedName>
    <definedName name="A2328054K_Data" localSheetId="7">#REF!</definedName>
    <definedName name="A2328054K_Data" localSheetId="6">#REF!</definedName>
    <definedName name="A2328054K_Data" localSheetId="5">#REF!</definedName>
    <definedName name="A2328054K_Data">#REF!</definedName>
    <definedName name="A2328054K_Latest" localSheetId="10">#REF!</definedName>
    <definedName name="A2328054K_Latest" localSheetId="9">#REF!</definedName>
    <definedName name="A2328054K_Latest" localSheetId="8">#REF!</definedName>
    <definedName name="A2328054K_Latest" localSheetId="7">#REF!</definedName>
    <definedName name="A2328054K_Latest" localSheetId="6">#REF!</definedName>
    <definedName name="A2328054K_Latest" localSheetId="5">#REF!</definedName>
    <definedName name="A2328054K_Latest">#REF!</definedName>
    <definedName name="A2328055L">'[3]ABS Data1'!$GA$1:$GA$10,'[3]ABS Data1'!$GA$108:$GA$257</definedName>
    <definedName name="A2328059W">[1]Data1!$BN$1:$BN$10,[1]Data1!$BN$11:$BN$29</definedName>
    <definedName name="A2328064R">[1]Data1!$GK$1:$GK$10,[1]Data1!$GK$11:$GK$29</definedName>
    <definedName name="A2328069A">[1]Data2!$BR$1:$BR$10,[1]Data2!$BR$11:$BR$29</definedName>
    <definedName name="A2328074V">[1]Data2!$GO$1:$GO$10,[1]Data2!$GO$11:$GO$29</definedName>
    <definedName name="A2328079F">[1]Data3!$BV$1:$BV$10,[1]Data3!$BV$11:$BV$29</definedName>
    <definedName name="A2328084X">[1]Data3!$GS$1:$GS$10,[1]Data3!$GS$11:$GS$29</definedName>
    <definedName name="A2328089K">[1]Data4!$BZ$1:$BZ$10,[1]Data4!$BZ$11:$BZ$29</definedName>
    <definedName name="A2328094C">[1]Data4!$GW$1:$GW$10,[1]Data4!$GW$11:$GW$29</definedName>
    <definedName name="A2328096J">'[3]ABS Data1'!$BN$1:$BN$10,'[3]ABS Data1'!$BN$139:$BN$257</definedName>
    <definedName name="A2328097K">[2]Data2!$BR$1:$BR$10,[2]Data2!$BR$143:$BR$257</definedName>
    <definedName name="A2328098L">[2]Data2!$GO$1:$GO$10,[2]Data2!$GO$238:$GO$257</definedName>
    <definedName name="A2328099R" localSheetId="10">#REF!,#REF!</definedName>
    <definedName name="A2328099R" localSheetId="9">#REF!,#REF!</definedName>
    <definedName name="A2328099R" localSheetId="8">#REF!,#REF!</definedName>
    <definedName name="A2328099R" localSheetId="7">#REF!,#REF!</definedName>
    <definedName name="A2328099R" localSheetId="6">#REF!,#REF!</definedName>
    <definedName name="A2328099R" localSheetId="5">#REF!,#REF!</definedName>
    <definedName name="A2328099R">#REF!,#REF!</definedName>
    <definedName name="A2328099R_Data" localSheetId="10">#REF!</definedName>
    <definedName name="A2328099R_Data" localSheetId="9">#REF!</definedName>
    <definedName name="A2328099R_Data" localSheetId="8">#REF!</definedName>
    <definedName name="A2328099R_Data" localSheetId="7">#REF!</definedName>
    <definedName name="A2328099R_Data" localSheetId="6">#REF!</definedName>
    <definedName name="A2328099R_Data" localSheetId="5">#REF!</definedName>
    <definedName name="A2328099R_Data">#REF!</definedName>
    <definedName name="A2328099R_Latest" localSheetId="10">#REF!</definedName>
    <definedName name="A2328099R_Latest" localSheetId="9">#REF!</definedName>
    <definedName name="A2328099R_Latest" localSheetId="8">#REF!</definedName>
    <definedName name="A2328099R_Latest" localSheetId="7">#REF!</definedName>
    <definedName name="A2328099R_Latest" localSheetId="6">#REF!</definedName>
    <definedName name="A2328099R_Latest" localSheetId="5">#REF!</definedName>
    <definedName name="A2328099R_Latest">#REF!</definedName>
    <definedName name="A2328100L">'[3]ABS Data1'!$GK$1:$GK$10,'[3]ABS Data1'!$GK$140:$GK$257</definedName>
    <definedName name="A2328104W">[1]Data1!$BH$1:$BH$10,[1]Data1!$BH$11:$BH$29</definedName>
    <definedName name="A2328109J">[1]Data1!$GE$1:$GE$10,[1]Data1!$GE$11:$GE$29</definedName>
    <definedName name="A2328114A">[1]Data2!$BL$1:$BL$10,[1]Data2!$BL$11:$BL$29</definedName>
    <definedName name="A2328119L">[1]Data2!$GI$1:$GI$10,[1]Data2!$GI$11:$GI$29</definedName>
    <definedName name="A2328124F">[1]Data3!$BP$1:$BP$10,[1]Data3!$BP$11:$BP$29</definedName>
    <definedName name="A2328129T">[1]Data3!$GM$1:$GM$10,[1]Data3!$GM$11:$GM$29</definedName>
    <definedName name="A2328134K">[1]Data4!$BT$1:$BT$10,[1]Data4!$BT$11:$BT$29</definedName>
    <definedName name="A2328139W">[1]Data4!$GQ$1:$GQ$10,[1]Data4!$GQ$11:$GQ$29</definedName>
    <definedName name="A2328141J">'[3]ABS Data1'!$BH$1:$BH$10,'[3]ABS Data1'!$BH$139:$BH$257</definedName>
    <definedName name="A2328142K">[2]Data2!$BL$1:$BL$10,[2]Data2!$BL$143:$BL$257</definedName>
    <definedName name="A2328143L">[2]Data2!$GI$1:$GI$10,[2]Data2!$GI$238:$GI$257</definedName>
    <definedName name="A2328144R" localSheetId="10">#REF!,#REF!</definedName>
    <definedName name="A2328144R" localSheetId="9">#REF!,#REF!</definedName>
    <definedName name="A2328144R" localSheetId="8">#REF!,#REF!</definedName>
    <definedName name="A2328144R" localSheetId="7">#REF!,#REF!</definedName>
    <definedName name="A2328144R" localSheetId="6">#REF!,#REF!</definedName>
    <definedName name="A2328144R" localSheetId="5">#REF!,#REF!</definedName>
    <definedName name="A2328144R">#REF!,#REF!</definedName>
    <definedName name="A2328144R_Data" localSheetId="10">#REF!</definedName>
    <definedName name="A2328144R_Data" localSheetId="9">#REF!</definedName>
    <definedName name="A2328144R_Data" localSheetId="8">#REF!</definedName>
    <definedName name="A2328144R_Data" localSheetId="7">#REF!</definedName>
    <definedName name="A2328144R_Data" localSheetId="6">#REF!</definedName>
    <definedName name="A2328144R_Data" localSheetId="5">#REF!</definedName>
    <definedName name="A2328144R_Data">#REF!</definedName>
    <definedName name="A2328144R_Latest" localSheetId="10">#REF!</definedName>
    <definedName name="A2328144R_Latest" localSheetId="9">#REF!</definedName>
    <definedName name="A2328144R_Latest" localSheetId="8">#REF!</definedName>
    <definedName name="A2328144R_Latest" localSheetId="7">#REF!</definedName>
    <definedName name="A2328144R_Latest" localSheetId="6">#REF!</definedName>
    <definedName name="A2328144R_Latest" localSheetId="5">#REF!</definedName>
    <definedName name="A2328144R_Latest">#REF!</definedName>
    <definedName name="A2328145T">'[3]ABS Data1'!$GE$1:$GE$10,'[3]ABS Data1'!$GE$140:$GE$257</definedName>
    <definedName name="A2328149A">[1]Data1!$BQ$1:$BQ$10,[1]Data1!$BQ$11:$BQ$29</definedName>
    <definedName name="A2328154V">[1]Data1!$GN$1:$GN$10,[1]Data1!$GN$11:$GN$29</definedName>
    <definedName name="A2328159F">[1]Data2!$BU$1:$BU$10,[1]Data2!$BU$11:$BU$29</definedName>
    <definedName name="A2328164X">[1]Data2!$GR$1:$GR$10,[1]Data2!$GR$11:$GR$29</definedName>
    <definedName name="A2328169K">[1]Data3!$BY$1:$BY$10,[1]Data3!$BY$11:$BY$29</definedName>
    <definedName name="A2328174C">[1]Data3!$GV$1:$GV$10,[1]Data3!$GV$11:$GV$29</definedName>
    <definedName name="A2328179R">[1]Data4!$CC$1:$CC$10,[1]Data4!$CC$11:$CC$29</definedName>
    <definedName name="A2328184J">[1]Data4!$GZ$1:$GZ$10,[1]Data4!$GZ$11:$GZ$29</definedName>
    <definedName name="A2328186L">'[3]ABS Data1'!$BQ$1:$BQ$10,'[3]ABS Data1'!$BQ$139:$BQ$257</definedName>
    <definedName name="A2328187R">[2]Data2!$BU$1:$BU$10,[2]Data2!$BU$143:$BU$257</definedName>
    <definedName name="A2328188T">[2]Data2!$GR$1:$GR$10,[2]Data2!$GR$238:$GR$257</definedName>
    <definedName name="A2328189V" localSheetId="10">#REF!,#REF!</definedName>
    <definedName name="A2328189V" localSheetId="9">#REF!,#REF!</definedName>
    <definedName name="A2328189V" localSheetId="8">#REF!,#REF!</definedName>
    <definedName name="A2328189V" localSheetId="7">#REF!,#REF!</definedName>
    <definedName name="A2328189V" localSheetId="6">#REF!,#REF!</definedName>
    <definedName name="A2328189V" localSheetId="5">#REF!,#REF!</definedName>
    <definedName name="A2328189V">#REF!,#REF!</definedName>
    <definedName name="A2328189V_Data" localSheetId="10">#REF!</definedName>
    <definedName name="A2328189V_Data" localSheetId="9">#REF!</definedName>
    <definedName name="A2328189V_Data" localSheetId="8">#REF!</definedName>
    <definedName name="A2328189V_Data" localSheetId="7">#REF!</definedName>
    <definedName name="A2328189V_Data" localSheetId="6">#REF!</definedName>
    <definedName name="A2328189V_Data" localSheetId="5">#REF!</definedName>
    <definedName name="A2328189V_Data">#REF!</definedName>
    <definedName name="A2328189V_Latest" localSheetId="10">#REF!</definedName>
    <definedName name="A2328189V_Latest" localSheetId="9">#REF!</definedName>
    <definedName name="A2328189V_Latest" localSheetId="8">#REF!</definedName>
    <definedName name="A2328189V_Latest" localSheetId="7">#REF!</definedName>
    <definedName name="A2328189V_Latest" localSheetId="6">#REF!</definedName>
    <definedName name="A2328189V_Latest" localSheetId="5">#REF!</definedName>
    <definedName name="A2328189V_Latest">#REF!</definedName>
    <definedName name="A2328190C">'[3]ABS Data1'!$GN$1:$GN$10,'[3]ABS Data1'!$GN$140:$GN$257</definedName>
    <definedName name="A2328194L">[1]Data1!$BR$1:$BR$10,[1]Data1!$BR$11:$BR$29</definedName>
    <definedName name="A2328199X">[1]Data1!$GO$1:$GO$10,[1]Data1!$GO$11:$GO$29</definedName>
    <definedName name="A2328204F">[1]Data2!$BV$1:$BV$10,[1]Data2!$BV$11:$BV$29</definedName>
    <definedName name="A2328209T">[1]Data2!$GS$1:$GS$10,[1]Data2!$GS$11:$GS$29</definedName>
    <definedName name="A2328214K">[1]Data3!$BZ$1:$BZ$10,[1]Data3!$BZ$11:$BZ$29</definedName>
    <definedName name="A2328219W">[1]Data3!$GW$1:$GW$10,[1]Data3!$GW$11:$GW$29</definedName>
    <definedName name="A2328224R">[1]Data4!$CD$1:$CD$10,[1]Data4!$CD$11:$CD$29</definedName>
    <definedName name="A2328229A">[1]Data4!$HA$1:$HA$10,[1]Data4!$HA$11:$HA$29</definedName>
    <definedName name="A2328231L">'[3]ABS Data1'!$BR$1:$BR$10,'[3]ABS Data1'!$BR$139:$BR$257</definedName>
    <definedName name="A2328232R">[2]Data2!$BV$1:$BV$10,[2]Data2!$BV$143:$BV$257</definedName>
    <definedName name="A2328233T">[2]Data2!$GS$1:$GS$10,[2]Data2!$GS$238:$GS$257</definedName>
    <definedName name="A2328234V" localSheetId="10">#REF!,#REF!</definedName>
    <definedName name="A2328234V" localSheetId="9">#REF!,#REF!</definedName>
    <definedName name="A2328234V" localSheetId="8">#REF!,#REF!</definedName>
    <definedName name="A2328234V" localSheetId="7">#REF!,#REF!</definedName>
    <definedName name="A2328234V" localSheetId="6">#REF!,#REF!</definedName>
    <definedName name="A2328234V" localSheetId="5">#REF!,#REF!</definedName>
    <definedName name="A2328234V">#REF!,#REF!</definedName>
    <definedName name="A2328234V_Data" localSheetId="10">#REF!</definedName>
    <definedName name="A2328234V_Data" localSheetId="9">#REF!</definedName>
    <definedName name="A2328234V_Data" localSheetId="8">#REF!</definedName>
    <definedName name="A2328234V_Data" localSheetId="7">#REF!</definedName>
    <definedName name="A2328234V_Data" localSheetId="6">#REF!</definedName>
    <definedName name="A2328234V_Data" localSheetId="5">#REF!</definedName>
    <definedName name="A2328234V_Data">#REF!</definedName>
    <definedName name="A2328234V_Latest" localSheetId="10">#REF!</definedName>
    <definedName name="A2328234V_Latest" localSheetId="9">#REF!</definedName>
    <definedName name="A2328234V_Latest" localSheetId="8">#REF!</definedName>
    <definedName name="A2328234V_Latest" localSheetId="7">#REF!</definedName>
    <definedName name="A2328234V_Latest" localSheetId="6">#REF!</definedName>
    <definedName name="A2328234V_Latest" localSheetId="5">#REF!</definedName>
    <definedName name="A2328234V_Latest">#REF!</definedName>
    <definedName name="A2328235W">'[3]ABS Data1'!$GO$1:$GO$10,'[3]ABS Data1'!$GO$140:$GO$257</definedName>
    <definedName name="A2328239F">[1]Data1!$BU$1:$BU$10,[1]Data1!$BU$11:$BU$29</definedName>
    <definedName name="A2328244X">[1]Data1!$GR$1:$GR$10,[1]Data1!$GR$11:$GR$29</definedName>
    <definedName name="A2328249K">[1]Data2!$BY$1:$BY$10,[1]Data2!$BY$11:$BY$29</definedName>
    <definedName name="A2328254C">[1]Data2!$GV$1:$GV$10,[1]Data2!$GV$11:$GV$29</definedName>
    <definedName name="A2328259R">[1]Data3!$CC$1:$CC$10,[1]Data3!$CC$11:$CC$29</definedName>
    <definedName name="A2328264J">[1]Data3!$GZ$1:$GZ$10,[1]Data3!$GZ$11:$GZ$29</definedName>
    <definedName name="A2328269V">[1]Data4!$CG$1:$CG$10,[1]Data4!$CG$11:$CG$29</definedName>
    <definedName name="A2328274L">[1]Data4!$HD$1:$HD$10,[1]Data4!$HD$11:$HD$29</definedName>
    <definedName name="A2328276T">'[3]ABS Data1'!$BU$1:$BU$10,'[3]ABS Data1'!$BU$107:$BU$257</definedName>
    <definedName name="A2328277V">[2]Data2!$BY$1:$BY$10,[2]Data2!$BY$111:$BY$257</definedName>
    <definedName name="A2328278W">[2]Data2!$GV$1:$GV$10,[2]Data2!$GV$238:$GV$257</definedName>
    <definedName name="A2328279X" localSheetId="10">#REF!,#REF!</definedName>
    <definedName name="A2328279X" localSheetId="9">#REF!,#REF!</definedName>
    <definedName name="A2328279X" localSheetId="8">#REF!,#REF!</definedName>
    <definedName name="A2328279X" localSheetId="7">#REF!,#REF!</definedName>
    <definedName name="A2328279X" localSheetId="6">#REF!,#REF!</definedName>
    <definedName name="A2328279X" localSheetId="5">#REF!,#REF!</definedName>
    <definedName name="A2328279X">#REF!,#REF!</definedName>
    <definedName name="A2328279X_Data" localSheetId="10">#REF!</definedName>
    <definedName name="A2328279X_Data" localSheetId="9">#REF!</definedName>
    <definedName name="A2328279X_Data" localSheetId="8">#REF!</definedName>
    <definedName name="A2328279X_Data" localSheetId="7">#REF!</definedName>
    <definedName name="A2328279X_Data" localSheetId="6">#REF!</definedName>
    <definedName name="A2328279X_Data" localSheetId="5">#REF!</definedName>
    <definedName name="A2328279X_Data">#REF!</definedName>
    <definedName name="A2328279X_Latest" localSheetId="10">#REF!</definedName>
    <definedName name="A2328279X_Latest" localSheetId="9">#REF!</definedName>
    <definedName name="A2328279X_Latest" localSheetId="8">#REF!</definedName>
    <definedName name="A2328279X_Latest" localSheetId="7">#REF!</definedName>
    <definedName name="A2328279X_Latest" localSheetId="6">#REF!</definedName>
    <definedName name="A2328279X_Latest" localSheetId="5">#REF!</definedName>
    <definedName name="A2328279X_Latest">#REF!</definedName>
    <definedName name="A2328280J">'[3]ABS Data1'!$GR$1:$GR$10,'[3]ABS Data1'!$GR$108:$GR$257</definedName>
    <definedName name="A2328284T">[1]Data1!$BX$1:$BX$10,[1]Data1!$BX$11:$BX$29</definedName>
    <definedName name="A2328289C">[1]Data1!$GU$1:$GU$10,[1]Data1!$GU$11:$GU$29</definedName>
    <definedName name="A2328294W">[1]Data2!$CB$1:$CB$10,[1]Data2!$CB$11:$CB$29</definedName>
    <definedName name="A2328299J">[1]Data2!$GY$1:$GY$10,[1]Data2!$GY$11:$GY$29</definedName>
    <definedName name="A2328304R">[1]Data3!$CF$1:$CF$10,[1]Data3!$CF$11:$CF$29</definedName>
    <definedName name="A2328309A">[1]Data3!$HC$1:$HC$10,[1]Data3!$HC$11:$HC$29</definedName>
    <definedName name="A2328314V">[1]Data4!$CJ$1:$CJ$10,[1]Data4!$CJ$11:$CJ$29</definedName>
    <definedName name="A2328319F">[1]Data4!$HG$1:$HG$10,[1]Data4!$HG$11:$HG$29</definedName>
    <definedName name="A2328321T">'[3]ABS Data1'!$BX$1:$BX$10,'[3]ABS Data1'!$BX$139:$BX$257</definedName>
    <definedName name="A2328322V">[2]Data2!$CB$1:$CB$10,[2]Data2!$CB$143:$CB$257</definedName>
    <definedName name="A2328323W">[2]Data2!$GY$1:$GY$10,[2]Data2!$GY$238:$GY$257</definedName>
    <definedName name="A2328324X" localSheetId="10">#REF!,#REF!</definedName>
    <definedName name="A2328324X" localSheetId="9">#REF!,#REF!</definedName>
    <definedName name="A2328324X" localSheetId="8">#REF!,#REF!</definedName>
    <definedName name="A2328324X" localSheetId="7">#REF!,#REF!</definedName>
    <definedName name="A2328324X" localSheetId="6">#REF!,#REF!</definedName>
    <definedName name="A2328324X" localSheetId="5">#REF!,#REF!</definedName>
    <definedName name="A2328324X">#REF!,#REF!</definedName>
    <definedName name="A2328324X_Data" localSheetId="10">#REF!</definedName>
    <definedName name="A2328324X_Data" localSheetId="9">#REF!</definedName>
    <definedName name="A2328324X_Data" localSheetId="8">#REF!</definedName>
    <definedName name="A2328324X_Data" localSheetId="7">#REF!</definedName>
    <definedName name="A2328324X_Data" localSheetId="6">#REF!</definedName>
    <definedName name="A2328324X_Data" localSheetId="5">#REF!</definedName>
    <definedName name="A2328324X_Data">#REF!</definedName>
    <definedName name="A2328324X_Latest" localSheetId="10">#REF!</definedName>
    <definedName name="A2328324X_Latest" localSheetId="9">#REF!</definedName>
    <definedName name="A2328324X_Latest" localSheetId="8">#REF!</definedName>
    <definedName name="A2328324X_Latest" localSheetId="7">#REF!</definedName>
    <definedName name="A2328324X_Latest" localSheetId="6">#REF!</definedName>
    <definedName name="A2328324X_Latest" localSheetId="5">#REF!</definedName>
    <definedName name="A2328324X_Latest">#REF!</definedName>
    <definedName name="A2328325A">'[3]ABS Data1'!$GU$1:$GU$10,'[3]ABS Data1'!$GU$140:$GU$257</definedName>
    <definedName name="A2328329K">[1]Data1!$BZ$1:$BZ$10,[1]Data1!$BZ$11:$BZ$29</definedName>
    <definedName name="A2328334C">[1]Data1!$GW$1:$GW$10,[1]Data1!$GW$11:$GW$29</definedName>
    <definedName name="A2328339R">[1]Data2!$CD$1:$CD$10,[1]Data2!$CD$11:$CD$29</definedName>
    <definedName name="A2328344J">[1]Data2!$HA$1:$HA$10,[1]Data2!$HA$11:$HA$29</definedName>
    <definedName name="A2328349V">[1]Data3!$CH$1:$CH$10,[1]Data3!$CH$11:$CH$29</definedName>
    <definedName name="A2328354L">[1]Data3!$HE$1:$HE$10,[1]Data3!$HE$11:$HE$29</definedName>
    <definedName name="A2328359X">[1]Data4!$CL$1:$CL$10,[1]Data4!$CL$11:$CL$29</definedName>
    <definedName name="A2328364T">[1]Data4!$HI$1:$HI$10,[1]Data4!$HI$11:$HI$29</definedName>
    <definedName name="A2328366W">'[3]ABS Data1'!$BZ$1:$BZ$10,'[3]ABS Data1'!$BZ$139:$BZ$257</definedName>
    <definedName name="A2328367X">[2]Data2!$CD$1:$CD$10,[2]Data2!$CD$143:$CD$257</definedName>
    <definedName name="A2328368A">[2]Data2!$HA$1:$HA$10,[2]Data2!$HA$238:$HA$257</definedName>
    <definedName name="A2328369C" localSheetId="10">#REF!,#REF!</definedName>
    <definedName name="A2328369C" localSheetId="9">#REF!,#REF!</definedName>
    <definedName name="A2328369C" localSheetId="8">#REF!,#REF!</definedName>
    <definedName name="A2328369C" localSheetId="7">#REF!,#REF!</definedName>
    <definedName name="A2328369C" localSheetId="6">#REF!,#REF!</definedName>
    <definedName name="A2328369C" localSheetId="5">#REF!,#REF!</definedName>
    <definedName name="A2328369C">#REF!,#REF!</definedName>
    <definedName name="A2328369C_Data" localSheetId="10">#REF!</definedName>
    <definedName name="A2328369C_Data" localSheetId="9">#REF!</definedName>
    <definedName name="A2328369C_Data" localSheetId="8">#REF!</definedName>
    <definedName name="A2328369C_Data" localSheetId="7">#REF!</definedName>
    <definedName name="A2328369C_Data" localSheetId="6">#REF!</definedName>
    <definedName name="A2328369C_Data" localSheetId="5">#REF!</definedName>
    <definedName name="A2328369C_Data">#REF!</definedName>
    <definedName name="A2328369C_Latest" localSheetId="10">#REF!</definedName>
    <definedName name="A2328369C_Latest" localSheetId="9">#REF!</definedName>
    <definedName name="A2328369C_Latest" localSheetId="8">#REF!</definedName>
    <definedName name="A2328369C_Latest" localSheetId="7">#REF!</definedName>
    <definedName name="A2328369C_Latest" localSheetId="6">#REF!</definedName>
    <definedName name="A2328369C_Latest" localSheetId="5">#REF!</definedName>
    <definedName name="A2328369C_Latest">#REF!</definedName>
    <definedName name="A2328370L">'[3]ABS Data1'!$GW$1:$GW$10,'[3]ABS Data1'!$GW$140:$GW$257</definedName>
    <definedName name="A2328374W">[1]Data1!$DJ$1:$DJ$10,[1]Data1!$DJ$11:$DJ$29</definedName>
    <definedName name="A2328379J">[1]Data1!$IG$1:$IG$10,[1]Data1!$IG$11:$IG$29</definedName>
    <definedName name="A2328384A">[1]Data2!$DN$1:$DN$10,[1]Data2!$DN$11:$DN$29</definedName>
    <definedName name="A2328389L">[1]Data2!$IK$1:$IK$10,[1]Data2!$IK$11:$IK$29</definedName>
    <definedName name="A2328394F">[1]Data3!$DR$1:$DR$10,[1]Data3!$DR$11:$DR$29</definedName>
    <definedName name="A2328399T">[1]Data3!$IO$1:$IO$10,[1]Data3!$IO$11:$IO$29</definedName>
    <definedName name="A2328404X">[1]Data4!$DV$1:$DV$10,[1]Data4!$DV$11:$DV$29</definedName>
    <definedName name="A2328409K" localSheetId="10">#REF!,#REF!</definedName>
    <definedName name="A2328409K" localSheetId="9">#REF!,#REF!</definedName>
    <definedName name="A2328409K" localSheetId="8">#REF!,#REF!</definedName>
    <definedName name="A2328409K" localSheetId="7">#REF!,#REF!</definedName>
    <definedName name="A2328409K" localSheetId="6">#REF!,#REF!</definedName>
    <definedName name="A2328409K" localSheetId="5">#REF!,#REF!</definedName>
    <definedName name="A2328409K">#REF!,#REF!</definedName>
    <definedName name="A2328409K_Data" localSheetId="10">#REF!</definedName>
    <definedName name="A2328409K_Data" localSheetId="9">#REF!</definedName>
    <definedName name="A2328409K_Data" localSheetId="8">#REF!</definedName>
    <definedName name="A2328409K_Data" localSheetId="7">#REF!</definedName>
    <definedName name="A2328409K_Data" localSheetId="6">#REF!</definedName>
    <definedName name="A2328409K_Data" localSheetId="5">#REF!</definedName>
    <definedName name="A2328409K_Data">#REF!</definedName>
    <definedName name="A2328409K_Latest" localSheetId="10">#REF!</definedName>
    <definedName name="A2328409K_Latest" localSheetId="9">#REF!</definedName>
    <definedName name="A2328409K_Latest" localSheetId="8">#REF!</definedName>
    <definedName name="A2328409K_Latest" localSheetId="7">#REF!</definedName>
    <definedName name="A2328409K_Latest" localSheetId="6">#REF!</definedName>
    <definedName name="A2328409K_Latest" localSheetId="5">#REF!</definedName>
    <definedName name="A2328409K_Latest">#REF!</definedName>
    <definedName name="A2328411W">'[3]ABS Data1'!$DJ$1:$DJ$10,'[3]ABS Data1'!$DJ$164:$DJ$257</definedName>
    <definedName name="A2328412X">[2]Data2!$DN$1:$DN$10,[2]Data2!$DN$168:$DN$257</definedName>
    <definedName name="A2328413A">[2]Data2!$IK$1:$IK$10,[2]Data2!$IK$238:$IK$257</definedName>
    <definedName name="A2328414C" localSheetId="10">#REF!,#REF!</definedName>
    <definedName name="A2328414C" localSheetId="9">#REF!,#REF!</definedName>
    <definedName name="A2328414C" localSheetId="8">#REF!,#REF!</definedName>
    <definedName name="A2328414C" localSheetId="7">#REF!,#REF!</definedName>
    <definedName name="A2328414C" localSheetId="6">#REF!,#REF!</definedName>
    <definedName name="A2328414C" localSheetId="5">#REF!,#REF!</definedName>
    <definedName name="A2328414C">#REF!,#REF!</definedName>
    <definedName name="A2328414C_Data" localSheetId="10">#REF!</definedName>
    <definedName name="A2328414C_Data" localSheetId="9">#REF!</definedName>
    <definedName name="A2328414C_Data" localSheetId="8">#REF!</definedName>
    <definedName name="A2328414C_Data" localSheetId="7">#REF!</definedName>
    <definedName name="A2328414C_Data" localSheetId="6">#REF!</definedName>
    <definedName name="A2328414C_Data" localSheetId="5">#REF!</definedName>
    <definedName name="A2328414C_Data">#REF!</definedName>
    <definedName name="A2328414C_Latest" localSheetId="10">#REF!</definedName>
    <definedName name="A2328414C_Latest" localSheetId="9">#REF!</definedName>
    <definedName name="A2328414C_Latest" localSheetId="8">#REF!</definedName>
    <definedName name="A2328414C_Latest" localSheetId="7">#REF!</definedName>
    <definedName name="A2328414C_Latest" localSheetId="6">#REF!</definedName>
    <definedName name="A2328414C_Latest" localSheetId="5">#REF!</definedName>
    <definedName name="A2328414C_Latest">#REF!</definedName>
    <definedName name="A2328415F">'[3]ABS Data1'!$IG$1:$IG$10,'[3]ABS Data1'!$IG$165:$IG$257</definedName>
    <definedName name="A2328419R">[1]Data1!$DI$1:$DI$10,[1]Data1!$DI$11:$DI$29</definedName>
    <definedName name="A2328424J">[1]Data1!$IF$1:$IF$10,[1]Data1!$IF$11:$IF$29</definedName>
    <definedName name="A2328429V">[1]Data2!$DM$1:$DM$10,[1]Data2!$DM$11:$DM$29</definedName>
    <definedName name="A2328434L">[1]Data2!$IJ$1:$IJ$10,[1]Data2!$IJ$11:$IJ$29</definedName>
    <definedName name="A2328439X">[1]Data3!$DQ$1:$DQ$10,[1]Data3!$DQ$11:$DQ$29</definedName>
    <definedName name="A2328444T">[1]Data3!$IN$1:$IN$10,[1]Data3!$IN$11:$IN$29</definedName>
    <definedName name="A2328449C">[1]Data4!$DU$1:$DU$10,[1]Data4!$DU$11:$DU$29</definedName>
    <definedName name="A2328454W" localSheetId="10">#REF!,#REF!</definedName>
    <definedName name="A2328454W" localSheetId="9">#REF!,#REF!</definedName>
    <definedName name="A2328454W" localSheetId="8">#REF!,#REF!</definedName>
    <definedName name="A2328454W" localSheetId="7">#REF!,#REF!</definedName>
    <definedName name="A2328454W" localSheetId="6">#REF!,#REF!</definedName>
    <definedName name="A2328454W" localSheetId="5">#REF!,#REF!</definedName>
    <definedName name="A2328454W">#REF!,#REF!</definedName>
    <definedName name="A2328454W_Data" localSheetId="10">#REF!</definedName>
    <definedName name="A2328454W_Data" localSheetId="9">#REF!</definedName>
    <definedName name="A2328454W_Data" localSheetId="8">#REF!</definedName>
    <definedName name="A2328454W_Data" localSheetId="7">#REF!</definedName>
    <definedName name="A2328454W_Data" localSheetId="6">#REF!</definedName>
    <definedName name="A2328454W_Data" localSheetId="5">#REF!</definedName>
    <definedName name="A2328454W_Data">#REF!</definedName>
    <definedName name="A2328454W_Latest" localSheetId="10">#REF!</definedName>
    <definedName name="A2328454W_Latest" localSheetId="9">#REF!</definedName>
    <definedName name="A2328454W_Latest" localSheetId="8">#REF!</definedName>
    <definedName name="A2328454W_Latest" localSheetId="7">#REF!</definedName>
    <definedName name="A2328454W_Latest" localSheetId="6">#REF!</definedName>
    <definedName name="A2328454W_Latest" localSheetId="5">#REF!</definedName>
    <definedName name="A2328454W_Latest">#REF!</definedName>
    <definedName name="A2328456A">'[3]ABS Data1'!$DI$1:$DI$10,'[3]ABS Data1'!$DI$139:$DI$257</definedName>
    <definedName name="A2328457C">[2]Data2!$DM$1:$DM$10,[2]Data2!$DM$143:$DM$257</definedName>
    <definedName name="A2328458F">[2]Data2!$IJ$1:$IJ$10,[2]Data2!$IJ$238:$IJ$257</definedName>
    <definedName name="A2328459J" localSheetId="10">#REF!,#REF!</definedName>
    <definedName name="A2328459J" localSheetId="9">#REF!,#REF!</definedName>
    <definedName name="A2328459J" localSheetId="8">#REF!,#REF!</definedName>
    <definedName name="A2328459J" localSheetId="7">#REF!,#REF!</definedName>
    <definedName name="A2328459J" localSheetId="6">#REF!,#REF!</definedName>
    <definedName name="A2328459J" localSheetId="5">#REF!,#REF!</definedName>
    <definedName name="A2328459J">#REF!,#REF!</definedName>
    <definedName name="A2328459J_Data" localSheetId="10">#REF!</definedName>
    <definedName name="A2328459J_Data" localSheetId="9">#REF!</definedName>
    <definedName name="A2328459J_Data" localSheetId="8">#REF!</definedName>
    <definedName name="A2328459J_Data" localSheetId="7">#REF!</definedName>
    <definedName name="A2328459J_Data" localSheetId="6">#REF!</definedName>
    <definedName name="A2328459J_Data" localSheetId="5">#REF!</definedName>
    <definedName name="A2328459J_Data">#REF!</definedName>
    <definedName name="A2328459J_Latest" localSheetId="10">#REF!</definedName>
    <definedName name="A2328459J_Latest" localSheetId="9">#REF!</definedName>
    <definedName name="A2328459J_Latest" localSheetId="8">#REF!</definedName>
    <definedName name="A2328459J_Latest" localSheetId="7">#REF!</definedName>
    <definedName name="A2328459J_Latest" localSheetId="6">#REF!</definedName>
    <definedName name="A2328459J_Latest" localSheetId="5">#REF!</definedName>
    <definedName name="A2328459J_Latest">#REF!</definedName>
    <definedName name="A2328460T">'[3]ABS Data1'!$IF$1:$IF$10,'[3]ABS Data1'!$IF$140:$IF$257</definedName>
    <definedName name="A2328464A">[1]Data1!$CV$1:$CV$10,[1]Data1!$CV$11:$CV$29</definedName>
    <definedName name="A2328469L">[1]Data1!$HS$1:$HS$10,[1]Data1!$HS$11:$HS$29</definedName>
    <definedName name="A2328474F">[1]Data2!$CZ$1:$CZ$10,[1]Data2!$CZ$11:$CZ$29</definedName>
    <definedName name="A2328479T">[1]Data2!$HW$1:$HW$10,[1]Data2!$HW$11:$HW$29</definedName>
    <definedName name="A2328484K">[1]Data3!$DD$1:$DD$10,[1]Data3!$DD$11:$DD$29</definedName>
    <definedName name="A2328489W">[1]Data3!$IA$1:$IA$10,[1]Data3!$IA$11:$IA$29</definedName>
    <definedName name="A2328494R">[1]Data4!$DH$1:$DH$10,[1]Data4!$DH$11:$DH$29</definedName>
    <definedName name="A2328499A">[1]Data4!$IE$1:$IE$10,[1]Data4!$IE$11:$IE$29</definedName>
    <definedName name="A2328501A">'[3]ABS Data1'!$CV$1:$CV$10,'[3]ABS Data1'!$CV$139:$CV$257</definedName>
    <definedName name="A2328502C">[2]Data2!$CZ$1:$CZ$10,[2]Data2!$CZ$143:$CZ$257</definedName>
    <definedName name="A2328503F">[2]Data2!$HW$1:$HW$10,[2]Data2!$HW$238:$HW$257</definedName>
    <definedName name="A2328504J" localSheetId="10">#REF!,#REF!</definedName>
    <definedName name="A2328504J" localSheetId="9">#REF!,#REF!</definedName>
    <definedName name="A2328504J" localSheetId="8">#REF!,#REF!</definedName>
    <definedName name="A2328504J" localSheetId="7">#REF!,#REF!</definedName>
    <definedName name="A2328504J" localSheetId="6">#REF!,#REF!</definedName>
    <definedName name="A2328504J" localSheetId="5">#REF!,#REF!</definedName>
    <definedName name="A2328504J">#REF!,#REF!</definedName>
    <definedName name="A2328504J_Data" localSheetId="10">#REF!</definedName>
    <definedName name="A2328504J_Data" localSheetId="9">#REF!</definedName>
    <definedName name="A2328504J_Data" localSheetId="8">#REF!</definedName>
    <definedName name="A2328504J_Data" localSheetId="7">#REF!</definedName>
    <definedName name="A2328504J_Data" localSheetId="6">#REF!</definedName>
    <definedName name="A2328504J_Data" localSheetId="5">#REF!</definedName>
    <definedName name="A2328504J_Data">#REF!</definedName>
    <definedName name="A2328504J_Latest" localSheetId="10">#REF!</definedName>
    <definedName name="A2328504J_Latest" localSheetId="9">#REF!</definedName>
    <definedName name="A2328504J_Latest" localSheetId="8">#REF!</definedName>
    <definedName name="A2328504J_Latest" localSheetId="7">#REF!</definedName>
    <definedName name="A2328504J_Latest" localSheetId="6">#REF!</definedName>
    <definedName name="A2328504J_Latest" localSheetId="5">#REF!</definedName>
    <definedName name="A2328504J_Latest">#REF!</definedName>
    <definedName name="A2328505K">'[3]ABS Data1'!$HS$1:$HS$10,'[3]ABS Data1'!$HS$140:$HS$257</definedName>
    <definedName name="A2328509V">[1]Data1!$CW$1:$CW$10,[1]Data1!$CW$11:$CW$29</definedName>
    <definedName name="A2328514L">[1]Data1!$HT$1:$HT$10,[1]Data1!$HT$11:$HT$29</definedName>
    <definedName name="A2328519X">[1]Data2!$DA$1:$DA$10,[1]Data2!$DA$11:$DA$29</definedName>
    <definedName name="A2328524T">[1]Data2!$HX$1:$HX$10,[1]Data2!$HX$11:$HX$29</definedName>
    <definedName name="A2328529C">[1]Data3!$DE$1:$DE$10,[1]Data3!$DE$11:$DE$29</definedName>
    <definedName name="A2328534W">[1]Data3!$IB$1:$IB$10,[1]Data3!$IB$11:$IB$29</definedName>
    <definedName name="A2328539J">[1]Data4!$DI$1:$DI$10,[1]Data4!$DI$11:$DI$29</definedName>
    <definedName name="A2328544A">[1]Data4!$IF$1:$IF$10,[1]Data4!$IF$11:$IF$29</definedName>
    <definedName name="A2328546F">'[3]ABS Data1'!$CW$1:$CW$10,'[3]ABS Data1'!$CW$139:$CW$257</definedName>
    <definedName name="A2328547J">[2]Data2!$DA$1:$DA$10,[2]Data2!$DA$143:$DA$257</definedName>
    <definedName name="A2328548K">[2]Data2!$HX$1:$HX$10,[2]Data2!$HX$238:$HX$257</definedName>
    <definedName name="A2328549L" localSheetId="10">#REF!,#REF!</definedName>
    <definedName name="A2328549L" localSheetId="9">#REF!,#REF!</definedName>
    <definedName name="A2328549L" localSheetId="8">#REF!,#REF!</definedName>
    <definedName name="A2328549L" localSheetId="7">#REF!,#REF!</definedName>
    <definedName name="A2328549L" localSheetId="6">#REF!,#REF!</definedName>
    <definedName name="A2328549L" localSheetId="5">#REF!,#REF!</definedName>
    <definedName name="A2328549L">#REF!,#REF!</definedName>
    <definedName name="A2328549L_Data" localSheetId="10">#REF!</definedName>
    <definedName name="A2328549L_Data" localSheetId="9">#REF!</definedName>
    <definedName name="A2328549L_Data" localSheetId="8">#REF!</definedName>
    <definedName name="A2328549L_Data" localSheetId="7">#REF!</definedName>
    <definedName name="A2328549L_Data" localSheetId="6">#REF!</definedName>
    <definedName name="A2328549L_Data" localSheetId="5">#REF!</definedName>
    <definedName name="A2328549L_Data">#REF!</definedName>
    <definedName name="A2328549L_Latest" localSheetId="10">#REF!</definedName>
    <definedName name="A2328549L_Latest" localSheetId="9">#REF!</definedName>
    <definedName name="A2328549L_Latest" localSheetId="8">#REF!</definedName>
    <definedName name="A2328549L_Latest" localSheetId="7">#REF!</definedName>
    <definedName name="A2328549L_Latest" localSheetId="6">#REF!</definedName>
    <definedName name="A2328549L_Latest" localSheetId="5">#REF!</definedName>
    <definedName name="A2328549L_Latest">#REF!</definedName>
    <definedName name="A2328550W">'[3]ABS Data1'!$HT$1:$HT$10,'[3]ABS Data1'!$HT$140:$HT$257</definedName>
    <definedName name="A2328554F">[1]Data1!$CO$1:$CO$10,[1]Data1!$CO$11:$CO$29</definedName>
    <definedName name="A2328559T">[1]Data1!$HL$1:$HL$10,[1]Data1!$HL$11:$HL$29</definedName>
    <definedName name="A2328564K">[1]Data2!$CS$1:$CS$10,[1]Data2!$CS$11:$CS$29</definedName>
    <definedName name="A2328569W">[1]Data2!$HP$1:$HP$10,[1]Data2!$HP$11:$HP$29</definedName>
    <definedName name="A2328574R">[1]Data3!$CW$1:$CW$10,[1]Data3!$CW$11:$CW$29</definedName>
    <definedName name="A2328579A">[1]Data3!$HT$1:$HT$10,[1]Data3!$HT$11:$HT$29</definedName>
    <definedName name="A2328584V">[1]Data4!$DA$1:$DA$10,[1]Data4!$DA$11:$DA$29</definedName>
    <definedName name="A2328589F">[1]Data4!$HX$1:$HX$10,[1]Data4!$HX$11:$HX$29</definedName>
    <definedName name="A2328591T">'[3]ABS Data1'!$CO$1:$CO$10,'[3]ABS Data1'!$CO$107:$CO$257</definedName>
    <definedName name="A2328592V">[2]Data2!$CS$1:$CS$10,[2]Data2!$CS$111:$CS$257</definedName>
    <definedName name="A2328593W">[2]Data2!$HP$1:$HP$10,[2]Data2!$HP$238:$HP$257</definedName>
    <definedName name="A2328594X" localSheetId="10">#REF!,#REF!</definedName>
    <definedName name="A2328594X" localSheetId="9">#REF!,#REF!</definedName>
    <definedName name="A2328594X" localSheetId="8">#REF!,#REF!</definedName>
    <definedName name="A2328594X" localSheetId="7">#REF!,#REF!</definedName>
    <definedName name="A2328594X" localSheetId="6">#REF!,#REF!</definedName>
    <definedName name="A2328594X" localSheetId="5">#REF!,#REF!</definedName>
    <definedName name="A2328594X">#REF!,#REF!</definedName>
    <definedName name="A2328594X_Data" localSheetId="10">#REF!</definedName>
    <definedName name="A2328594X_Data" localSheetId="9">#REF!</definedName>
    <definedName name="A2328594X_Data" localSheetId="8">#REF!</definedName>
    <definedName name="A2328594X_Data" localSheetId="7">#REF!</definedName>
    <definedName name="A2328594X_Data" localSheetId="6">#REF!</definedName>
    <definedName name="A2328594X_Data" localSheetId="5">#REF!</definedName>
    <definedName name="A2328594X_Data">#REF!</definedName>
    <definedName name="A2328594X_Latest" localSheetId="10">#REF!</definedName>
    <definedName name="A2328594X_Latest" localSheetId="9">#REF!</definedName>
    <definedName name="A2328594X_Latest" localSheetId="8">#REF!</definedName>
    <definedName name="A2328594X_Latest" localSheetId="7">#REF!</definedName>
    <definedName name="A2328594X_Latest" localSheetId="6">#REF!</definedName>
    <definedName name="A2328594X_Latest" localSheetId="5">#REF!</definedName>
    <definedName name="A2328594X_Latest">#REF!</definedName>
    <definedName name="A2328595A">'[3]ABS Data1'!$HL$1:$HL$10,'[3]ABS Data1'!$HL$108:$HL$257</definedName>
    <definedName name="A2328599K">[1]Data1!$CP$1:$CP$10,[1]Data1!$CP$11:$CP$29</definedName>
    <definedName name="A2328604T">[1]Data1!$HM$1:$HM$10,[1]Data1!$HM$11:$HM$29</definedName>
    <definedName name="A2328609C">[1]Data2!$CT$1:$CT$10,[1]Data2!$CT$11:$CT$29</definedName>
    <definedName name="A2328614W">[1]Data2!$HQ$1:$HQ$10,[1]Data2!$HQ$11:$HQ$29</definedName>
    <definedName name="A2328619J">[1]Data3!$CX$1:$CX$10,[1]Data3!$CX$11:$CX$29</definedName>
    <definedName name="A2328624A">[1]Data3!$HU$1:$HU$10,[1]Data3!$HU$11:$HU$29</definedName>
    <definedName name="A2328629L">[1]Data4!$DB$1:$DB$10,[1]Data4!$DB$11:$DB$29</definedName>
    <definedName name="A2328634F">[1]Data4!$HY$1:$HY$10,[1]Data4!$HY$11:$HY$29</definedName>
    <definedName name="A2328636K">'[3]ABS Data1'!$CP$1:$CP$10,'[3]ABS Data1'!$CP$107:$CP$257</definedName>
    <definedName name="A2328637L">[2]Data2!$CT$1:$CT$10,[2]Data2!$CT$111:$CT$257</definedName>
    <definedName name="A2328638R">[2]Data2!$HQ$1:$HQ$10,[2]Data2!$HQ$238:$HQ$257</definedName>
    <definedName name="A2328639T" localSheetId="10">#REF!,#REF!</definedName>
    <definedName name="A2328639T" localSheetId="9">#REF!,#REF!</definedName>
    <definedName name="A2328639T" localSheetId="8">#REF!,#REF!</definedName>
    <definedName name="A2328639T" localSheetId="7">#REF!,#REF!</definedName>
    <definedName name="A2328639T" localSheetId="6">#REF!,#REF!</definedName>
    <definedName name="A2328639T" localSheetId="5">#REF!,#REF!</definedName>
    <definedName name="A2328639T">#REF!,#REF!</definedName>
    <definedName name="A2328639T_Data" localSheetId="10">#REF!</definedName>
    <definedName name="A2328639T_Data" localSheetId="9">#REF!</definedName>
    <definedName name="A2328639T_Data" localSheetId="8">#REF!</definedName>
    <definedName name="A2328639T_Data" localSheetId="7">#REF!</definedName>
    <definedName name="A2328639T_Data" localSheetId="6">#REF!</definedName>
    <definedName name="A2328639T_Data" localSheetId="5">#REF!</definedName>
    <definedName name="A2328639T_Data">#REF!</definedName>
    <definedName name="A2328639T_Latest" localSheetId="10">#REF!</definedName>
    <definedName name="A2328639T_Latest" localSheetId="9">#REF!</definedName>
    <definedName name="A2328639T_Latest" localSheetId="8">#REF!</definedName>
    <definedName name="A2328639T_Latest" localSheetId="7">#REF!</definedName>
    <definedName name="A2328639T_Latest" localSheetId="6">#REF!</definedName>
    <definedName name="A2328639T_Latest" localSheetId="5">#REF!</definedName>
    <definedName name="A2328639T_Latest">#REF!</definedName>
    <definedName name="A2328640A">'[3]ABS Data1'!$HM$1:$HM$10,'[3]ABS Data1'!$HM$108:$HM$257</definedName>
    <definedName name="A2328644K">[1]Data1!$CS$1:$CS$10,[1]Data1!$CS$11:$CS$29</definedName>
    <definedName name="A2328649W">[1]Data1!$HP$1:$HP$10,[1]Data1!$HP$11:$HP$29</definedName>
    <definedName name="A2328654R">[1]Data2!$CW$1:$CW$10,[1]Data2!$CW$11:$CW$29</definedName>
    <definedName name="A2328659A">[1]Data2!$HT$1:$HT$10,[1]Data2!$HT$11:$HT$29</definedName>
    <definedName name="A2328664V">[1]Data3!$DA$1:$DA$10,[1]Data3!$DA$11:$DA$29</definedName>
    <definedName name="A2328669F">[1]Data3!$HX$1:$HX$10,[1]Data3!$HX$11:$HX$29</definedName>
    <definedName name="A2328674X">[1]Data4!$DE$1:$DE$10,[1]Data4!$DE$11:$DE$29</definedName>
    <definedName name="A2328679K">[1]Data4!$IB$1:$IB$10,[1]Data4!$IB$11:$IB$29</definedName>
    <definedName name="A2328681W">'[3]ABS Data1'!$CS$1:$CS$10,'[3]ABS Data1'!$CS$139:$CS$257</definedName>
    <definedName name="A2328682X">[2]Data2!$CW$1:$CW$10,[2]Data2!$CW$143:$CW$257</definedName>
    <definedName name="A2328683A">[2]Data2!$HT$1:$HT$10,[2]Data2!$HT$238:$HT$257</definedName>
    <definedName name="A2328684C" localSheetId="10">#REF!,#REF!</definedName>
    <definedName name="A2328684C" localSheetId="9">#REF!,#REF!</definedName>
    <definedName name="A2328684C" localSheetId="8">#REF!,#REF!</definedName>
    <definedName name="A2328684C" localSheetId="7">#REF!,#REF!</definedName>
    <definedName name="A2328684C" localSheetId="6">#REF!,#REF!</definedName>
    <definedName name="A2328684C" localSheetId="5">#REF!,#REF!</definedName>
    <definedName name="A2328684C">#REF!,#REF!</definedName>
    <definedName name="A2328684C_Data" localSheetId="10">#REF!</definedName>
    <definedName name="A2328684C_Data" localSheetId="9">#REF!</definedName>
    <definedName name="A2328684C_Data" localSheetId="8">#REF!</definedName>
    <definedName name="A2328684C_Data" localSheetId="7">#REF!</definedName>
    <definedName name="A2328684C_Data" localSheetId="6">#REF!</definedName>
    <definedName name="A2328684C_Data" localSheetId="5">#REF!</definedName>
    <definedName name="A2328684C_Data">#REF!</definedName>
    <definedName name="A2328684C_Latest" localSheetId="10">#REF!</definedName>
    <definedName name="A2328684C_Latest" localSheetId="9">#REF!</definedName>
    <definedName name="A2328684C_Latest" localSheetId="8">#REF!</definedName>
    <definedName name="A2328684C_Latest" localSheetId="7">#REF!</definedName>
    <definedName name="A2328684C_Latest" localSheetId="6">#REF!</definedName>
    <definedName name="A2328684C_Latest" localSheetId="5">#REF!</definedName>
    <definedName name="A2328684C_Latest">#REF!</definedName>
    <definedName name="A2328685F">'[3]ABS Data1'!$HP$1:$HP$10,'[3]ABS Data1'!$HP$140:$HP$257</definedName>
    <definedName name="A2328689R">[1]Data1!$CR$1:$CR$10,[1]Data1!$CR$11:$CR$29</definedName>
    <definedName name="A2328694J">[1]Data1!$HO$1:$HO$10,[1]Data1!$HO$11:$HO$29</definedName>
    <definedName name="A2328699V">[1]Data2!$CV$1:$CV$10,[1]Data2!$CV$11:$CV$29</definedName>
    <definedName name="A2328704A">[1]Data2!$HS$1:$HS$10,[1]Data2!$HS$11:$HS$29</definedName>
    <definedName name="A2328709L">[1]Data3!$CZ$1:$CZ$10,[1]Data3!$CZ$11:$CZ$29</definedName>
    <definedName name="A2328714F">[1]Data3!$HW$1:$HW$10,[1]Data3!$HW$11:$HW$29</definedName>
    <definedName name="A2328719T">[1]Data4!$DD$1:$DD$10,[1]Data4!$DD$11:$DD$29</definedName>
    <definedName name="A2328724K">[1]Data4!$IA$1:$IA$10,[1]Data4!$IA$11:$IA$29</definedName>
    <definedName name="A2328726R">'[3]ABS Data1'!$CR$1:$CR$10,'[3]ABS Data1'!$CR$139:$CR$257</definedName>
    <definedName name="A2328727T">[2]Data2!$CV$1:$CV$10,[2]Data2!$CV$143:$CV$257</definedName>
    <definedName name="A2328728V">[2]Data2!$HS$1:$HS$10,[2]Data2!$HS$238:$HS$257</definedName>
    <definedName name="A2328729W" localSheetId="10">#REF!,#REF!</definedName>
    <definedName name="A2328729W" localSheetId="9">#REF!,#REF!</definedName>
    <definedName name="A2328729W" localSheetId="8">#REF!,#REF!</definedName>
    <definedName name="A2328729W" localSheetId="7">#REF!,#REF!</definedName>
    <definedName name="A2328729W" localSheetId="6">#REF!,#REF!</definedName>
    <definedName name="A2328729W" localSheetId="5">#REF!,#REF!</definedName>
    <definedName name="A2328729W">#REF!,#REF!</definedName>
    <definedName name="A2328729W_Data" localSheetId="10">#REF!</definedName>
    <definedName name="A2328729W_Data" localSheetId="9">#REF!</definedName>
    <definedName name="A2328729W_Data" localSheetId="8">#REF!</definedName>
    <definedName name="A2328729W_Data" localSheetId="7">#REF!</definedName>
    <definedName name="A2328729W_Data" localSheetId="6">#REF!</definedName>
    <definedName name="A2328729W_Data" localSheetId="5">#REF!</definedName>
    <definedName name="A2328729W_Data">#REF!</definedName>
    <definedName name="A2328729W_Latest" localSheetId="10">#REF!</definedName>
    <definedName name="A2328729W_Latest" localSheetId="9">#REF!</definedName>
    <definedName name="A2328729W_Latest" localSheetId="8">#REF!</definedName>
    <definedName name="A2328729W_Latest" localSheetId="7">#REF!</definedName>
    <definedName name="A2328729W_Latest" localSheetId="6">#REF!</definedName>
    <definedName name="A2328729W_Latest" localSheetId="5">#REF!</definedName>
    <definedName name="A2328729W_Latest">#REF!</definedName>
    <definedName name="A2328730F">'[3]ABS Data1'!$HO$1:$HO$10,'[3]ABS Data1'!$HO$140:$HO$257</definedName>
    <definedName name="A2328734R">[1]Data1!$CQ$1:$CQ$10,[1]Data1!$CQ$11:$CQ$29</definedName>
    <definedName name="A2328739A">[1]Data1!$HN$1:$HN$10,[1]Data1!$HN$11:$HN$29</definedName>
    <definedName name="A2328744V">[1]Data2!$CU$1:$CU$10,[1]Data2!$CU$11:$CU$29</definedName>
    <definedName name="A2328749F">[1]Data2!$HR$1:$HR$10,[1]Data2!$HR$11:$HR$29</definedName>
    <definedName name="A2328754X">[1]Data3!$CY$1:$CY$10,[1]Data3!$CY$11:$CY$29</definedName>
    <definedName name="A2328759K">[1]Data3!$HV$1:$HV$10,[1]Data3!$HV$11:$HV$29</definedName>
    <definedName name="A2328764C">[1]Data4!$DC$1:$DC$10,[1]Data4!$DC$11:$DC$29</definedName>
    <definedName name="A2328769R">[1]Data4!$HZ$1:$HZ$10,[1]Data4!$HZ$11:$HZ$29</definedName>
    <definedName name="A2328771A">'[3]ABS Data1'!$CQ$1:$CQ$10,'[3]ABS Data1'!$CQ$139:$CQ$257</definedName>
    <definedName name="A2328772C">[2]Data2!$CU$1:$CU$10,[2]Data2!$CU$143:$CU$257</definedName>
    <definedName name="A2328773F">[2]Data2!$HR$1:$HR$10,[2]Data2!$HR$238:$HR$257</definedName>
    <definedName name="A2328774J" localSheetId="10">#REF!,#REF!</definedName>
    <definedName name="A2328774J" localSheetId="9">#REF!,#REF!</definedName>
    <definedName name="A2328774J" localSheetId="8">#REF!,#REF!</definedName>
    <definedName name="A2328774J" localSheetId="7">#REF!,#REF!</definedName>
    <definedName name="A2328774J" localSheetId="6">#REF!,#REF!</definedName>
    <definedName name="A2328774J" localSheetId="5">#REF!,#REF!</definedName>
    <definedName name="A2328774J">#REF!,#REF!</definedName>
    <definedName name="A2328774J_Data" localSheetId="10">#REF!</definedName>
    <definedName name="A2328774J_Data" localSheetId="9">#REF!</definedName>
    <definedName name="A2328774J_Data" localSheetId="8">#REF!</definedName>
    <definedName name="A2328774J_Data" localSheetId="7">#REF!</definedName>
    <definedName name="A2328774J_Data" localSheetId="6">#REF!</definedName>
    <definedName name="A2328774J_Data" localSheetId="5">#REF!</definedName>
    <definedName name="A2328774J_Data">#REF!</definedName>
    <definedName name="A2328774J_Latest" localSheetId="10">#REF!</definedName>
    <definedName name="A2328774J_Latest" localSheetId="9">#REF!</definedName>
    <definedName name="A2328774J_Latest" localSheetId="8">#REF!</definedName>
    <definedName name="A2328774J_Latest" localSheetId="7">#REF!</definedName>
    <definedName name="A2328774J_Latest" localSheetId="6">#REF!</definedName>
    <definedName name="A2328774J_Latest" localSheetId="5">#REF!</definedName>
    <definedName name="A2328774J_Latest">#REF!</definedName>
    <definedName name="A2328775K">'[3]ABS Data1'!$HN$1:$HN$10,'[3]ABS Data1'!$HN$140:$HN$257</definedName>
    <definedName name="A2328824V">[1]Data1!$AL$1:$AL$10,[1]Data1!$AL$11:$AL$29</definedName>
    <definedName name="A2328829F">[1]Data1!$FI$1:$FI$10,[1]Data1!$FI$11:$FI$29</definedName>
    <definedName name="A2328834X">[1]Data2!$AP$1:$AP$10,[1]Data2!$AP$11:$AP$29</definedName>
    <definedName name="A2328839K">[1]Data2!$FM$1:$FM$10,[1]Data2!$FM$11:$FM$29</definedName>
    <definedName name="A2328844C">[1]Data3!$AT$1:$AT$10,[1]Data3!$AT$11:$AT$29</definedName>
    <definedName name="A2328849R">[1]Data3!$FQ$1:$FQ$10,[1]Data3!$FQ$11:$FQ$29</definedName>
    <definedName name="A2328854J">[1]Data4!$AX$1:$AX$10,[1]Data4!$AX$11:$AX$29</definedName>
    <definedName name="A2328859V">[1]Data4!$FU$1:$FU$10,[1]Data4!$FU$11:$FU$29</definedName>
    <definedName name="A2328861F">'[3]ABS Data1'!$AL$1:$AL$10,'[3]ABS Data1'!$AL$107:$AL$257</definedName>
    <definedName name="A2328862J">[2]Data2!$AP$1:$AP$10,[2]Data2!$AP$111:$AP$257</definedName>
    <definedName name="A2328863K">[2]Data2!$FM$1:$FM$10,[2]Data2!$FM$238:$FM$257</definedName>
    <definedName name="A2328864L" localSheetId="10">#REF!,#REF!</definedName>
    <definedName name="A2328864L" localSheetId="9">#REF!,#REF!</definedName>
    <definedName name="A2328864L" localSheetId="8">#REF!,#REF!</definedName>
    <definedName name="A2328864L" localSheetId="7">#REF!,#REF!</definedName>
    <definedName name="A2328864L" localSheetId="6">#REF!,#REF!</definedName>
    <definedName name="A2328864L" localSheetId="5">#REF!,#REF!</definedName>
    <definedName name="A2328864L">#REF!,#REF!</definedName>
    <definedName name="A2328864L_Data" localSheetId="10">#REF!</definedName>
    <definedName name="A2328864L_Data" localSheetId="9">#REF!</definedName>
    <definedName name="A2328864L_Data" localSheetId="8">#REF!</definedName>
    <definedName name="A2328864L_Data" localSheetId="7">#REF!</definedName>
    <definedName name="A2328864L_Data" localSheetId="6">#REF!</definedName>
    <definedName name="A2328864L_Data" localSheetId="5">#REF!</definedName>
    <definedName name="A2328864L_Data">#REF!</definedName>
    <definedName name="A2328864L_Latest" localSheetId="10">#REF!</definedName>
    <definedName name="A2328864L_Latest" localSheetId="9">#REF!</definedName>
    <definedName name="A2328864L_Latest" localSheetId="8">#REF!</definedName>
    <definedName name="A2328864L_Latest" localSheetId="7">#REF!</definedName>
    <definedName name="A2328864L_Latest" localSheetId="6">#REF!</definedName>
    <definedName name="A2328864L_Latest" localSheetId="5">#REF!</definedName>
    <definedName name="A2328864L_Latest">#REF!</definedName>
    <definedName name="A2328865R">'[3]ABS Data1'!$FI$1:$FI$10,'[3]ABS Data1'!$FI$108:$FI$257</definedName>
    <definedName name="A2328869X">[1]Data1!$AM$1:$AM$10,[1]Data1!$AM$11:$AM$29</definedName>
    <definedName name="A2328874T">[1]Data1!$FJ$1:$FJ$10,[1]Data1!$FJ$11:$FJ$29</definedName>
    <definedName name="A2328879C">[1]Data2!$AQ$1:$AQ$10,[1]Data2!$AQ$11:$AQ$29</definedName>
    <definedName name="A2328884W">[1]Data2!$FN$1:$FN$10,[1]Data2!$FN$11:$FN$29</definedName>
    <definedName name="A2328889J">[1]Data3!$AU$1:$AU$10,[1]Data3!$AU$11:$AU$29</definedName>
    <definedName name="A2328894A">[1]Data3!$FR$1:$FR$10,[1]Data3!$FR$11:$FR$29</definedName>
    <definedName name="A2328899L">[1]Data4!$AY$1:$AY$10,[1]Data4!$AY$11:$AY$29</definedName>
    <definedName name="A2328904V">[1]Data4!$FV$1:$FV$10,[1]Data4!$FV$11:$FV$29</definedName>
    <definedName name="A2328906X">'[3]ABS Data1'!$AM$1:$AM$10,'[3]ABS Data1'!$AM$139:$AM$257</definedName>
    <definedName name="A2328907A">[2]Data2!$AQ$1:$AQ$10,[2]Data2!$AQ$143:$AQ$257</definedName>
    <definedName name="A2328908C">[2]Data2!$FN$1:$FN$10,[2]Data2!$FN$238:$FN$257</definedName>
    <definedName name="A2328909F" localSheetId="10">#REF!,#REF!</definedName>
    <definedName name="A2328909F" localSheetId="9">#REF!,#REF!</definedName>
    <definedName name="A2328909F" localSheetId="8">#REF!,#REF!</definedName>
    <definedName name="A2328909F" localSheetId="7">#REF!,#REF!</definedName>
    <definedName name="A2328909F" localSheetId="6">#REF!,#REF!</definedName>
    <definedName name="A2328909F" localSheetId="5">#REF!,#REF!</definedName>
    <definedName name="A2328909F">#REF!,#REF!</definedName>
    <definedName name="A2328909F_Data" localSheetId="10">#REF!</definedName>
    <definedName name="A2328909F_Data" localSheetId="9">#REF!</definedName>
    <definedName name="A2328909F_Data" localSheetId="8">#REF!</definedName>
    <definedName name="A2328909F_Data" localSheetId="7">#REF!</definedName>
    <definedName name="A2328909F_Data" localSheetId="6">#REF!</definedName>
    <definedName name="A2328909F_Data" localSheetId="5">#REF!</definedName>
    <definedName name="A2328909F_Data">#REF!</definedName>
    <definedName name="A2328909F_Latest" localSheetId="10">#REF!</definedName>
    <definedName name="A2328909F_Latest" localSheetId="9">#REF!</definedName>
    <definedName name="A2328909F_Latest" localSheetId="8">#REF!</definedName>
    <definedName name="A2328909F_Latest" localSheetId="7">#REF!</definedName>
    <definedName name="A2328909F_Latest" localSheetId="6">#REF!</definedName>
    <definedName name="A2328909F_Latest" localSheetId="5">#REF!</definedName>
    <definedName name="A2328909F_Latest">#REF!</definedName>
    <definedName name="A2328910R">'[3]ABS Data1'!$FJ$1:$FJ$10,'[3]ABS Data1'!$FJ$140:$FJ$257</definedName>
    <definedName name="A2328914X">[1]Data1!$AN$1:$AN$10,[1]Data1!$AN$11:$AN$29</definedName>
    <definedName name="A2328919K">[1]Data1!$FK$1:$FK$10,[1]Data1!$FK$11:$FK$29</definedName>
    <definedName name="A2328924C">[1]Data2!$AR$1:$AR$10,[1]Data2!$AR$11:$AR$29</definedName>
    <definedName name="A2328929R">[1]Data2!$FO$1:$FO$10,[1]Data2!$FO$11:$FO$29</definedName>
    <definedName name="A2328934J">[1]Data3!$AV$1:$AV$10,[1]Data3!$AV$11:$AV$29</definedName>
    <definedName name="A2328939V">[1]Data3!$FS$1:$FS$10,[1]Data3!$FS$11:$FS$29</definedName>
    <definedName name="A2328944L">[1]Data4!$AZ$1:$AZ$10,[1]Data4!$AZ$11:$AZ$29</definedName>
    <definedName name="A2328949X">[1]Data4!$FW$1:$FW$10,[1]Data4!$FW$11:$FW$29</definedName>
    <definedName name="A2328951K">'[3]ABS Data1'!$AN$1:$AN$10,'[3]ABS Data1'!$AN$139:$AN$257</definedName>
    <definedName name="A2328952L">[2]Data2!$AR$1:$AR$10,[2]Data2!$AR$143:$AR$257</definedName>
    <definedName name="A2328953R">[2]Data2!$FO$1:$FO$10,[2]Data2!$FO$238:$FO$257</definedName>
    <definedName name="A2328954T" localSheetId="10">#REF!,#REF!</definedName>
    <definedName name="A2328954T" localSheetId="9">#REF!,#REF!</definedName>
    <definedName name="A2328954T" localSheetId="8">#REF!,#REF!</definedName>
    <definedName name="A2328954T" localSheetId="7">#REF!,#REF!</definedName>
    <definedName name="A2328954T" localSheetId="6">#REF!,#REF!</definedName>
    <definedName name="A2328954T" localSheetId="5">#REF!,#REF!</definedName>
    <definedName name="A2328954T">#REF!,#REF!</definedName>
    <definedName name="A2328954T_Data" localSheetId="10">#REF!</definedName>
    <definedName name="A2328954T_Data" localSheetId="9">#REF!</definedName>
    <definedName name="A2328954T_Data" localSheetId="8">#REF!</definedName>
    <definedName name="A2328954T_Data" localSheetId="7">#REF!</definedName>
    <definedName name="A2328954T_Data" localSheetId="6">#REF!</definedName>
    <definedName name="A2328954T_Data" localSheetId="5">#REF!</definedName>
    <definedName name="A2328954T_Data">#REF!</definedName>
    <definedName name="A2328954T_Latest" localSheetId="10">#REF!</definedName>
    <definedName name="A2328954T_Latest" localSheetId="9">#REF!</definedName>
    <definedName name="A2328954T_Latest" localSheetId="8">#REF!</definedName>
    <definedName name="A2328954T_Latest" localSheetId="7">#REF!</definedName>
    <definedName name="A2328954T_Latest" localSheetId="6">#REF!</definedName>
    <definedName name="A2328954T_Latest" localSheetId="5">#REF!</definedName>
    <definedName name="A2328954T_Latest">#REF!</definedName>
    <definedName name="A2328955V">'[3]ABS Data1'!$FK$1:$FK$10,'[3]ABS Data1'!$FK$140:$FK$257</definedName>
    <definedName name="A2329004F">[1]Data1!$CI$1:$CI$10,[1]Data1!$CI$11:$CI$29</definedName>
    <definedName name="A2329009T">[1]Data1!$HF$1:$HF$10,[1]Data1!$HF$11:$HF$29</definedName>
    <definedName name="A2329014K">[1]Data2!$CM$1:$CM$10,[1]Data2!$CM$11:$CM$29</definedName>
    <definedName name="A2329019W">[1]Data2!$HJ$1:$HJ$10,[1]Data2!$HJ$11:$HJ$29</definedName>
    <definedName name="A2329024R">[1]Data3!$CQ$1:$CQ$10,[1]Data3!$CQ$11:$CQ$29</definedName>
    <definedName name="A2329029A">[1]Data3!$HN$1:$HN$10,[1]Data3!$HN$11:$HN$29</definedName>
    <definedName name="A2329034V">[1]Data4!$CU$1:$CU$10,[1]Data4!$CU$11:$CU$29</definedName>
    <definedName name="A2329039F">[1]Data4!$HR$1:$HR$10,[1]Data4!$HR$11:$HR$29</definedName>
    <definedName name="A2329041T">'[3]ABS Data1'!$CI$1:$CI$10,'[3]ABS Data1'!$CI$139:$CI$257</definedName>
    <definedName name="A2329042V">[2]Data2!$CM$1:$CM$10,[2]Data2!$CM$143:$CM$257</definedName>
    <definedName name="A2329043W">[2]Data2!$HJ$1:$HJ$10,[2]Data2!$HJ$238:$HJ$257</definedName>
    <definedName name="A2329044X" localSheetId="10">#REF!,#REF!</definedName>
    <definedName name="A2329044X" localSheetId="9">#REF!,#REF!</definedName>
    <definedName name="A2329044X" localSheetId="8">#REF!,#REF!</definedName>
    <definedName name="A2329044X" localSheetId="7">#REF!,#REF!</definedName>
    <definedName name="A2329044X" localSheetId="6">#REF!,#REF!</definedName>
    <definedName name="A2329044X" localSheetId="5">#REF!,#REF!</definedName>
    <definedName name="A2329044X">#REF!,#REF!</definedName>
    <definedName name="A2329044X_Data" localSheetId="10">#REF!</definedName>
    <definedName name="A2329044X_Data" localSheetId="9">#REF!</definedName>
    <definedName name="A2329044X_Data" localSheetId="8">#REF!</definedName>
    <definedName name="A2329044X_Data" localSheetId="7">#REF!</definedName>
    <definedName name="A2329044X_Data" localSheetId="6">#REF!</definedName>
    <definedName name="A2329044X_Data" localSheetId="5">#REF!</definedName>
    <definedName name="A2329044X_Data">#REF!</definedName>
    <definedName name="A2329044X_Latest" localSheetId="10">#REF!</definedName>
    <definedName name="A2329044X_Latest" localSheetId="9">#REF!</definedName>
    <definedName name="A2329044X_Latest" localSheetId="8">#REF!</definedName>
    <definedName name="A2329044X_Latest" localSheetId="7">#REF!</definedName>
    <definedName name="A2329044X_Latest" localSheetId="6">#REF!</definedName>
    <definedName name="A2329044X_Latest" localSheetId="5">#REF!</definedName>
    <definedName name="A2329044X_Latest">#REF!</definedName>
    <definedName name="A2329045A">'[3]ABS Data1'!$HF$1:$HF$10,'[3]ABS Data1'!$HF$140:$HF$257</definedName>
    <definedName name="A2329049K">[1]Data1!$CJ$1:$CJ$10,[1]Data1!$CJ$11:$CJ$29</definedName>
    <definedName name="A2329054C">[1]Data1!$HG$1:$HG$10,[1]Data1!$HG$11:$HG$29</definedName>
    <definedName name="A2329059R">[1]Data2!$CN$1:$CN$10,[1]Data2!$CN$11:$CN$29</definedName>
    <definedName name="A2329064J">[1]Data2!$HK$1:$HK$10,[1]Data2!$HK$11:$HK$29</definedName>
    <definedName name="A2329069V">[1]Data3!$CR$1:$CR$10,[1]Data3!$CR$11:$CR$29</definedName>
    <definedName name="A2329074L">[1]Data3!$HO$1:$HO$10,[1]Data3!$HO$11:$HO$29</definedName>
    <definedName name="A2329079X">[1]Data4!$CV$1:$CV$10,[1]Data4!$CV$11:$CV$29</definedName>
    <definedName name="A2329084T">[1]Data4!$HS$1:$HS$10,[1]Data4!$HS$11:$HS$29</definedName>
    <definedName name="A2329086W">'[3]ABS Data1'!$CJ$1:$CJ$10,'[3]ABS Data1'!$CJ$164:$CJ$257</definedName>
    <definedName name="A2329087X">[2]Data2!$CN$1:$CN$10,[2]Data2!$CN$168:$CN$257</definedName>
    <definedName name="A2329088A">[2]Data2!$HK$1:$HK$10,[2]Data2!$HK$238:$HK$257</definedName>
    <definedName name="A2329089C" localSheetId="10">#REF!,#REF!</definedName>
    <definedName name="A2329089C" localSheetId="9">#REF!,#REF!</definedName>
    <definedName name="A2329089C" localSheetId="8">#REF!,#REF!</definedName>
    <definedName name="A2329089C" localSheetId="7">#REF!,#REF!</definedName>
    <definedName name="A2329089C" localSheetId="6">#REF!,#REF!</definedName>
    <definedName name="A2329089C" localSheetId="5">#REF!,#REF!</definedName>
    <definedName name="A2329089C">#REF!,#REF!</definedName>
    <definedName name="A2329089C_Data" localSheetId="10">#REF!</definedName>
    <definedName name="A2329089C_Data" localSheetId="9">#REF!</definedName>
    <definedName name="A2329089C_Data" localSheetId="8">#REF!</definedName>
    <definedName name="A2329089C_Data" localSheetId="7">#REF!</definedName>
    <definedName name="A2329089C_Data" localSheetId="6">#REF!</definedName>
    <definedName name="A2329089C_Data" localSheetId="5">#REF!</definedName>
    <definedName name="A2329089C_Data">#REF!</definedName>
    <definedName name="A2329089C_Latest" localSheetId="10">#REF!</definedName>
    <definedName name="A2329089C_Latest" localSheetId="9">#REF!</definedName>
    <definedName name="A2329089C_Latest" localSheetId="8">#REF!</definedName>
    <definedName name="A2329089C_Latest" localSheetId="7">#REF!</definedName>
    <definedName name="A2329089C_Latest" localSheetId="6">#REF!</definedName>
    <definedName name="A2329089C_Latest" localSheetId="5">#REF!</definedName>
    <definedName name="A2329089C_Latest">#REF!</definedName>
    <definedName name="A2329090L">'[3]ABS Data1'!$HG$1:$HG$10,'[3]ABS Data1'!$HG$165:$HG$257</definedName>
    <definedName name="A2329094W">[1]Data1!$CK$1:$CK$10,[1]Data1!$CK$11:$CK$29</definedName>
    <definedName name="A2329099J">[1]Data1!$HH$1:$HH$10,[1]Data1!$HH$11:$HH$29</definedName>
    <definedName name="A2329104R">[1]Data2!$CO$1:$CO$10,[1]Data2!$CO$11:$CO$29</definedName>
    <definedName name="A2329109A">[1]Data2!$HL$1:$HL$10,[1]Data2!$HL$11:$HL$29</definedName>
    <definedName name="A2329114V">[1]Data3!$CS$1:$CS$10,[1]Data3!$CS$11:$CS$29</definedName>
    <definedName name="A2329119F">[1]Data3!$HP$1:$HP$10,[1]Data3!$HP$11:$HP$29</definedName>
    <definedName name="A2329124X">[1]Data4!$CW$1:$CW$10,[1]Data4!$CW$11:$CW$29</definedName>
    <definedName name="A2329129K">[1]Data4!$HT$1:$HT$10,[1]Data4!$HT$11:$HT$29</definedName>
    <definedName name="A2329131W">'[3]ABS Data1'!$CK$1:$CK$10,'[3]ABS Data1'!$CK$139:$CK$257</definedName>
    <definedName name="A2329132X">[2]Data2!$CO$1:$CO$10,[2]Data2!$CO$143:$CO$257</definedName>
    <definedName name="A2329133A">[2]Data2!$HL$1:$HL$10,[2]Data2!$HL$238:$HL$257</definedName>
    <definedName name="A2329134C" localSheetId="10">#REF!,#REF!</definedName>
    <definedName name="A2329134C" localSheetId="9">#REF!,#REF!</definedName>
    <definedName name="A2329134C" localSheetId="8">#REF!,#REF!</definedName>
    <definedName name="A2329134C" localSheetId="7">#REF!,#REF!</definedName>
    <definedName name="A2329134C" localSheetId="6">#REF!,#REF!</definedName>
    <definedName name="A2329134C" localSheetId="5">#REF!,#REF!</definedName>
    <definedName name="A2329134C">#REF!,#REF!</definedName>
    <definedName name="A2329134C_Data" localSheetId="10">#REF!</definedName>
    <definedName name="A2329134C_Data" localSheetId="9">#REF!</definedName>
    <definedName name="A2329134C_Data" localSheetId="8">#REF!</definedName>
    <definedName name="A2329134C_Data" localSheetId="7">#REF!</definedName>
    <definedName name="A2329134C_Data" localSheetId="6">#REF!</definedName>
    <definedName name="A2329134C_Data" localSheetId="5">#REF!</definedName>
    <definedName name="A2329134C_Data">#REF!</definedName>
    <definedName name="A2329134C_Latest" localSheetId="10">#REF!</definedName>
    <definedName name="A2329134C_Latest" localSheetId="9">#REF!</definedName>
    <definedName name="A2329134C_Latest" localSheetId="8">#REF!</definedName>
    <definedName name="A2329134C_Latest" localSheetId="7">#REF!</definedName>
    <definedName name="A2329134C_Latest" localSheetId="6">#REF!</definedName>
    <definedName name="A2329134C_Latest" localSheetId="5">#REF!</definedName>
    <definedName name="A2329134C_Latest">#REF!</definedName>
    <definedName name="A2329135F">'[3]ABS Data1'!$HH$1:$HH$10,'[3]ABS Data1'!$HH$140:$HH$257</definedName>
    <definedName name="A2329184A">[1]Data1!$CA$1:$CA$10,[1]Data1!$CA$11:$CA$29</definedName>
    <definedName name="A2329189L">[1]Data1!$GX$1:$GX$10,[1]Data1!$GX$11:$GX$29</definedName>
    <definedName name="A2329194F">[1]Data2!$CE$1:$CE$10,[1]Data2!$CE$11:$CE$29</definedName>
    <definedName name="A2329199T">[1]Data2!$HB$1:$HB$10,[1]Data2!$HB$11:$HB$29</definedName>
    <definedName name="A2329204X">[1]Data3!$CI$1:$CI$10,[1]Data3!$CI$11:$CI$29</definedName>
    <definedName name="A2329209K">[1]Data3!$HF$1:$HF$10,[1]Data3!$HF$11:$HF$29</definedName>
    <definedName name="A2329214C">[1]Data4!$CM$1:$CM$10,[1]Data4!$CM$11:$CM$29</definedName>
    <definedName name="A2329219R">[1]Data4!$HJ$1:$HJ$10,[1]Data4!$HJ$11:$HJ$29</definedName>
    <definedName name="A2329221A">'[3]ABS Data1'!$CA$1:$CA$10,'[3]ABS Data1'!$CA$139:$CA$257</definedName>
    <definedName name="A2329222C">[2]Data2!$CE$1:$CE$10,[2]Data2!$CE$143:$CE$257</definedName>
    <definedName name="A2329223F">[2]Data2!$HB$1:$HB$10,[2]Data2!$HB$238:$HB$257</definedName>
    <definedName name="A2329224J" localSheetId="10">#REF!,#REF!</definedName>
    <definedName name="A2329224J" localSheetId="9">#REF!,#REF!</definedName>
    <definedName name="A2329224J" localSheetId="8">#REF!,#REF!</definedName>
    <definedName name="A2329224J" localSheetId="7">#REF!,#REF!</definedName>
    <definedName name="A2329224J" localSheetId="6">#REF!,#REF!</definedName>
    <definedName name="A2329224J" localSheetId="5">#REF!,#REF!</definedName>
    <definedName name="A2329224J">#REF!,#REF!</definedName>
    <definedName name="A2329224J_Data" localSheetId="10">#REF!</definedName>
    <definedName name="A2329224J_Data" localSheetId="9">#REF!</definedName>
    <definedName name="A2329224J_Data" localSheetId="8">#REF!</definedName>
    <definedName name="A2329224J_Data" localSheetId="7">#REF!</definedName>
    <definedName name="A2329224J_Data" localSheetId="6">#REF!</definedName>
    <definedName name="A2329224J_Data" localSheetId="5">#REF!</definedName>
    <definedName name="A2329224J_Data">#REF!</definedName>
    <definedName name="A2329224J_Latest" localSheetId="10">#REF!</definedName>
    <definedName name="A2329224J_Latest" localSheetId="9">#REF!</definedName>
    <definedName name="A2329224J_Latest" localSheetId="8">#REF!</definedName>
    <definedName name="A2329224J_Latest" localSheetId="7">#REF!</definedName>
    <definedName name="A2329224J_Latest" localSheetId="6">#REF!</definedName>
    <definedName name="A2329224J_Latest" localSheetId="5">#REF!</definedName>
    <definedName name="A2329224J_Latest">#REF!</definedName>
    <definedName name="A2329225K">'[3]ABS Data1'!$GX$1:$GX$10,'[3]ABS Data1'!$GX$140:$GX$257</definedName>
    <definedName name="A2329229V">[1]Data1!$CE$1:$CE$10,[1]Data1!$CE$11:$CE$29</definedName>
    <definedName name="A2329234L">[1]Data1!$HB$1:$HB$10,[1]Data1!$HB$11:$HB$29</definedName>
    <definedName name="A2329239X">[1]Data2!$CI$1:$CI$10,[1]Data2!$CI$11:$CI$29</definedName>
    <definedName name="A2329244T">[1]Data2!$HF$1:$HF$10,[1]Data2!$HF$11:$HF$29</definedName>
    <definedName name="A2329249C">[1]Data3!$CM$1:$CM$10,[1]Data3!$CM$11:$CM$29</definedName>
    <definedName name="A2329254W">[1]Data3!$HJ$1:$HJ$10,[1]Data3!$HJ$11:$HJ$29</definedName>
    <definedName name="A2329259J">[1]Data4!$CQ$1:$CQ$10,[1]Data4!$CQ$11:$CQ$29</definedName>
    <definedName name="A2329264A">[1]Data4!$HN$1:$HN$10,[1]Data4!$HN$11:$HN$29</definedName>
    <definedName name="A2329266F">'[3]ABS Data1'!$CE$1:$CE$10,'[3]ABS Data1'!$CE$107:$CE$257</definedName>
    <definedName name="A2329267J">[2]Data2!$CI$1:$CI$10,[2]Data2!$CI$111:$CI$257</definedName>
    <definedName name="A2329268K">[2]Data2!$HF$1:$HF$10,[2]Data2!$HF$238:$HF$257</definedName>
    <definedName name="A2329269L" localSheetId="10">#REF!,#REF!</definedName>
    <definedName name="A2329269L" localSheetId="9">#REF!,#REF!</definedName>
    <definedName name="A2329269L" localSheetId="8">#REF!,#REF!</definedName>
    <definedName name="A2329269L" localSheetId="7">#REF!,#REF!</definedName>
    <definedName name="A2329269L" localSheetId="6">#REF!,#REF!</definedName>
    <definedName name="A2329269L" localSheetId="5">#REF!,#REF!</definedName>
    <definedName name="A2329269L">#REF!,#REF!</definedName>
    <definedName name="A2329269L_Data" localSheetId="10">#REF!</definedName>
    <definedName name="A2329269L_Data" localSheetId="9">#REF!</definedName>
    <definedName name="A2329269L_Data" localSheetId="8">#REF!</definedName>
    <definedName name="A2329269L_Data" localSheetId="7">#REF!</definedName>
    <definedName name="A2329269L_Data" localSheetId="6">#REF!</definedName>
    <definedName name="A2329269L_Data" localSheetId="5">#REF!</definedName>
    <definedName name="A2329269L_Data">#REF!</definedName>
    <definedName name="A2329269L_Latest" localSheetId="10">#REF!</definedName>
    <definedName name="A2329269L_Latest" localSheetId="9">#REF!</definedName>
    <definedName name="A2329269L_Latest" localSheetId="8">#REF!</definedName>
    <definedName name="A2329269L_Latest" localSheetId="7">#REF!</definedName>
    <definedName name="A2329269L_Latest" localSheetId="6">#REF!</definedName>
    <definedName name="A2329269L_Latest" localSheetId="5">#REF!</definedName>
    <definedName name="A2329269L_Latest">#REF!</definedName>
    <definedName name="A2329270W">'[3]ABS Data1'!$HB$1:$HB$10,'[3]ABS Data1'!$HB$108:$HB$257</definedName>
    <definedName name="A2329274F">[1]Data1!$CZ$1:$CZ$10,[1]Data1!$CZ$11:$CZ$29</definedName>
    <definedName name="A2329279T">[1]Data1!$HW$1:$HW$10,[1]Data1!$HW$11:$HW$29</definedName>
    <definedName name="A2329284K">[1]Data2!$DD$1:$DD$10,[1]Data2!$DD$11:$DD$29</definedName>
    <definedName name="A2329289W">[1]Data2!$IA$1:$IA$10,[1]Data2!$IA$11:$IA$29</definedName>
    <definedName name="A2329294R">[1]Data3!$DH$1:$DH$10,[1]Data3!$DH$11:$DH$29</definedName>
    <definedName name="A2329299A">[1]Data3!$IE$1:$IE$10,[1]Data3!$IE$11:$IE$29</definedName>
    <definedName name="A2329304J">[1]Data4!$DL$1:$DL$10,[1]Data4!$DL$11:$DL$29</definedName>
    <definedName name="A2329309V">[1]Data4!$II$1:$II$10,[1]Data4!$II$11:$II$29</definedName>
    <definedName name="A2329311F">'[3]ABS Data1'!$CZ$1:$CZ$10,'[3]ABS Data1'!$CZ$139:$CZ$257</definedName>
    <definedName name="A2329312J">[2]Data2!$DD$1:$DD$10,[2]Data2!$DD$143:$DD$257</definedName>
    <definedName name="A2329313K">[2]Data2!$IA$1:$IA$10,[2]Data2!$IA$238:$IA$257</definedName>
    <definedName name="A2329314L" localSheetId="10">#REF!,#REF!</definedName>
    <definedName name="A2329314L" localSheetId="9">#REF!,#REF!</definedName>
    <definedName name="A2329314L" localSheetId="8">#REF!,#REF!</definedName>
    <definedName name="A2329314L" localSheetId="7">#REF!,#REF!</definedName>
    <definedName name="A2329314L" localSheetId="6">#REF!,#REF!</definedName>
    <definedName name="A2329314L" localSheetId="5">#REF!,#REF!</definedName>
    <definedName name="A2329314L">#REF!,#REF!</definedName>
    <definedName name="A2329314L_Data" localSheetId="10">#REF!</definedName>
    <definedName name="A2329314L_Data" localSheetId="9">#REF!</definedName>
    <definedName name="A2329314L_Data" localSheetId="8">#REF!</definedName>
    <definedName name="A2329314L_Data" localSheetId="7">#REF!</definedName>
    <definedName name="A2329314L_Data" localSheetId="6">#REF!</definedName>
    <definedName name="A2329314L_Data" localSheetId="5">#REF!</definedName>
    <definedName name="A2329314L_Data">#REF!</definedName>
    <definedName name="A2329314L_Latest" localSheetId="10">#REF!</definedName>
    <definedName name="A2329314L_Latest" localSheetId="9">#REF!</definedName>
    <definedName name="A2329314L_Latest" localSheetId="8">#REF!</definedName>
    <definedName name="A2329314L_Latest" localSheetId="7">#REF!</definedName>
    <definedName name="A2329314L_Latest" localSheetId="6">#REF!</definedName>
    <definedName name="A2329314L_Latest" localSheetId="5">#REF!</definedName>
    <definedName name="A2329314L_Latest">#REF!</definedName>
    <definedName name="A2329315R">'[3]ABS Data1'!$HW$1:$HW$10,'[3]ABS Data1'!$HW$140:$HW$257</definedName>
    <definedName name="A2329319X">[1]Data1!$DM$1:$DM$10,[1]Data1!$DM$11:$DM$29</definedName>
    <definedName name="A2329324T">[1]Data1!$IJ$1:$IJ$10,[1]Data1!$IJ$11:$IJ$29</definedName>
    <definedName name="A2329329C">[1]Data2!$DQ$1:$DQ$10,[1]Data2!$DQ$11:$DQ$29</definedName>
    <definedName name="A2329334W">[1]Data2!$IN$1:$IN$10,[1]Data2!$IN$11:$IN$29</definedName>
    <definedName name="A2329339J">[1]Data3!$DU$1:$DU$10,[1]Data3!$DU$11:$DU$29</definedName>
    <definedName name="A2329344A">[1]Data4!$B$1:$B$10,[1]Data4!$B$11:$B$29</definedName>
    <definedName name="A2329349L">[1]Data4!$DY$1:$DY$10,[1]Data4!$DY$11:$DY$29</definedName>
    <definedName name="A2329354F" localSheetId="10">#REF!,#REF!</definedName>
    <definedName name="A2329354F" localSheetId="9">#REF!,#REF!</definedName>
    <definedName name="A2329354F" localSheetId="8">#REF!,#REF!</definedName>
    <definedName name="A2329354F" localSheetId="7">#REF!,#REF!</definedName>
    <definedName name="A2329354F" localSheetId="6">#REF!,#REF!</definedName>
    <definedName name="A2329354F" localSheetId="5">#REF!,#REF!</definedName>
    <definedName name="A2329354F">#REF!,#REF!</definedName>
    <definedName name="A2329354F_Data" localSheetId="10">#REF!</definedName>
    <definedName name="A2329354F_Data" localSheetId="9">#REF!</definedName>
    <definedName name="A2329354F_Data" localSheetId="8">#REF!</definedName>
    <definedName name="A2329354F_Data" localSheetId="7">#REF!</definedName>
    <definedName name="A2329354F_Data" localSheetId="6">#REF!</definedName>
    <definedName name="A2329354F_Data" localSheetId="5">#REF!</definedName>
    <definedName name="A2329354F_Data">#REF!</definedName>
    <definedName name="A2329354F_Latest" localSheetId="10">#REF!</definedName>
    <definedName name="A2329354F_Latest" localSheetId="9">#REF!</definedName>
    <definedName name="A2329354F_Latest" localSheetId="8">#REF!</definedName>
    <definedName name="A2329354F_Latest" localSheetId="7">#REF!</definedName>
    <definedName name="A2329354F_Latest" localSheetId="6">#REF!</definedName>
    <definedName name="A2329354F_Latest" localSheetId="5">#REF!</definedName>
    <definedName name="A2329354F_Latest">#REF!</definedName>
    <definedName name="A2329356K">'[3]ABS Data1'!$DM$1:$DM$10,'[3]ABS Data1'!$DM$145:$DM$257</definedName>
    <definedName name="A2329357L">[2]Data2!$DQ$1:$DQ$10,[2]Data2!$DQ$149:$DQ$257</definedName>
    <definedName name="A2329358R">[2]Data2!$IN$1:$IN$10,[2]Data2!$IN$238:$IN$257</definedName>
    <definedName name="A2329359T" localSheetId="10">#REF!,#REF!</definedName>
    <definedName name="A2329359T" localSheetId="9">#REF!,#REF!</definedName>
    <definedName name="A2329359T" localSheetId="8">#REF!,#REF!</definedName>
    <definedName name="A2329359T" localSheetId="7">#REF!,#REF!</definedName>
    <definedName name="A2329359T" localSheetId="6">#REF!,#REF!</definedName>
    <definedName name="A2329359T" localSheetId="5">#REF!,#REF!</definedName>
    <definedName name="A2329359T">#REF!,#REF!</definedName>
    <definedName name="A2329359T_Data" localSheetId="10">#REF!</definedName>
    <definedName name="A2329359T_Data" localSheetId="9">#REF!</definedName>
    <definedName name="A2329359T_Data" localSheetId="8">#REF!</definedName>
    <definedName name="A2329359T_Data" localSheetId="7">#REF!</definedName>
    <definedName name="A2329359T_Data" localSheetId="6">#REF!</definedName>
    <definedName name="A2329359T_Data" localSheetId="5">#REF!</definedName>
    <definedName name="A2329359T_Data">#REF!</definedName>
    <definedName name="A2329359T_Latest" localSheetId="10">#REF!</definedName>
    <definedName name="A2329359T_Latest" localSheetId="9">#REF!</definedName>
    <definedName name="A2329359T_Latest" localSheetId="8">#REF!</definedName>
    <definedName name="A2329359T_Latest" localSheetId="7">#REF!</definedName>
    <definedName name="A2329359T_Latest" localSheetId="6">#REF!</definedName>
    <definedName name="A2329359T_Latest" localSheetId="5">#REF!</definedName>
    <definedName name="A2329359T_Latest">#REF!</definedName>
    <definedName name="A2329360A">'[3]ABS Data1'!$IJ$1:$IJ$10,'[3]ABS Data1'!$IJ$146:$IJ$257</definedName>
    <definedName name="A2329364K">[1]Data1!$DN$1:$DN$10,[1]Data1!$DN$11:$DN$29</definedName>
    <definedName name="A2329369W">[1]Data1!$IK$1:$IK$10,[1]Data1!$IK$11:$IK$29</definedName>
    <definedName name="A2329374R">[1]Data2!$DR$1:$DR$10,[1]Data2!$DR$11:$DR$29</definedName>
    <definedName name="A2329379A">[1]Data2!$IO$1:$IO$10,[1]Data2!$IO$11:$IO$29</definedName>
    <definedName name="A2329384V">[1]Data3!$DV$1:$DV$10,[1]Data3!$DV$11:$DV$29</definedName>
    <definedName name="A2329389F">[1]Data4!$C$1:$C$10,[1]Data4!$C$11:$C$29</definedName>
    <definedName name="A2329394X">[1]Data4!$DZ$1:$DZ$10,[1]Data4!$DZ$11:$DZ$29</definedName>
    <definedName name="A2329399K" localSheetId="10">#REF!,#REF!</definedName>
    <definedName name="A2329399K" localSheetId="9">#REF!,#REF!</definedName>
    <definedName name="A2329399K" localSheetId="8">#REF!,#REF!</definedName>
    <definedName name="A2329399K" localSheetId="7">#REF!,#REF!</definedName>
    <definedName name="A2329399K" localSheetId="6">#REF!,#REF!</definedName>
    <definedName name="A2329399K" localSheetId="5">#REF!,#REF!</definedName>
    <definedName name="A2329399K">#REF!,#REF!</definedName>
    <definedName name="A2329399K_Data" localSheetId="10">#REF!</definedName>
    <definedName name="A2329399K_Data" localSheetId="9">#REF!</definedName>
    <definedName name="A2329399K_Data" localSheetId="8">#REF!</definedName>
    <definedName name="A2329399K_Data" localSheetId="7">#REF!</definedName>
    <definedName name="A2329399K_Data" localSheetId="6">#REF!</definedName>
    <definedName name="A2329399K_Data" localSheetId="5">#REF!</definedName>
    <definedName name="A2329399K_Data">#REF!</definedName>
    <definedName name="A2329399K_Latest" localSheetId="10">#REF!</definedName>
    <definedName name="A2329399K_Latest" localSheetId="9">#REF!</definedName>
    <definedName name="A2329399K_Latest" localSheetId="8">#REF!</definedName>
    <definedName name="A2329399K_Latest" localSheetId="7">#REF!</definedName>
    <definedName name="A2329399K_Latest" localSheetId="6">#REF!</definedName>
    <definedName name="A2329399K_Latest" localSheetId="5">#REF!</definedName>
    <definedName name="A2329399K_Latest">#REF!</definedName>
    <definedName name="A2329401K">'[3]ABS Data1'!$DN$1:$DN$10,'[3]ABS Data1'!$DN$145:$DN$257</definedName>
    <definedName name="A2329402L">[2]Data2!$DR$1:$DR$10,[2]Data2!$DR$149:$DR$257</definedName>
    <definedName name="A2329403R">[2]Data2!$IO$1:$IO$10,[2]Data2!$IO$238:$IO$257</definedName>
    <definedName name="A2329404T" localSheetId="10">#REF!,#REF!</definedName>
    <definedName name="A2329404T" localSheetId="9">#REF!,#REF!</definedName>
    <definedName name="A2329404T" localSheetId="8">#REF!,#REF!</definedName>
    <definedName name="A2329404T" localSheetId="7">#REF!,#REF!</definedName>
    <definedName name="A2329404T" localSheetId="6">#REF!,#REF!</definedName>
    <definedName name="A2329404T" localSheetId="5">#REF!,#REF!</definedName>
    <definedName name="A2329404T">#REF!,#REF!</definedName>
    <definedName name="A2329404T_Data" localSheetId="10">#REF!</definedName>
    <definedName name="A2329404T_Data" localSheetId="9">#REF!</definedName>
    <definedName name="A2329404T_Data" localSheetId="8">#REF!</definedName>
    <definedName name="A2329404T_Data" localSheetId="7">#REF!</definedName>
    <definedName name="A2329404T_Data" localSheetId="6">#REF!</definedName>
    <definedName name="A2329404T_Data" localSheetId="5">#REF!</definedName>
    <definedName name="A2329404T_Data">#REF!</definedName>
    <definedName name="A2329404T_Latest" localSheetId="10">#REF!</definedName>
    <definedName name="A2329404T_Latest" localSheetId="9">#REF!</definedName>
    <definedName name="A2329404T_Latest" localSheetId="8">#REF!</definedName>
    <definedName name="A2329404T_Latest" localSheetId="7">#REF!</definedName>
    <definedName name="A2329404T_Latest" localSheetId="6">#REF!</definedName>
    <definedName name="A2329404T_Latest" localSheetId="5">#REF!</definedName>
    <definedName name="A2329404T_Latest">#REF!</definedName>
    <definedName name="A2329405V">'[3]ABS Data1'!$IK$1:$IK$10,'[3]ABS Data1'!$IK$146:$IK$257</definedName>
    <definedName name="A2329454R">[1]Data1!$AG$1:$AG$10,[1]Data1!$AG$11:$AG$29</definedName>
    <definedName name="A2329459A">[1]Data1!$FD$1:$FD$10,[1]Data1!$FD$11:$FD$29</definedName>
    <definedName name="A2329464V">[1]Data2!$AK$1:$AK$10,[1]Data2!$AK$11:$AK$29</definedName>
    <definedName name="A2329469F">[1]Data2!$FH$1:$FH$10,[1]Data2!$FH$11:$FH$29</definedName>
    <definedName name="A2329474X">[1]Data3!$AO$1:$AO$10,[1]Data3!$AO$11:$AO$29</definedName>
    <definedName name="A2329479K">[1]Data3!$FL$1:$FL$10,[1]Data3!$FL$11:$FL$29</definedName>
    <definedName name="A2329484C">[1]Data4!$AS$1:$AS$10,[1]Data4!$AS$11:$AS$29</definedName>
    <definedName name="A2329489R">[1]Data4!$FP$1:$FP$10,[1]Data4!$FP$11:$FP$29</definedName>
    <definedName name="A2329491A">'[3]ABS Data1'!$AG$1:$AG$10,'[3]ABS Data1'!$AG$175:$AG$257</definedName>
    <definedName name="A2329492C">[2]Data2!$AK$1:$AK$10,[2]Data2!$AK$175:$AK$257</definedName>
    <definedName name="A2329493F">[2]Data2!$FH$1:$FH$10,[2]Data2!$FH$238:$FH$257</definedName>
    <definedName name="A2329494J" localSheetId="10">#REF!,#REF!</definedName>
    <definedName name="A2329494J" localSheetId="9">#REF!,#REF!</definedName>
    <definedName name="A2329494J" localSheetId="8">#REF!,#REF!</definedName>
    <definedName name="A2329494J" localSheetId="7">#REF!,#REF!</definedName>
    <definedName name="A2329494J" localSheetId="6">#REF!,#REF!</definedName>
    <definedName name="A2329494J" localSheetId="5">#REF!,#REF!</definedName>
    <definedName name="A2329494J">#REF!,#REF!</definedName>
    <definedName name="A2329494J_Data" localSheetId="10">#REF!</definedName>
    <definedName name="A2329494J_Data" localSheetId="9">#REF!</definedName>
    <definedName name="A2329494J_Data" localSheetId="8">#REF!</definedName>
    <definedName name="A2329494J_Data" localSheetId="7">#REF!</definedName>
    <definedName name="A2329494J_Data" localSheetId="6">#REF!</definedName>
    <definedName name="A2329494J_Data" localSheetId="5">#REF!</definedName>
    <definedName name="A2329494J_Data">#REF!</definedName>
    <definedName name="A2329494J_Latest" localSheetId="10">#REF!</definedName>
    <definedName name="A2329494J_Latest" localSheetId="9">#REF!</definedName>
    <definedName name="A2329494J_Latest" localSheetId="8">#REF!</definedName>
    <definedName name="A2329494J_Latest" localSheetId="7">#REF!</definedName>
    <definedName name="A2329494J_Latest" localSheetId="6">#REF!</definedName>
    <definedName name="A2329494J_Latest" localSheetId="5">#REF!</definedName>
    <definedName name="A2329494J_Latest">#REF!</definedName>
    <definedName name="A2329495K">'[3]ABS Data1'!$FD$1:$FD$10,'[3]ABS Data1'!$FD$175:$FD$257</definedName>
    <definedName name="A2329499V">[1]Data1!$AH$1:$AH$10,[1]Data1!$AH$11:$AH$29</definedName>
    <definedName name="A2329504A">[1]Data1!$FE$1:$FE$10,[1]Data1!$FE$11:$FE$29</definedName>
    <definedName name="A2329509L">[1]Data2!$AL$1:$AL$10,[1]Data2!$AL$11:$AL$29</definedName>
    <definedName name="A2329514F">[1]Data2!$FI$1:$FI$10,[1]Data2!$FI$11:$FI$29</definedName>
    <definedName name="A2329519T">[1]Data3!$AP$1:$AP$10,[1]Data3!$AP$11:$AP$29</definedName>
    <definedName name="A2329524K">[1]Data3!$FM$1:$FM$10,[1]Data3!$FM$11:$FM$29</definedName>
    <definedName name="A2329529W">[1]Data4!$AT$1:$AT$10,[1]Data4!$AT$11:$AT$29</definedName>
    <definedName name="A2329534R">[1]Data4!$FQ$1:$FQ$10,[1]Data4!$FQ$11:$FQ$29</definedName>
    <definedName name="A2329536V">'[3]ABS Data1'!$AH$1:$AH$10,'[3]ABS Data1'!$AH$175:$AH$257</definedName>
    <definedName name="A2329537W">[2]Data2!$AL$1:$AL$10,[2]Data2!$AL$175:$AL$257</definedName>
    <definedName name="A2329538X">[2]Data2!$FI$1:$FI$10,[2]Data2!$FI$238:$FI$257</definedName>
    <definedName name="A2329539A" localSheetId="10">#REF!,#REF!</definedName>
    <definedName name="A2329539A" localSheetId="9">#REF!,#REF!</definedName>
    <definedName name="A2329539A" localSheetId="8">#REF!,#REF!</definedName>
    <definedName name="A2329539A" localSheetId="7">#REF!,#REF!</definedName>
    <definedName name="A2329539A" localSheetId="6">#REF!,#REF!</definedName>
    <definedName name="A2329539A" localSheetId="5">#REF!,#REF!</definedName>
    <definedName name="A2329539A">#REF!,#REF!</definedName>
    <definedName name="A2329539A_Data" localSheetId="10">#REF!</definedName>
    <definedName name="A2329539A_Data" localSheetId="9">#REF!</definedName>
    <definedName name="A2329539A_Data" localSheetId="8">#REF!</definedName>
    <definedName name="A2329539A_Data" localSheetId="7">#REF!</definedName>
    <definedName name="A2329539A_Data" localSheetId="6">#REF!</definedName>
    <definedName name="A2329539A_Data" localSheetId="5">#REF!</definedName>
    <definedName name="A2329539A_Data">#REF!</definedName>
    <definedName name="A2329539A_Latest" localSheetId="10">#REF!</definedName>
    <definedName name="A2329539A_Latest" localSheetId="9">#REF!</definedName>
    <definedName name="A2329539A_Latest" localSheetId="8">#REF!</definedName>
    <definedName name="A2329539A_Latest" localSheetId="7">#REF!</definedName>
    <definedName name="A2329539A_Latest" localSheetId="6">#REF!</definedName>
    <definedName name="A2329539A_Latest" localSheetId="5">#REF!</definedName>
    <definedName name="A2329539A_Latest">#REF!</definedName>
    <definedName name="A2329540K">'[3]ABS Data1'!$FE$1:$FE$10,'[3]ABS Data1'!$FE$175:$FE$257</definedName>
    <definedName name="A2329544V">[1]Data1!$AQ$1:$AQ$10,[1]Data1!$AQ$11:$AQ$29</definedName>
    <definedName name="A2329549F">[1]Data1!$FN$1:$FN$10,[1]Data1!$FN$11:$FN$29</definedName>
    <definedName name="A2329554X">[1]Data2!$AU$1:$AU$10,[1]Data2!$AU$11:$AU$29</definedName>
    <definedName name="A2329559K">[1]Data2!$FR$1:$FR$10,[1]Data2!$FR$11:$FR$29</definedName>
    <definedName name="A2329564C">[1]Data3!$AY$1:$AY$10,[1]Data3!$AY$11:$AY$29</definedName>
    <definedName name="A2329569R">[1]Data3!$FV$1:$FV$10,[1]Data3!$FV$11:$FV$29</definedName>
    <definedName name="A2329574J">[1]Data4!$BC$1:$BC$10,[1]Data4!$BC$11:$BC$29</definedName>
    <definedName name="A2329579V">[1]Data4!$FZ$1:$FZ$10,[1]Data4!$FZ$11:$FZ$29</definedName>
    <definedName name="A2329581F">'[3]ABS Data1'!$AQ$1:$AQ$10,'[3]ABS Data1'!$AQ$175:$AQ$257</definedName>
    <definedName name="A2329582J">[2]Data2!$AU$1:$AU$10,[2]Data2!$AU$175:$AU$257</definedName>
    <definedName name="A2329583K">[2]Data2!$FR$1:$FR$10,[2]Data2!$FR$238:$FR$257</definedName>
    <definedName name="A2329584L" localSheetId="10">#REF!,#REF!</definedName>
    <definedName name="A2329584L" localSheetId="9">#REF!,#REF!</definedName>
    <definedName name="A2329584L" localSheetId="8">#REF!,#REF!</definedName>
    <definedName name="A2329584L" localSheetId="7">#REF!,#REF!</definedName>
    <definedName name="A2329584L" localSheetId="6">#REF!,#REF!</definedName>
    <definedName name="A2329584L" localSheetId="5">#REF!,#REF!</definedName>
    <definedName name="A2329584L">#REF!,#REF!</definedName>
    <definedName name="A2329584L_Data" localSheetId="10">#REF!</definedName>
    <definedName name="A2329584L_Data" localSheetId="9">#REF!</definedName>
    <definedName name="A2329584L_Data" localSheetId="8">#REF!</definedName>
    <definedName name="A2329584L_Data" localSheetId="7">#REF!</definedName>
    <definedName name="A2329584L_Data" localSheetId="6">#REF!</definedName>
    <definedName name="A2329584L_Data" localSheetId="5">#REF!</definedName>
    <definedName name="A2329584L_Data">#REF!</definedName>
    <definedName name="A2329584L_Latest" localSheetId="10">#REF!</definedName>
    <definedName name="A2329584L_Latest" localSheetId="9">#REF!</definedName>
    <definedName name="A2329584L_Latest" localSheetId="8">#REF!</definedName>
    <definedName name="A2329584L_Latest" localSheetId="7">#REF!</definedName>
    <definedName name="A2329584L_Latest" localSheetId="6">#REF!</definedName>
    <definedName name="A2329584L_Latest" localSheetId="5">#REF!</definedName>
    <definedName name="A2329584L_Latest">#REF!</definedName>
    <definedName name="A2329585R">'[3]ABS Data1'!$FN$1:$FN$10,'[3]ABS Data1'!$FN$175:$FN$257</definedName>
    <definedName name="A2329589X">[1]Data1!$AR$1:$AR$10,[1]Data1!$AR$11:$AR$29</definedName>
    <definedName name="A2329594T">[1]Data1!$FO$1:$FO$10,[1]Data1!$FO$11:$FO$29</definedName>
    <definedName name="A2329599C">[1]Data2!$AV$1:$AV$10,[1]Data2!$AV$11:$AV$29</definedName>
    <definedName name="A2329604K">[1]Data2!$FS$1:$FS$10,[1]Data2!$FS$11:$FS$29</definedName>
    <definedName name="A2329609W">[1]Data3!$AZ$1:$AZ$10,[1]Data3!$AZ$11:$AZ$29</definedName>
    <definedName name="A2329614R">[1]Data3!$FW$1:$FW$10,[1]Data3!$FW$11:$FW$29</definedName>
    <definedName name="A2329619A">[1]Data4!$BD$1:$BD$10,[1]Data4!$BD$11:$BD$29</definedName>
    <definedName name="A2329624V">[1]Data4!$GA$1:$GA$10,[1]Data4!$GA$11:$GA$29</definedName>
    <definedName name="A2329626X">'[3]ABS Data1'!$AR$1:$AR$10,'[3]ABS Data1'!$AR$175:$AR$257</definedName>
    <definedName name="A2329627A">[2]Data2!$AV$1:$AV$10,[2]Data2!$AV$175:$AV$257</definedName>
    <definedName name="A2329628C">[2]Data2!$FS$1:$FS$10,[2]Data2!$FS$238:$FS$257</definedName>
    <definedName name="A2329629F" localSheetId="10">#REF!,#REF!</definedName>
    <definedName name="A2329629F" localSheetId="9">#REF!,#REF!</definedName>
    <definedName name="A2329629F" localSheetId="8">#REF!,#REF!</definedName>
    <definedName name="A2329629F" localSheetId="7">#REF!,#REF!</definedName>
    <definedName name="A2329629F" localSheetId="6">#REF!,#REF!</definedName>
    <definedName name="A2329629F" localSheetId="5">#REF!,#REF!</definedName>
    <definedName name="A2329629F">#REF!,#REF!</definedName>
    <definedName name="A2329629F_Data" localSheetId="10">#REF!</definedName>
    <definedName name="A2329629F_Data" localSheetId="9">#REF!</definedName>
    <definedName name="A2329629F_Data" localSheetId="8">#REF!</definedName>
    <definedName name="A2329629F_Data" localSheetId="7">#REF!</definedName>
    <definedName name="A2329629F_Data" localSheetId="6">#REF!</definedName>
    <definedName name="A2329629F_Data" localSheetId="5">#REF!</definedName>
    <definedName name="A2329629F_Data">#REF!</definedName>
    <definedName name="A2329629F_Latest" localSheetId="10">#REF!</definedName>
    <definedName name="A2329629F_Latest" localSheetId="9">#REF!</definedName>
    <definedName name="A2329629F_Latest" localSheetId="8">#REF!</definedName>
    <definedName name="A2329629F_Latest" localSheetId="7">#REF!</definedName>
    <definedName name="A2329629F_Latest" localSheetId="6">#REF!</definedName>
    <definedName name="A2329629F_Latest" localSheetId="5">#REF!</definedName>
    <definedName name="A2329629F_Latest">#REF!</definedName>
    <definedName name="A2329630R">'[3]ABS Data1'!$FO$1:$FO$10,'[3]ABS Data1'!$FO$175:$FO$257</definedName>
    <definedName name="A2329634X">[1]Data1!$AU$1:$AU$10,[1]Data1!$AU$11:$AU$29</definedName>
    <definedName name="A2329639K">[1]Data1!$FR$1:$FR$10,[1]Data1!$FR$11:$FR$29</definedName>
    <definedName name="A2329644C">[1]Data2!$AY$1:$AY$10,[1]Data2!$AY$11:$AY$29</definedName>
    <definedName name="A2329649R">[1]Data2!$FV$1:$FV$10,[1]Data2!$FV$11:$FV$29</definedName>
    <definedName name="A2329654J">[1]Data3!$BC$1:$BC$10,[1]Data3!$BC$11:$BC$29</definedName>
    <definedName name="A2329659V">[1]Data3!$FZ$1:$FZ$10,[1]Data3!$FZ$11:$FZ$29</definedName>
    <definedName name="A2329664L">[1]Data4!$BG$1:$BG$10,[1]Data4!$BG$11:$BG$29</definedName>
    <definedName name="A2329669X">[1]Data4!$GD$1:$GD$10,[1]Data4!$GD$11:$GD$29</definedName>
    <definedName name="A2329671K">'[3]ABS Data1'!$AU$1:$AU$10,'[3]ABS Data1'!$AU$175:$AU$257</definedName>
    <definedName name="A2329672L">[2]Data2!$AY$1:$AY$10,[2]Data2!$AY$175:$AY$257</definedName>
    <definedName name="A2329673R">[2]Data2!$FV$1:$FV$10,[2]Data2!$FV$238:$FV$257</definedName>
    <definedName name="A2329674T" localSheetId="10">#REF!,#REF!</definedName>
    <definedName name="A2329674T" localSheetId="9">#REF!,#REF!</definedName>
    <definedName name="A2329674T" localSheetId="8">#REF!,#REF!</definedName>
    <definedName name="A2329674T" localSheetId="7">#REF!,#REF!</definedName>
    <definedName name="A2329674T" localSheetId="6">#REF!,#REF!</definedName>
    <definedName name="A2329674T" localSheetId="5">#REF!,#REF!</definedName>
    <definedName name="A2329674T">#REF!,#REF!</definedName>
    <definedName name="A2329674T_Data" localSheetId="10">#REF!</definedName>
    <definedName name="A2329674T_Data" localSheetId="9">#REF!</definedName>
    <definedName name="A2329674T_Data" localSheetId="8">#REF!</definedName>
    <definedName name="A2329674T_Data" localSheetId="7">#REF!</definedName>
    <definedName name="A2329674T_Data" localSheetId="6">#REF!</definedName>
    <definedName name="A2329674T_Data" localSheetId="5">#REF!</definedName>
    <definedName name="A2329674T_Data">#REF!</definedName>
    <definedName name="A2329674T_Latest" localSheetId="10">#REF!</definedName>
    <definedName name="A2329674T_Latest" localSheetId="9">#REF!</definedName>
    <definedName name="A2329674T_Latest" localSheetId="8">#REF!</definedName>
    <definedName name="A2329674T_Latest" localSheetId="7">#REF!</definedName>
    <definedName name="A2329674T_Latest" localSheetId="6">#REF!</definedName>
    <definedName name="A2329674T_Latest" localSheetId="5">#REF!</definedName>
    <definedName name="A2329674T_Latest">#REF!</definedName>
    <definedName name="A2329675V">'[3]ABS Data1'!$FR$1:$FR$10,'[3]ABS Data1'!$FR$175:$FR$257</definedName>
    <definedName name="A2329679C">[1]Data1!$AT$1:$AT$10,[1]Data1!$AT$11:$AT$29</definedName>
    <definedName name="A2329684W">[1]Data1!$FQ$1:$FQ$10,[1]Data1!$FQ$11:$FQ$29</definedName>
    <definedName name="A2329689J">[1]Data2!$AX$1:$AX$10,[1]Data2!$AX$11:$AX$29</definedName>
    <definedName name="A2329694A">[1]Data2!$FU$1:$FU$10,[1]Data2!$FU$11:$FU$29</definedName>
    <definedName name="A2329699L">[1]Data3!$BB$1:$BB$10,[1]Data3!$BB$11:$BB$29</definedName>
    <definedName name="A2329704V">[1]Data3!$FY$1:$FY$10,[1]Data3!$FY$11:$FY$29</definedName>
    <definedName name="A2329709F">[1]Data4!$BF$1:$BF$10,[1]Data4!$BF$11:$BF$29</definedName>
    <definedName name="A2329714X">[1]Data4!$GC$1:$GC$10,[1]Data4!$GC$11:$GC$29</definedName>
    <definedName name="A2329716C">'[3]ABS Data1'!$AT$1:$AT$10,'[3]ABS Data1'!$AT$175:$AT$257</definedName>
    <definedName name="A2329717F">[2]Data2!$AX$1:$AX$10,[2]Data2!$AX$175:$AX$257</definedName>
    <definedName name="A2329718J">[2]Data2!$FU$1:$FU$10,[2]Data2!$FU$238:$FU$257</definedName>
    <definedName name="A2329719K" localSheetId="10">#REF!,#REF!</definedName>
    <definedName name="A2329719K" localSheetId="9">#REF!,#REF!</definedName>
    <definedName name="A2329719K" localSheetId="8">#REF!,#REF!</definedName>
    <definedName name="A2329719K" localSheetId="7">#REF!,#REF!</definedName>
    <definedName name="A2329719K" localSheetId="6">#REF!,#REF!</definedName>
    <definedName name="A2329719K" localSheetId="5">#REF!,#REF!</definedName>
    <definedName name="A2329719K">#REF!,#REF!</definedName>
    <definedName name="A2329719K_Data" localSheetId="10">#REF!</definedName>
    <definedName name="A2329719K_Data" localSheetId="9">#REF!</definedName>
    <definedName name="A2329719K_Data" localSheetId="8">#REF!</definedName>
    <definedName name="A2329719K_Data" localSheetId="7">#REF!</definedName>
    <definedName name="A2329719K_Data" localSheetId="6">#REF!</definedName>
    <definedName name="A2329719K_Data" localSheetId="5">#REF!</definedName>
    <definedName name="A2329719K_Data">#REF!</definedName>
    <definedName name="A2329719K_Latest" localSheetId="10">#REF!</definedName>
    <definedName name="A2329719K_Latest" localSheetId="9">#REF!</definedName>
    <definedName name="A2329719K_Latest" localSheetId="8">#REF!</definedName>
    <definedName name="A2329719K_Latest" localSheetId="7">#REF!</definedName>
    <definedName name="A2329719K_Latest" localSheetId="6">#REF!</definedName>
    <definedName name="A2329719K_Latest" localSheetId="5">#REF!</definedName>
    <definedName name="A2329719K_Latest">#REF!</definedName>
    <definedName name="A2329720V">'[3]ABS Data1'!$FQ$1:$FQ$10,'[3]ABS Data1'!$FQ$175:$FQ$257</definedName>
    <definedName name="A2329769J">[1]Data1!$BB$1:$BB$10,[1]Data1!$BB$11:$BB$29</definedName>
    <definedName name="A2329774A">[1]Data1!$FY$1:$FY$10,[1]Data1!$FY$11:$FY$29</definedName>
    <definedName name="A2329779L">[1]Data2!$BF$1:$BF$10,[1]Data2!$BF$11:$BF$29</definedName>
    <definedName name="A2329784F">[1]Data2!$GC$1:$GC$10,[1]Data2!$GC$11:$GC$29</definedName>
    <definedName name="A2329789T">[1]Data3!$BJ$1:$BJ$10,[1]Data3!$BJ$11:$BJ$29</definedName>
    <definedName name="A2329794K">[1]Data3!$GG$1:$GG$10,[1]Data3!$GG$11:$GG$29</definedName>
    <definedName name="A2329799W">[1]Data4!$BN$1:$BN$10,[1]Data4!$BN$11:$BN$29</definedName>
    <definedName name="A2329804C">[1]Data4!$GK$1:$GK$10,[1]Data4!$GK$11:$GK$29</definedName>
    <definedName name="A2329806J">'[3]ABS Data1'!$BB$1:$BB$10,'[3]ABS Data1'!$BB$210:$BB$257</definedName>
    <definedName name="A2329807K">[2]Data2!$BF$1:$BF$10,[2]Data2!$BF$214:$BF$257</definedName>
    <definedName name="A2329808L">[2]Data2!$GC$1:$GC$10,[2]Data2!$GC$238:$GC$257</definedName>
    <definedName name="A2329809R" localSheetId="10">#REF!,#REF!</definedName>
    <definedName name="A2329809R" localSheetId="9">#REF!,#REF!</definedName>
    <definedName name="A2329809R" localSheetId="8">#REF!,#REF!</definedName>
    <definedName name="A2329809R" localSheetId="7">#REF!,#REF!</definedName>
    <definedName name="A2329809R" localSheetId="6">#REF!,#REF!</definedName>
    <definedName name="A2329809R" localSheetId="5">#REF!,#REF!</definedName>
    <definedName name="A2329809R">#REF!,#REF!</definedName>
    <definedName name="A2329809R_Data" localSheetId="10">#REF!</definedName>
    <definedName name="A2329809R_Data" localSheetId="9">#REF!</definedName>
    <definedName name="A2329809R_Data" localSheetId="8">#REF!</definedName>
    <definedName name="A2329809R_Data" localSheetId="7">#REF!</definedName>
    <definedName name="A2329809R_Data" localSheetId="6">#REF!</definedName>
    <definedName name="A2329809R_Data" localSheetId="5">#REF!</definedName>
    <definedName name="A2329809R_Data">#REF!</definedName>
    <definedName name="A2329809R_Latest" localSheetId="10">#REF!</definedName>
    <definedName name="A2329809R_Latest" localSheetId="9">#REF!</definedName>
    <definedName name="A2329809R_Latest" localSheetId="8">#REF!</definedName>
    <definedName name="A2329809R_Latest" localSheetId="7">#REF!</definedName>
    <definedName name="A2329809R_Latest" localSheetId="6">#REF!</definedName>
    <definedName name="A2329809R_Latest" localSheetId="5">#REF!</definedName>
    <definedName name="A2329809R_Latest">#REF!</definedName>
    <definedName name="A2329810X">'[3]ABS Data1'!$FY$1:$FY$10,'[3]ABS Data1'!$FY$211:$FY$257</definedName>
    <definedName name="A2329814J">[1]Data1!$BC$1:$BC$10,[1]Data1!$BC$11:$BC$29</definedName>
    <definedName name="A2329819V">[1]Data1!$FZ$1:$FZ$10,[1]Data1!$FZ$11:$FZ$29</definedName>
    <definedName name="A2329824L">[1]Data2!$BG$1:$BG$10,[1]Data2!$BG$11:$BG$29</definedName>
    <definedName name="A2329829X">[1]Data2!$GD$1:$GD$10,[1]Data2!$GD$11:$GD$29</definedName>
    <definedName name="A2329834T">[1]Data3!$BK$1:$BK$10,[1]Data3!$BK$11:$BK$29</definedName>
    <definedName name="A2329839C">[1]Data3!$GH$1:$GH$10,[1]Data3!$GH$11:$GH$29</definedName>
    <definedName name="A2329844W">[1]Data4!$BO$1:$BO$10,[1]Data4!$BO$11:$BO$29</definedName>
    <definedName name="A2329849J">[1]Data4!$GL$1:$GL$10,[1]Data4!$GL$11:$GL$29</definedName>
    <definedName name="A2329851V">'[3]ABS Data1'!$BC$1:$BC$10,'[3]ABS Data1'!$BC$210:$BC$257</definedName>
    <definedName name="A2329852W">[2]Data2!$BG$1:$BG$10,[2]Data2!$BG$214:$BG$257</definedName>
    <definedName name="A2329853X">[2]Data2!$GD$1:$GD$10,[2]Data2!$GD$238:$GD$257</definedName>
    <definedName name="A2329854A" localSheetId="10">#REF!,#REF!</definedName>
    <definedName name="A2329854A" localSheetId="9">#REF!,#REF!</definedName>
    <definedName name="A2329854A" localSheetId="8">#REF!,#REF!</definedName>
    <definedName name="A2329854A" localSheetId="7">#REF!,#REF!</definedName>
    <definedName name="A2329854A" localSheetId="6">#REF!,#REF!</definedName>
    <definedName name="A2329854A" localSheetId="5">#REF!,#REF!</definedName>
    <definedName name="A2329854A">#REF!,#REF!</definedName>
    <definedName name="A2329854A_Data" localSheetId="10">#REF!</definedName>
    <definedName name="A2329854A_Data" localSheetId="9">#REF!</definedName>
    <definedName name="A2329854A_Data" localSheetId="8">#REF!</definedName>
    <definedName name="A2329854A_Data" localSheetId="7">#REF!</definedName>
    <definedName name="A2329854A_Data" localSheetId="6">#REF!</definedName>
    <definedName name="A2329854A_Data" localSheetId="5">#REF!</definedName>
    <definedName name="A2329854A_Data">#REF!</definedName>
    <definedName name="A2329854A_Latest" localSheetId="10">#REF!</definedName>
    <definedName name="A2329854A_Latest" localSheetId="9">#REF!</definedName>
    <definedName name="A2329854A_Latest" localSheetId="8">#REF!</definedName>
    <definedName name="A2329854A_Latest" localSheetId="7">#REF!</definedName>
    <definedName name="A2329854A_Latest" localSheetId="6">#REF!</definedName>
    <definedName name="A2329854A_Latest" localSheetId="5">#REF!</definedName>
    <definedName name="A2329854A_Latest">#REF!</definedName>
    <definedName name="A2329855C">'[3]ABS Data1'!$FZ$1:$FZ$10,'[3]ABS Data1'!$FZ$211:$FZ$257</definedName>
    <definedName name="A2329859L">[1]Data1!$BJ$1:$BJ$10,[1]Data1!$BJ$11:$BJ$29</definedName>
    <definedName name="A2329864F">[1]Data1!$GG$1:$GG$10,[1]Data1!$GG$11:$GG$29</definedName>
    <definedName name="A2329869T">[1]Data2!$BN$1:$BN$10,[1]Data2!$BN$11:$BN$29</definedName>
    <definedName name="A2329874K">[1]Data2!$GK$1:$GK$10,[1]Data2!$GK$11:$GK$29</definedName>
    <definedName name="A2329879W">[1]Data3!$BR$1:$BR$10,[1]Data3!$BR$11:$BR$29</definedName>
    <definedName name="A2329884R">[1]Data3!$GO$1:$GO$10,[1]Data3!$GO$11:$GO$29</definedName>
    <definedName name="A2329889A">[1]Data4!$BV$1:$BV$10,[1]Data4!$BV$11:$BV$29</definedName>
    <definedName name="A2329894V">[1]Data4!$GS$1:$GS$10,[1]Data4!$GS$11:$GS$29</definedName>
    <definedName name="A2329896X">'[3]ABS Data1'!$BJ$1:$BJ$10,'[3]ABS Data1'!$BJ$210:$BJ$257</definedName>
    <definedName name="A2329897A">[2]Data2!$BN$1:$BN$10,[2]Data2!$BN$214:$BN$257</definedName>
    <definedName name="A2329898C">[2]Data2!$GK$1:$GK$10,[2]Data2!$GK$238:$GK$257</definedName>
    <definedName name="A2329899F" localSheetId="10">#REF!,#REF!</definedName>
    <definedName name="A2329899F" localSheetId="9">#REF!,#REF!</definedName>
    <definedName name="A2329899F" localSheetId="8">#REF!,#REF!</definedName>
    <definedName name="A2329899F" localSheetId="7">#REF!,#REF!</definedName>
    <definedName name="A2329899F" localSheetId="6">#REF!,#REF!</definedName>
    <definedName name="A2329899F" localSheetId="5">#REF!,#REF!</definedName>
    <definedName name="A2329899F">#REF!,#REF!</definedName>
    <definedName name="A2329899F_Data" localSheetId="10">#REF!</definedName>
    <definedName name="A2329899F_Data" localSheetId="9">#REF!</definedName>
    <definedName name="A2329899F_Data" localSheetId="8">#REF!</definedName>
    <definedName name="A2329899F_Data" localSheetId="7">#REF!</definedName>
    <definedName name="A2329899F_Data" localSheetId="6">#REF!</definedName>
    <definedName name="A2329899F_Data" localSheetId="5">#REF!</definedName>
    <definedName name="A2329899F_Data">#REF!</definedName>
    <definedName name="A2329899F_Latest" localSheetId="10">#REF!</definedName>
    <definedName name="A2329899F_Latest" localSheetId="9">#REF!</definedName>
    <definedName name="A2329899F_Latest" localSheetId="8">#REF!</definedName>
    <definedName name="A2329899F_Latest" localSheetId="7">#REF!</definedName>
    <definedName name="A2329899F_Latest" localSheetId="6">#REF!</definedName>
    <definedName name="A2329899F_Latest" localSheetId="5">#REF!</definedName>
    <definedName name="A2329899F_Latest">#REF!</definedName>
    <definedName name="A2329900C">'[3]ABS Data1'!$GG$1:$GG$10,'[3]ABS Data1'!$GG$211:$GG$257</definedName>
    <definedName name="A2329904L">[1]Data1!$BL$1:$BL$10,[1]Data1!$BL$11:$BL$29</definedName>
    <definedName name="A2329909X">[1]Data1!$GI$1:$GI$10,[1]Data1!$GI$11:$GI$29</definedName>
    <definedName name="A2329914T">[1]Data2!$BP$1:$BP$10,[1]Data2!$BP$11:$BP$29</definedName>
    <definedName name="A2329919C">[1]Data2!$GM$1:$GM$10,[1]Data2!$GM$11:$GM$29</definedName>
    <definedName name="A2329924W">[1]Data3!$BT$1:$BT$10,[1]Data3!$BT$11:$BT$29</definedName>
    <definedName name="A2329929J">[1]Data3!$GQ$1:$GQ$10,[1]Data3!$GQ$11:$GQ$29</definedName>
    <definedName name="A2329934A">[1]Data4!$BX$1:$BX$10,[1]Data4!$BX$11:$BX$29</definedName>
    <definedName name="A2329939L">[1]Data4!$GU$1:$GU$10,[1]Data4!$GU$11:$GU$29</definedName>
    <definedName name="A2329941X">'[3]ABS Data1'!$BL$1:$BL$10,'[3]ABS Data1'!$BL$210:$BL$257</definedName>
    <definedName name="A2329942A">[2]Data2!$BP$1:$BP$10,[2]Data2!$BP$214:$BP$257</definedName>
    <definedName name="A2329943C">[2]Data2!$GM$1:$GM$10,[2]Data2!$GM$238:$GM$257</definedName>
    <definedName name="A2329944F" localSheetId="10">#REF!,#REF!</definedName>
    <definedName name="A2329944F" localSheetId="9">#REF!,#REF!</definedName>
    <definedName name="A2329944F" localSheetId="8">#REF!,#REF!</definedName>
    <definedName name="A2329944F" localSheetId="7">#REF!,#REF!</definedName>
    <definedName name="A2329944F" localSheetId="6">#REF!,#REF!</definedName>
    <definedName name="A2329944F" localSheetId="5">#REF!,#REF!</definedName>
    <definedName name="A2329944F">#REF!,#REF!</definedName>
    <definedName name="A2329944F_Data" localSheetId="10">#REF!</definedName>
    <definedName name="A2329944F_Data" localSheetId="9">#REF!</definedName>
    <definedName name="A2329944F_Data" localSheetId="8">#REF!</definedName>
    <definedName name="A2329944F_Data" localSheetId="7">#REF!</definedName>
    <definedName name="A2329944F_Data" localSheetId="6">#REF!</definedName>
    <definedName name="A2329944F_Data" localSheetId="5">#REF!</definedName>
    <definedName name="A2329944F_Data">#REF!</definedName>
    <definedName name="A2329944F_Latest" localSheetId="10">#REF!</definedName>
    <definedName name="A2329944F_Latest" localSheetId="9">#REF!</definedName>
    <definedName name="A2329944F_Latest" localSheetId="8">#REF!</definedName>
    <definedName name="A2329944F_Latest" localSheetId="7">#REF!</definedName>
    <definedName name="A2329944F_Latest" localSheetId="6">#REF!</definedName>
    <definedName name="A2329944F_Latest" localSheetId="5">#REF!</definedName>
    <definedName name="A2329944F_Latest">#REF!</definedName>
    <definedName name="A2329945J">'[3]ABS Data1'!$GI$1:$GI$10,'[3]ABS Data1'!$GI$211:$GI$257</definedName>
    <definedName name="A2329949T">[1]Data1!$BM$1:$BM$10,[1]Data1!$BM$11:$BM$29</definedName>
    <definedName name="A2329954K">[1]Data1!$GJ$1:$GJ$10,[1]Data1!$GJ$11:$GJ$29</definedName>
    <definedName name="A2329959W">[1]Data2!$BQ$1:$BQ$10,[1]Data2!$BQ$11:$BQ$29</definedName>
    <definedName name="A2329964R">[1]Data2!$GN$1:$GN$10,[1]Data2!$GN$11:$GN$29</definedName>
    <definedName name="A2329969A">[1]Data3!$BU$1:$BU$10,[1]Data3!$BU$11:$BU$29</definedName>
    <definedName name="A2329974V">[1]Data3!$GR$1:$GR$10,[1]Data3!$GR$11:$GR$29</definedName>
    <definedName name="A2329979F">[1]Data4!$BY$1:$BY$10,[1]Data4!$BY$11:$BY$29</definedName>
    <definedName name="A2329984X">[1]Data4!$GV$1:$GV$10,[1]Data4!$GV$11:$GV$29</definedName>
    <definedName name="A2329986C">'[3]ABS Data1'!$BM$1:$BM$10,'[3]ABS Data1'!$BM$210:$BM$257</definedName>
    <definedName name="A2329987F">[2]Data2!$BQ$1:$BQ$10,[2]Data2!$BQ$214:$BQ$257</definedName>
    <definedName name="A2329988J">[2]Data2!$GN$1:$GN$10,[2]Data2!$GN$238:$GN$257</definedName>
    <definedName name="A2329989K" localSheetId="10">#REF!,#REF!</definedName>
    <definedName name="A2329989K" localSheetId="9">#REF!,#REF!</definedName>
    <definedName name="A2329989K" localSheetId="8">#REF!,#REF!</definedName>
    <definedName name="A2329989K" localSheetId="7">#REF!,#REF!</definedName>
    <definedName name="A2329989K" localSheetId="6">#REF!,#REF!</definedName>
    <definedName name="A2329989K" localSheetId="5">#REF!,#REF!</definedName>
    <definedName name="A2329989K">#REF!,#REF!</definedName>
    <definedName name="A2329989K_Data" localSheetId="10">#REF!</definedName>
    <definedName name="A2329989K_Data" localSheetId="9">#REF!</definedName>
    <definedName name="A2329989K_Data" localSheetId="8">#REF!</definedName>
    <definedName name="A2329989K_Data" localSheetId="7">#REF!</definedName>
    <definedName name="A2329989K_Data" localSheetId="6">#REF!</definedName>
    <definedName name="A2329989K_Data" localSheetId="5">#REF!</definedName>
    <definedName name="A2329989K_Data">#REF!</definedName>
    <definedName name="A2329989K_Latest" localSheetId="10">#REF!</definedName>
    <definedName name="A2329989K_Latest" localSheetId="9">#REF!</definedName>
    <definedName name="A2329989K_Latest" localSheetId="8">#REF!</definedName>
    <definedName name="A2329989K_Latest" localSheetId="7">#REF!</definedName>
    <definedName name="A2329989K_Latest" localSheetId="6">#REF!</definedName>
    <definedName name="A2329989K_Latest" localSheetId="5">#REF!</definedName>
    <definedName name="A2329989K_Latest">#REF!</definedName>
    <definedName name="A2329990V">'[3]ABS Data1'!$GJ$1:$GJ$10,'[3]ABS Data1'!$GJ$211:$GJ$257</definedName>
    <definedName name="A2329994C">[1]Data1!$BT$1:$BT$10,[1]Data1!$BT$11:$BT$29</definedName>
    <definedName name="A2329999R">[1]Data1!$GQ$1:$GQ$10,[1]Data1!$GQ$11:$GQ$29</definedName>
    <definedName name="A2330004C">[1]Data2!$BX$1:$BX$10,[1]Data2!$BX$11:$BX$29</definedName>
    <definedName name="A2330009R">[1]Data2!$GU$1:$GU$10,[1]Data2!$GU$11:$GU$29</definedName>
    <definedName name="A2330014J">[1]Data3!$CB$1:$CB$10,[1]Data3!$CB$11:$CB$29</definedName>
    <definedName name="A2330019V">[1]Data3!$GY$1:$GY$10,[1]Data3!$GY$11:$GY$29</definedName>
    <definedName name="A2330024L">[1]Data4!$CF$1:$CF$10,[1]Data4!$CF$11:$CF$29</definedName>
    <definedName name="A2330029X">[1]Data4!$HC$1:$HC$10,[1]Data4!$HC$11:$HC$29</definedName>
    <definedName name="A2330031K">'[3]ABS Data1'!$BT$1:$BT$10,'[3]ABS Data1'!$BT$175:$BT$257</definedName>
    <definedName name="A2330032L">[2]Data2!$BX$1:$BX$10,[2]Data2!$BX$175:$BX$257</definedName>
    <definedName name="A2330033R">[2]Data2!$GU$1:$GU$10,[2]Data2!$GU$238:$GU$257</definedName>
    <definedName name="A2330034T" localSheetId="10">#REF!,#REF!</definedName>
    <definedName name="A2330034T" localSheetId="9">#REF!,#REF!</definedName>
    <definedName name="A2330034T" localSheetId="8">#REF!,#REF!</definedName>
    <definedName name="A2330034T" localSheetId="7">#REF!,#REF!</definedName>
    <definedName name="A2330034T" localSheetId="6">#REF!,#REF!</definedName>
    <definedName name="A2330034T" localSheetId="5">#REF!,#REF!</definedName>
    <definedName name="A2330034T">#REF!,#REF!</definedName>
    <definedName name="A2330034T_Data" localSheetId="10">#REF!</definedName>
    <definedName name="A2330034T_Data" localSheetId="9">#REF!</definedName>
    <definedName name="A2330034T_Data" localSheetId="8">#REF!</definedName>
    <definedName name="A2330034T_Data" localSheetId="7">#REF!</definedName>
    <definedName name="A2330034T_Data" localSheetId="6">#REF!</definedName>
    <definedName name="A2330034T_Data" localSheetId="5">#REF!</definedName>
    <definedName name="A2330034T_Data">#REF!</definedName>
    <definedName name="A2330034T_Latest" localSheetId="10">#REF!</definedName>
    <definedName name="A2330034T_Latest" localSheetId="9">#REF!</definedName>
    <definedName name="A2330034T_Latest" localSheetId="8">#REF!</definedName>
    <definedName name="A2330034T_Latest" localSheetId="7">#REF!</definedName>
    <definedName name="A2330034T_Latest" localSheetId="6">#REF!</definedName>
    <definedName name="A2330034T_Latest" localSheetId="5">#REF!</definedName>
    <definedName name="A2330034T_Latest">#REF!</definedName>
    <definedName name="A2330035V">'[3]ABS Data1'!$GQ$1:$GQ$10,'[3]ABS Data1'!$GQ$175:$GQ$257</definedName>
    <definedName name="A2330039C">[1]Data1!$BY$1:$BY$10,[1]Data1!$BY$11:$BY$29</definedName>
    <definedName name="A2330044W">[1]Data1!$GV$1:$GV$10,[1]Data1!$GV$11:$GV$29</definedName>
    <definedName name="A2330049J">[1]Data2!$CC$1:$CC$10,[1]Data2!$CC$11:$CC$29</definedName>
    <definedName name="A2330054A">[1]Data2!$GZ$1:$GZ$10,[1]Data2!$GZ$11:$GZ$29</definedName>
    <definedName name="A2330059L">[1]Data3!$CG$1:$CG$10,[1]Data3!$CG$11:$CG$29</definedName>
    <definedName name="A2330064F">[1]Data3!$HD$1:$HD$10,[1]Data3!$HD$11:$HD$29</definedName>
    <definedName name="A2330069T">[1]Data4!$CK$1:$CK$10,[1]Data4!$CK$11:$CK$29</definedName>
    <definedName name="A2330074K">[1]Data4!$HH$1:$HH$10,[1]Data4!$HH$11:$HH$29</definedName>
    <definedName name="A2330076R">'[3]ABS Data1'!$BY$1:$BY$10,'[3]ABS Data1'!$BY$175:$BY$257</definedName>
    <definedName name="A2330077T">[2]Data2!$CC$1:$CC$10,[2]Data2!$CC$175:$CC$257</definedName>
    <definedName name="A2330078V">[2]Data2!$GZ$1:$GZ$10,[2]Data2!$GZ$238:$GZ$257</definedName>
    <definedName name="A2330079W" localSheetId="10">#REF!,#REF!</definedName>
    <definedName name="A2330079W" localSheetId="9">#REF!,#REF!</definedName>
    <definedName name="A2330079W" localSheetId="8">#REF!,#REF!</definedName>
    <definedName name="A2330079W" localSheetId="7">#REF!,#REF!</definedName>
    <definedName name="A2330079W" localSheetId="6">#REF!,#REF!</definedName>
    <definedName name="A2330079W" localSheetId="5">#REF!,#REF!</definedName>
    <definedName name="A2330079W">#REF!,#REF!</definedName>
    <definedName name="A2330079W_Data" localSheetId="10">#REF!</definedName>
    <definedName name="A2330079W_Data" localSheetId="9">#REF!</definedName>
    <definedName name="A2330079W_Data" localSheetId="8">#REF!</definedName>
    <definedName name="A2330079W_Data" localSheetId="7">#REF!</definedName>
    <definedName name="A2330079W_Data" localSheetId="6">#REF!</definedName>
    <definedName name="A2330079W_Data" localSheetId="5">#REF!</definedName>
    <definedName name="A2330079W_Data">#REF!</definedName>
    <definedName name="A2330079W_Latest" localSheetId="10">#REF!</definedName>
    <definedName name="A2330079W_Latest" localSheetId="9">#REF!</definedName>
    <definedName name="A2330079W_Latest" localSheetId="8">#REF!</definedName>
    <definedName name="A2330079W_Latest" localSheetId="7">#REF!</definedName>
    <definedName name="A2330079W_Latest" localSheetId="6">#REF!</definedName>
    <definedName name="A2330079W_Latest" localSheetId="5">#REF!</definedName>
    <definedName name="A2330079W_Latest">#REF!</definedName>
    <definedName name="A2330080F">'[3]ABS Data1'!$GV$1:$GV$10,'[3]ABS Data1'!$GV$175:$GV$257</definedName>
    <definedName name="A2330084R">[1]Data1!$CB$1:$CB$10,[1]Data1!$CB$11:$CB$29</definedName>
    <definedName name="A2330089A">[1]Data1!$GY$1:$GY$10,[1]Data1!$GY$11:$GY$29</definedName>
    <definedName name="A2330094V">[1]Data2!$CF$1:$CF$10,[1]Data2!$CF$11:$CF$29</definedName>
    <definedName name="A2330099F">[1]Data2!$HC$1:$HC$10,[1]Data2!$HC$11:$HC$29</definedName>
    <definedName name="A2330104L">[1]Data3!$CJ$1:$CJ$10,[1]Data3!$CJ$11:$CJ$29</definedName>
    <definedName name="A2330109X">[1]Data3!$HG$1:$HG$10,[1]Data3!$HG$11:$HG$29</definedName>
    <definedName name="A2330114T">[1]Data4!$CN$1:$CN$10,[1]Data4!$CN$11:$CN$29</definedName>
    <definedName name="A2330119C">[1]Data4!$HK$1:$HK$10,[1]Data4!$HK$11:$HK$29</definedName>
    <definedName name="A2330121R">'[3]ABS Data1'!$CB$1:$CB$10,'[3]ABS Data1'!$CB$175:$CB$257</definedName>
    <definedName name="A2330122T">[2]Data2!$CF$1:$CF$10,[2]Data2!$CF$175:$CF$257</definedName>
    <definedName name="A2330123V">[2]Data2!$HC$1:$HC$10,[2]Data2!$HC$238:$HC$257</definedName>
    <definedName name="A2330124W" localSheetId="10">#REF!,#REF!</definedName>
    <definedName name="A2330124W" localSheetId="9">#REF!,#REF!</definedName>
    <definedName name="A2330124W" localSheetId="8">#REF!,#REF!</definedName>
    <definedName name="A2330124W" localSheetId="7">#REF!,#REF!</definedName>
    <definedName name="A2330124W" localSheetId="6">#REF!,#REF!</definedName>
    <definedName name="A2330124W" localSheetId="5">#REF!,#REF!</definedName>
    <definedName name="A2330124W">#REF!,#REF!</definedName>
    <definedName name="A2330124W_Data" localSheetId="10">#REF!</definedName>
    <definedName name="A2330124W_Data" localSheetId="9">#REF!</definedName>
    <definedName name="A2330124W_Data" localSheetId="8">#REF!</definedName>
    <definedName name="A2330124W_Data" localSheetId="7">#REF!</definedName>
    <definedName name="A2330124W_Data" localSheetId="6">#REF!</definedName>
    <definedName name="A2330124W_Data" localSheetId="5">#REF!</definedName>
    <definedName name="A2330124W_Data">#REF!</definedName>
    <definedName name="A2330124W_Latest" localSheetId="10">#REF!</definedName>
    <definedName name="A2330124W_Latest" localSheetId="9">#REF!</definedName>
    <definedName name="A2330124W_Latest" localSheetId="8">#REF!</definedName>
    <definedName name="A2330124W_Latest" localSheetId="7">#REF!</definedName>
    <definedName name="A2330124W_Latest" localSheetId="6">#REF!</definedName>
    <definedName name="A2330124W_Latest" localSheetId="5">#REF!</definedName>
    <definedName name="A2330124W_Latest">#REF!</definedName>
    <definedName name="A2330125X">'[3]ABS Data1'!$GY$1:$GY$10,'[3]ABS Data1'!$GY$175:$GY$257</definedName>
    <definedName name="A2330129J">[1]Data1!$CC$1:$CC$10,[1]Data1!$CC$11:$CC$29</definedName>
    <definedName name="A2330134A">[1]Data1!$GZ$1:$GZ$10,[1]Data1!$GZ$11:$GZ$29</definedName>
    <definedName name="A2330139L">[1]Data2!$CG$1:$CG$10,[1]Data2!$CG$11:$CG$29</definedName>
    <definedName name="A2330144F">[1]Data2!$HD$1:$HD$10,[1]Data2!$HD$11:$HD$29</definedName>
    <definedName name="A2330149T">[1]Data3!$CK$1:$CK$10,[1]Data3!$CK$11:$CK$29</definedName>
    <definedName name="A2330154K">[1]Data3!$HH$1:$HH$10,[1]Data3!$HH$11:$HH$29</definedName>
    <definedName name="A2330159W">[1]Data4!$CO$1:$CO$10,[1]Data4!$CO$11:$CO$29</definedName>
    <definedName name="A2330164R">[1]Data4!$HL$1:$HL$10,[1]Data4!$HL$11:$HL$29</definedName>
    <definedName name="A2330166V">'[3]ABS Data1'!$CC$1:$CC$10,'[3]ABS Data1'!$CC$175:$CC$257</definedName>
    <definedName name="A2330167W">[2]Data2!$CG$1:$CG$10,[2]Data2!$CG$175:$CG$257</definedName>
    <definedName name="A2330168X">[2]Data2!$HD$1:$HD$10,[2]Data2!$HD$238:$HD$257</definedName>
    <definedName name="A2330169A" localSheetId="10">#REF!,#REF!</definedName>
    <definedName name="A2330169A" localSheetId="9">#REF!,#REF!</definedName>
    <definedName name="A2330169A" localSheetId="8">#REF!,#REF!</definedName>
    <definedName name="A2330169A" localSheetId="7">#REF!,#REF!</definedName>
    <definedName name="A2330169A" localSheetId="6">#REF!,#REF!</definedName>
    <definedName name="A2330169A" localSheetId="5">#REF!,#REF!</definedName>
    <definedName name="A2330169A">#REF!,#REF!</definedName>
    <definedName name="A2330169A_Data" localSheetId="10">#REF!</definedName>
    <definedName name="A2330169A_Data" localSheetId="9">#REF!</definedName>
    <definedName name="A2330169A_Data" localSheetId="8">#REF!</definedName>
    <definedName name="A2330169A_Data" localSheetId="7">#REF!</definedName>
    <definedName name="A2330169A_Data" localSheetId="6">#REF!</definedName>
    <definedName name="A2330169A_Data" localSheetId="5">#REF!</definedName>
    <definedName name="A2330169A_Data">#REF!</definedName>
    <definedName name="A2330169A_Latest" localSheetId="10">#REF!</definedName>
    <definedName name="A2330169A_Latest" localSheetId="9">#REF!</definedName>
    <definedName name="A2330169A_Latest" localSheetId="8">#REF!</definedName>
    <definedName name="A2330169A_Latest" localSheetId="7">#REF!</definedName>
    <definedName name="A2330169A_Latest" localSheetId="6">#REF!</definedName>
    <definedName name="A2330169A_Latest" localSheetId="5">#REF!</definedName>
    <definedName name="A2330169A_Latest">#REF!</definedName>
    <definedName name="A2330170K">'[3]ABS Data1'!$GZ$1:$GZ$10,'[3]ABS Data1'!$GZ$175:$GZ$257</definedName>
    <definedName name="A2330174V">[1]Data1!$DC$1:$DC$10,[1]Data1!$DC$11:$DC$29</definedName>
    <definedName name="A2330179F">[1]Data1!$HZ$1:$HZ$10,[1]Data1!$HZ$11:$HZ$29</definedName>
    <definedName name="A2330184X">[1]Data2!$DG$1:$DG$10,[1]Data2!$DG$11:$DG$29</definedName>
    <definedName name="A2330189K">[1]Data2!$ID$1:$ID$10,[1]Data2!$ID$11:$ID$29</definedName>
    <definedName name="A2330194C">[1]Data3!$DK$1:$DK$10,[1]Data3!$DK$11:$DK$29</definedName>
    <definedName name="A2330199R">[1]Data3!$IH$1:$IH$10,[1]Data3!$IH$11:$IH$29</definedName>
    <definedName name="A2330204W">[1]Data4!$DO$1:$DO$10,[1]Data4!$DO$11:$DO$29</definedName>
    <definedName name="A2330209J">[1]Data4!$IL$1:$IL$10,[1]Data4!$IL$11:$IL$29</definedName>
    <definedName name="A2330211V">'[3]ABS Data1'!$DC$1:$DC$10,'[3]ABS Data1'!$DC$210:$DC$257</definedName>
    <definedName name="A2330212W">[2]Data2!$DG$1:$DG$10,[2]Data2!$DG$214:$DG$257</definedName>
    <definedName name="A2330213X">[2]Data2!$ID$1:$ID$10,[2]Data2!$ID$238:$ID$257</definedName>
    <definedName name="A2330214A" localSheetId="10">#REF!,#REF!</definedName>
    <definedName name="A2330214A" localSheetId="9">#REF!,#REF!</definedName>
    <definedName name="A2330214A" localSheetId="8">#REF!,#REF!</definedName>
    <definedName name="A2330214A" localSheetId="7">#REF!,#REF!</definedName>
    <definedName name="A2330214A" localSheetId="6">#REF!,#REF!</definedName>
    <definedName name="A2330214A" localSheetId="5">#REF!,#REF!</definedName>
    <definedName name="A2330214A">#REF!,#REF!</definedName>
    <definedName name="A2330214A_Data" localSheetId="10">#REF!</definedName>
    <definedName name="A2330214A_Data" localSheetId="9">#REF!</definedName>
    <definedName name="A2330214A_Data" localSheetId="8">#REF!</definedName>
    <definedName name="A2330214A_Data" localSheetId="7">#REF!</definedName>
    <definedName name="A2330214A_Data" localSheetId="6">#REF!</definedName>
    <definedName name="A2330214A_Data" localSheetId="5">#REF!</definedName>
    <definedName name="A2330214A_Data">#REF!</definedName>
    <definedName name="A2330214A_Latest" localSheetId="10">#REF!</definedName>
    <definedName name="A2330214A_Latest" localSheetId="9">#REF!</definedName>
    <definedName name="A2330214A_Latest" localSheetId="8">#REF!</definedName>
    <definedName name="A2330214A_Latest" localSheetId="7">#REF!</definedName>
    <definedName name="A2330214A_Latest" localSheetId="6">#REF!</definedName>
    <definedName name="A2330214A_Latest" localSheetId="5">#REF!</definedName>
    <definedName name="A2330214A_Latest">#REF!</definedName>
    <definedName name="A2330215C">'[3]ABS Data1'!$HZ$1:$HZ$10,'[3]ABS Data1'!$HZ$211:$HZ$257</definedName>
    <definedName name="A2330219L">[1]Data1!$DD$1:$DD$10,[1]Data1!$DD$11:$DD$29</definedName>
    <definedName name="A2330224F">[1]Data1!$IA$1:$IA$10,[1]Data1!$IA$11:$IA$29</definedName>
    <definedName name="A2330229T">[1]Data2!$DH$1:$DH$10,[1]Data2!$DH$11:$DH$29</definedName>
    <definedName name="A2330234K">[1]Data2!$IE$1:$IE$10,[1]Data2!$IE$11:$IE$29</definedName>
    <definedName name="A2330239W">[1]Data3!$DL$1:$DL$10,[1]Data3!$DL$11:$DL$29</definedName>
    <definedName name="A2330244R">[1]Data3!$II$1:$II$10,[1]Data3!$II$11:$II$29</definedName>
    <definedName name="A2330249A">[1]Data4!$DP$1:$DP$10,[1]Data4!$DP$11:$DP$29</definedName>
    <definedName name="A2330254V">[1]Data4!$IM$1:$IM$10,[1]Data4!$IM$11:$IM$29</definedName>
    <definedName name="A2330256X">'[3]ABS Data1'!$DD$1:$DD$10,'[3]ABS Data1'!$DD$210:$DD$257</definedName>
    <definedName name="A2330257A">[2]Data2!$DH$1:$DH$10,[2]Data2!$DH$214:$DH$257</definedName>
    <definedName name="A2330258C">[2]Data2!$IE$1:$IE$10,[2]Data2!$IE$238:$IE$257</definedName>
    <definedName name="A2330259F" localSheetId="10">#REF!,#REF!</definedName>
    <definedName name="A2330259F" localSheetId="9">#REF!,#REF!</definedName>
    <definedName name="A2330259F" localSheetId="8">#REF!,#REF!</definedName>
    <definedName name="A2330259F" localSheetId="7">#REF!,#REF!</definedName>
    <definedName name="A2330259F" localSheetId="6">#REF!,#REF!</definedName>
    <definedName name="A2330259F" localSheetId="5">#REF!,#REF!</definedName>
    <definedName name="A2330259F">#REF!,#REF!</definedName>
    <definedName name="A2330259F_Data" localSheetId="10">#REF!</definedName>
    <definedName name="A2330259F_Data" localSheetId="9">#REF!</definedName>
    <definedName name="A2330259F_Data" localSheetId="8">#REF!</definedName>
    <definedName name="A2330259F_Data" localSheetId="7">#REF!</definedName>
    <definedName name="A2330259F_Data" localSheetId="6">#REF!</definedName>
    <definedName name="A2330259F_Data" localSheetId="5">#REF!</definedName>
    <definedName name="A2330259F_Data">#REF!</definedName>
    <definedName name="A2330259F_Latest" localSheetId="10">#REF!</definedName>
    <definedName name="A2330259F_Latest" localSheetId="9">#REF!</definedName>
    <definedName name="A2330259F_Latest" localSheetId="8">#REF!</definedName>
    <definedName name="A2330259F_Latest" localSheetId="7">#REF!</definedName>
    <definedName name="A2330259F_Latest" localSheetId="6">#REF!</definedName>
    <definedName name="A2330259F_Latest" localSheetId="5">#REF!</definedName>
    <definedName name="A2330259F_Latest">#REF!</definedName>
    <definedName name="A2330260R">'[3]ABS Data1'!$IA$1:$IA$10,'[3]ABS Data1'!$IA$211:$IA$257</definedName>
    <definedName name="A2330264X">[1]Data1!$DA$1:$DA$10,[1]Data1!$DA$11:$DA$29</definedName>
    <definedName name="A2330269K">[1]Data1!$HX$1:$HX$10,[1]Data1!$HX$11:$HX$29</definedName>
    <definedName name="A2330274C">[1]Data2!$DE$1:$DE$10,[1]Data2!$DE$11:$DE$29</definedName>
    <definedName name="A2330279R">[1]Data2!$IB$1:$IB$10,[1]Data2!$IB$11:$IB$29</definedName>
    <definedName name="A2330284J">[1]Data3!$DI$1:$DI$10,[1]Data3!$DI$11:$DI$29</definedName>
    <definedName name="A2330289V">[1]Data3!$IF$1:$IF$10,[1]Data3!$IF$11:$IF$29</definedName>
    <definedName name="A2330294L">[1]Data4!$DM$1:$DM$10,[1]Data4!$DM$11:$DM$29</definedName>
    <definedName name="A2330299X">[1]Data4!$IJ$1:$IJ$10,[1]Data4!$IJ$11:$IJ$29</definedName>
    <definedName name="A2330301X">'[3]ABS Data1'!$DA$1:$DA$10,'[3]ABS Data1'!$DA$175:$DA$257</definedName>
    <definedName name="A2330302A">[2]Data2!$DE$1:$DE$10,[2]Data2!$DE$175:$DE$257</definedName>
    <definedName name="A2330303C">[2]Data2!$IB$1:$IB$10,[2]Data2!$IB$238:$IB$257</definedName>
    <definedName name="A2330304F" localSheetId="10">#REF!,#REF!</definedName>
    <definedName name="A2330304F" localSheetId="9">#REF!,#REF!</definedName>
    <definedName name="A2330304F" localSheetId="8">#REF!,#REF!</definedName>
    <definedName name="A2330304F" localSheetId="7">#REF!,#REF!</definedName>
    <definedName name="A2330304F" localSheetId="6">#REF!,#REF!</definedName>
    <definedName name="A2330304F" localSheetId="5">#REF!,#REF!</definedName>
    <definedName name="A2330304F">#REF!,#REF!</definedName>
    <definedName name="A2330304F_Data" localSheetId="10">#REF!</definedName>
    <definedName name="A2330304F_Data" localSheetId="9">#REF!</definedName>
    <definedName name="A2330304F_Data" localSheetId="8">#REF!</definedName>
    <definedName name="A2330304F_Data" localSheetId="7">#REF!</definedName>
    <definedName name="A2330304F_Data" localSheetId="6">#REF!</definedName>
    <definedName name="A2330304F_Data" localSheetId="5">#REF!</definedName>
    <definedName name="A2330304F_Data">#REF!</definedName>
    <definedName name="A2330304F_Latest" localSheetId="10">#REF!</definedName>
    <definedName name="A2330304F_Latest" localSheetId="9">#REF!</definedName>
    <definedName name="A2330304F_Latest" localSheetId="8">#REF!</definedName>
    <definedName name="A2330304F_Latest" localSheetId="7">#REF!</definedName>
    <definedName name="A2330304F_Latest" localSheetId="6">#REF!</definedName>
    <definedName name="A2330304F_Latest" localSheetId="5">#REF!</definedName>
    <definedName name="A2330304F_Latest">#REF!</definedName>
    <definedName name="A2330305J">'[3]ABS Data1'!$HX$1:$HX$10,'[3]ABS Data1'!$HX$175:$HX$257</definedName>
    <definedName name="A2330309T">[1]Data1!$DF$1:$DF$10,[1]Data1!$DF$11:$DF$29</definedName>
    <definedName name="A2330314K">[1]Data1!$IC$1:$IC$10,[1]Data1!$IC$11:$IC$29</definedName>
    <definedName name="A2330319W">[1]Data2!$DJ$1:$DJ$10,[1]Data2!$DJ$11:$DJ$29</definedName>
    <definedName name="A2330324R">[1]Data2!$IG$1:$IG$10,[1]Data2!$IG$11:$IG$29</definedName>
    <definedName name="A2330329A">[1]Data3!$DN$1:$DN$10,[1]Data3!$DN$11:$DN$29</definedName>
    <definedName name="A2330334V">[1]Data3!$IK$1:$IK$10,[1]Data3!$IK$11:$IK$29</definedName>
    <definedName name="A2330339F">[1]Data4!$DR$1:$DR$10,[1]Data4!$DR$11:$DR$29</definedName>
    <definedName name="A2330344X">[1]Data4!$IO$1:$IO$10,[1]Data4!$IO$11:$IO$29</definedName>
    <definedName name="A2330346C">'[3]ABS Data1'!$DF$1:$DF$10,'[3]ABS Data1'!$DF$210:$DF$257</definedName>
    <definedName name="A2330347F">[2]Data2!$DJ$1:$DJ$10,[2]Data2!$DJ$214:$DJ$257</definedName>
    <definedName name="A2330348J">[2]Data2!$IG$1:$IG$10,[2]Data2!$IG$238:$IG$257</definedName>
    <definedName name="A2330349K" localSheetId="10">#REF!,#REF!</definedName>
    <definedName name="A2330349K" localSheetId="9">#REF!,#REF!</definedName>
    <definedName name="A2330349K" localSheetId="8">#REF!,#REF!</definedName>
    <definedName name="A2330349K" localSheetId="7">#REF!,#REF!</definedName>
    <definedName name="A2330349K" localSheetId="6">#REF!,#REF!</definedName>
    <definedName name="A2330349K" localSheetId="5">#REF!,#REF!</definedName>
    <definedName name="A2330349K">#REF!,#REF!</definedName>
    <definedName name="A2330349K_Data" localSheetId="10">#REF!</definedName>
    <definedName name="A2330349K_Data" localSheetId="9">#REF!</definedName>
    <definedName name="A2330349K_Data" localSheetId="8">#REF!</definedName>
    <definedName name="A2330349K_Data" localSheetId="7">#REF!</definedName>
    <definedName name="A2330349K_Data" localSheetId="6">#REF!</definedName>
    <definedName name="A2330349K_Data" localSheetId="5">#REF!</definedName>
    <definedName name="A2330349K_Data">#REF!</definedName>
    <definedName name="A2330349K_Latest" localSheetId="10">#REF!</definedName>
    <definedName name="A2330349K_Latest" localSheetId="9">#REF!</definedName>
    <definedName name="A2330349K_Latest" localSheetId="8">#REF!</definedName>
    <definedName name="A2330349K_Latest" localSheetId="7">#REF!</definedName>
    <definedName name="A2330349K_Latest" localSheetId="6">#REF!</definedName>
    <definedName name="A2330349K_Latest" localSheetId="5">#REF!</definedName>
    <definedName name="A2330349K_Latest">#REF!</definedName>
    <definedName name="A2330350V">'[3]ABS Data1'!$IC$1:$IC$10,'[3]ABS Data1'!$IC$211:$IC$257</definedName>
    <definedName name="A2330354C">[1]Data1!$DG$1:$DG$10,[1]Data1!$DG$11:$DG$29</definedName>
    <definedName name="A2330359R">[1]Data1!$ID$1:$ID$10,[1]Data1!$ID$11:$ID$29</definedName>
    <definedName name="A2330364J">[1]Data2!$DK$1:$DK$10,[1]Data2!$DK$11:$DK$29</definedName>
    <definedName name="A2330369V">[1]Data2!$IH$1:$IH$10,[1]Data2!$IH$11:$IH$29</definedName>
    <definedName name="A2330374L">[1]Data3!$DO$1:$DO$10,[1]Data3!$DO$11:$DO$29</definedName>
    <definedName name="A2330379X">[1]Data3!$IL$1:$IL$10,[1]Data3!$IL$11:$IL$29</definedName>
    <definedName name="A2330384T">[1]Data4!$DS$1:$DS$10,[1]Data4!$DS$11:$DS$29</definedName>
    <definedName name="A2330389C">[1]Data4!$IP$1:$IP$10,[1]Data4!$IP$11:$IP$29</definedName>
    <definedName name="A2330391R">'[3]ABS Data1'!$DG$1:$DG$10,'[3]ABS Data1'!$DG$210:$DG$257</definedName>
    <definedName name="A2330392T">[2]Data2!$DK$1:$DK$10,[2]Data2!$DK$214:$DK$257</definedName>
    <definedName name="A2330393V">[2]Data2!$IH$1:$IH$10,[2]Data2!$IH$238:$IH$257</definedName>
    <definedName name="A2330394W" localSheetId="10">#REF!,#REF!</definedName>
    <definedName name="A2330394W" localSheetId="9">#REF!,#REF!</definedName>
    <definedName name="A2330394W" localSheetId="8">#REF!,#REF!</definedName>
    <definedName name="A2330394W" localSheetId="7">#REF!,#REF!</definedName>
    <definedName name="A2330394W" localSheetId="6">#REF!,#REF!</definedName>
    <definedName name="A2330394W" localSheetId="5">#REF!,#REF!</definedName>
    <definedName name="A2330394W">#REF!,#REF!</definedName>
    <definedName name="A2330394W_Data" localSheetId="10">#REF!</definedName>
    <definedName name="A2330394W_Data" localSheetId="9">#REF!</definedName>
    <definedName name="A2330394W_Data" localSheetId="8">#REF!</definedName>
    <definedName name="A2330394W_Data" localSheetId="7">#REF!</definedName>
    <definedName name="A2330394W_Data" localSheetId="6">#REF!</definedName>
    <definedName name="A2330394W_Data" localSheetId="5">#REF!</definedName>
    <definedName name="A2330394W_Data">#REF!</definedName>
    <definedName name="A2330394W_Latest" localSheetId="10">#REF!</definedName>
    <definedName name="A2330394W_Latest" localSheetId="9">#REF!</definedName>
    <definedName name="A2330394W_Latest" localSheetId="8">#REF!</definedName>
    <definedName name="A2330394W_Latest" localSheetId="7">#REF!</definedName>
    <definedName name="A2330394W_Latest" localSheetId="6">#REF!</definedName>
    <definedName name="A2330394W_Latest" localSheetId="5">#REF!</definedName>
    <definedName name="A2330394W_Latest">#REF!</definedName>
    <definedName name="A2330395X">'[3]ABS Data1'!$ID$1:$ID$10,'[3]ABS Data1'!$ID$211:$ID$257</definedName>
    <definedName name="A2330399J">[1]Data1!$DH$1:$DH$10,[1]Data1!$DH$11:$DH$29</definedName>
    <definedName name="A2330404R">[1]Data1!$IE$1:$IE$10,[1]Data1!$IE$11:$IE$29</definedName>
    <definedName name="A2330409A">[1]Data2!$DL$1:$DL$10,[1]Data2!$DL$11:$DL$29</definedName>
    <definedName name="A2330414V">[1]Data2!$II$1:$II$10,[1]Data2!$II$11:$II$29</definedName>
    <definedName name="A2330419F">[1]Data3!$DP$1:$DP$10,[1]Data3!$DP$11:$DP$29</definedName>
    <definedName name="A2330424X">[1]Data3!$IM$1:$IM$10,[1]Data3!$IM$11:$IM$29</definedName>
    <definedName name="A2330429K">[1]Data4!$DT$1:$DT$10,[1]Data4!$DT$11:$DT$29</definedName>
    <definedName name="A2330434C">[1]Data4!$IQ$1:$IQ$10,[1]Data4!$IQ$11:$IQ$29</definedName>
    <definedName name="A2330436J">'[3]ABS Data1'!$DH$1:$DH$10,'[3]ABS Data1'!$DH$210:$DH$257</definedName>
    <definedName name="A2330437K">[2]Data2!$DL$1:$DL$10,[2]Data2!$DL$214:$DL$257</definedName>
    <definedName name="A2330438L">[2]Data2!$II$1:$II$10,[2]Data2!$II$238:$II$257</definedName>
    <definedName name="A2330439R" localSheetId="10">#REF!,#REF!</definedName>
    <definedName name="A2330439R" localSheetId="9">#REF!,#REF!</definedName>
    <definedName name="A2330439R" localSheetId="8">#REF!,#REF!</definedName>
    <definedName name="A2330439R" localSheetId="7">#REF!,#REF!</definedName>
    <definedName name="A2330439R" localSheetId="6">#REF!,#REF!</definedName>
    <definedName name="A2330439R" localSheetId="5">#REF!,#REF!</definedName>
    <definedName name="A2330439R">#REF!,#REF!</definedName>
    <definedName name="A2330439R_Data" localSheetId="10">#REF!</definedName>
    <definedName name="A2330439R_Data" localSheetId="9">#REF!</definedName>
    <definedName name="A2330439R_Data" localSheetId="8">#REF!</definedName>
    <definedName name="A2330439R_Data" localSheetId="7">#REF!</definedName>
    <definedName name="A2330439R_Data" localSheetId="6">#REF!</definedName>
    <definedName name="A2330439R_Data" localSheetId="5">#REF!</definedName>
    <definedName name="A2330439R_Data">#REF!</definedName>
    <definedName name="A2330439R_Latest" localSheetId="10">#REF!</definedName>
    <definedName name="A2330439R_Latest" localSheetId="9">#REF!</definedName>
    <definedName name="A2330439R_Latest" localSheetId="8">#REF!</definedName>
    <definedName name="A2330439R_Latest" localSheetId="7">#REF!</definedName>
    <definedName name="A2330439R_Latest" localSheetId="6">#REF!</definedName>
    <definedName name="A2330439R_Latest" localSheetId="5">#REF!</definedName>
    <definedName name="A2330439R_Latest">#REF!</definedName>
    <definedName name="A2330440X">'[3]ABS Data1'!$IE$1:$IE$10,'[3]ABS Data1'!$IE$211:$IE$257</definedName>
    <definedName name="A2330444J">[1]Data1!$DK$1:$DK$10,[1]Data1!$DK$11:$DK$29</definedName>
    <definedName name="A2330449V">[1]Data1!$IH$1:$IH$10,[1]Data1!$IH$11:$IH$29</definedName>
    <definedName name="A2330454L">[1]Data2!$DO$1:$DO$10,[1]Data2!$DO$11:$DO$29</definedName>
    <definedName name="A2330459X">[1]Data2!$IL$1:$IL$10,[1]Data2!$IL$11:$IL$29</definedName>
    <definedName name="A2330464T">[1]Data3!$DS$1:$DS$10,[1]Data3!$DS$11:$DS$29</definedName>
    <definedName name="A2330469C">[1]Data3!$IP$1:$IP$10,[1]Data3!$IP$11:$IP$29</definedName>
    <definedName name="A2330474W">[1]Data4!$DW$1:$DW$10,[1]Data4!$DW$11:$DW$29</definedName>
    <definedName name="A2330479J" localSheetId="10">#REF!,#REF!</definedName>
    <definedName name="A2330479J" localSheetId="9">#REF!,#REF!</definedName>
    <definedName name="A2330479J" localSheetId="8">#REF!,#REF!</definedName>
    <definedName name="A2330479J" localSheetId="7">#REF!,#REF!</definedName>
    <definedName name="A2330479J" localSheetId="6">#REF!,#REF!</definedName>
    <definedName name="A2330479J" localSheetId="5">#REF!,#REF!</definedName>
    <definedName name="A2330479J">#REF!,#REF!</definedName>
    <definedName name="A2330479J_Data" localSheetId="10">#REF!</definedName>
    <definedName name="A2330479J_Data" localSheetId="9">#REF!</definedName>
    <definedName name="A2330479J_Data" localSheetId="8">#REF!</definedName>
    <definedName name="A2330479J_Data" localSheetId="7">#REF!</definedName>
    <definedName name="A2330479J_Data" localSheetId="6">#REF!</definedName>
    <definedName name="A2330479J_Data" localSheetId="5">#REF!</definedName>
    <definedName name="A2330479J_Data">#REF!</definedName>
    <definedName name="A2330479J_Latest" localSheetId="10">#REF!</definedName>
    <definedName name="A2330479J_Latest" localSheetId="9">#REF!</definedName>
    <definedName name="A2330479J_Latest" localSheetId="8">#REF!</definedName>
    <definedName name="A2330479J_Latest" localSheetId="7">#REF!</definedName>
    <definedName name="A2330479J_Latest" localSheetId="6">#REF!</definedName>
    <definedName name="A2330479J_Latest" localSheetId="5">#REF!</definedName>
    <definedName name="A2330479J_Latest">#REF!</definedName>
    <definedName name="A2330481V">'[3]ABS Data1'!$DK$1:$DK$10,'[3]ABS Data1'!$DK$210:$DK$257</definedName>
    <definedName name="A2330482W">[2]Data2!$DO$1:$DO$10,[2]Data2!$DO$214:$DO$257</definedName>
    <definedName name="A2330483X">[2]Data2!$IL$1:$IL$10,[2]Data2!$IL$238:$IL$257</definedName>
    <definedName name="A2330484A" localSheetId="10">#REF!,#REF!</definedName>
    <definedName name="A2330484A" localSheetId="9">#REF!,#REF!</definedName>
    <definedName name="A2330484A" localSheetId="8">#REF!,#REF!</definedName>
    <definedName name="A2330484A" localSheetId="7">#REF!,#REF!</definedName>
    <definedName name="A2330484A" localSheetId="6">#REF!,#REF!</definedName>
    <definedName name="A2330484A" localSheetId="5">#REF!,#REF!</definedName>
    <definedName name="A2330484A">#REF!,#REF!</definedName>
    <definedName name="A2330484A_Data" localSheetId="10">#REF!</definedName>
    <definedName name="A2330484A_Data" localSheetId="9">#REF!</definedName>
    <definedName name="A2330484A_Data" localSheetId="8">#REF!</definedName>
    <definedName name="A2330484A_Data" localSheetId="7">#REF!</definedName>
    <definedName name="A2330484A_Data" localSheetId="6">#REF!</definedName>
    <definedName name="A2330484A_Data" localSheetId="5">#REF!</definedName>
    <definedName name="A2330484A_Data">#REF!</definedName>
    <definedName name="A2330484A_Latest" localSheetId="10">#REF!</definedName>
    <definedName name="A2330484A_Latest" localSheetId="9">#REF!</definedName>
    <definedName name="A2330484A_Latest" localSheetId="8">#REF!</definedName>
    <definedName name="A2330484A_Latest" localSheetId="7">#REF!</definedName>
    <definedName name="A2330484A_Latest" localSheetId="6">#REF!</definedName>
    <definedName name="A2330484A_Latest" localSheetId="5">#REF!</definedName>
    <definedName name="A2330484A_Latest">#REF!</definedName>
    <definedName name="A2330485C">'[3]ABS Data1'!$IH$1:$IH$10,'[3]ABS Data1'!$IH$211:$IH$257</definedName>
    <definedName name="A2330849F">[1]Data1!$T$1:$T$10,[1]Data1!$T$11:$T$29</definedName>
    <definedName name="A2330854X">[1]Data1!$EQ$1:$EQ$10,[1]Data1!$EQ$11:$EQ$29</definedName>
    <definedName name="A2330859K">[1]Data2!$X$1:$X$10,[1]Data2!$X$11:$X$29</definedName>
    <definedName name="A2330864C">[1]Data2!$EU$1:$EU$10,[1]Data2!$EU$11:$EU$29</definedName>
    <definedName name="A2330869R">[1]Data3!$AB$1:$AB$10,[1]Data3!$AB$11:$AB$29</definedName>
    <definedName name="A2330874J">[1]Data3!$EY$1:$EY$10,[1]Data3!$EY$11:$EY$29</definedName>
    <definedName name="A2330879V">[1]Data4!$AF$1:$AF$10,[1]Data4!$AF$11:$AF$29</definedName>
    <definedName name="A2330884L">[1]Data4!$FC$1:$FC$10,[1]Data4!$FC$11:$FC$29</definedName>
    <definedName name="A2330886T">'[3]ABS Data1'!$T$1:$T$10,'[3]ABS Data1'!$T$175:$T$257</definedName>
    <definedName name="A2330887V">[2]Data2!$X$1:$X$10,[2]Data2!$X$175:$X$257</definedName>
    <definedName name="A2330888W">[2]Data2!$EU$1:$EU$10,[2]Data2!$EU$238:$EU$257</definedName>
    <definedName name="A2330889X" localSheetId="10">#REF!,#REF!</definedName>
    <definedName name="A2330889X" localSheetId="9">#REF!,#REF!</definedName>
    <definedName name="A2330889X" localSheetId="8">#REF!,#REF!</definedName>
    <definedName name="A2330889X" localSheetId="7">#REF!,#REF!</definedName>
    <definedName name="A2330889X" localSheetId="6">#REF!,#REF!</definedName>
    <definedName name="A2330889X" localSheetId="5">#REF!,#REF!</definedName>
    <definedName name="A2330889X">#REF!,#REF!</definedName>
    <definedName name="A2330889X_Data" localSheetId="10">#REF!</definedName>
    <definedName name="A2330889X_Data" localSheetId="9">#REF!</definedName>
    <definedName name="A2330889X_Data" localSheetId="8">#REF!</definedName>
    <definedName name="A2330889X_Data" localSheetId="7">#REF!</definedName>
    <definedName name="A2330889X_Data" localSheetId="6">#REF!</definedName>
    <definedName name="A2330889X_Data" localSheetId="5">#REF!</definedName>
    <definedName name="A2330889X_Data">#REF!</definedName>
    <definedName name="A2330889X_Latest" localSheetId="10">#REF!</definedName>
    <definedName name="A2330889X_Latest" localSheetId="9">#REF!</definedName>
    <definedName name="A2330889X_Latest" localSheetId="8">#REF!</definedName>
    <definedName name="A2330889X_Latest" localSheetId="7">#REF!</definedName>
    <definedName name="A2330889X_Latest" localSheetId="6">#REF!</definedName>
    <definedName name="A2330889X_Latest" localSheetId="5">#REF!</definedName>
    <definedName name="A2330889X_Latest">#REF!</definedName>
    <definedName name="A2330890J">'[3]ABS Data1'!$EQ$1:$EQ$10,'[3]ABS Data1'!$EQ$175:$EQ$257</definedName>
    <definedName name="A2330894T">[1]Data1!$U$1:$U$10,[1]Data1!$U$11:$U$29</definedName>
    <definedName name="A2330899C">[1]Data1!$ER$1:$ER$10,[1]Data1!$ER$11:$ER$29</definedName>
    <definedName name="A2330904K">[1]Data2!$Y$1:$Y$10,[1]Data2!$Y$11:$Y$29</definedName>
    <definedName name="A2330909W">[1]Data2!$EV$1:$EV$10,[1]Data2!$EV$11:$EV$29</definedName>
    <definedName name="A2330914R">[1]Data3!$AC$1:$AC$10,[1]Data3!$AC$11:$AC$29</definedName>
    <definedName name="A2330919A">[1]Data3!$EZ$1:$EZ$10,[1]Data3!$EZ$11:$EZ$29</definedName>
    <definedName name="A2330924V">[1]Data4!$AG$1:$AG$10,[1]Data4!$AG$11:$AG$29</definedName>
    <definedName name="A2330929F">[1]Data4!$FD$1:$FD$10,[1]Data4!$FD$11:$FD$29</definedName>
    <definedName name="A2330931T">'[3]ABS Data1'!$U$1:$U$10,'[3]ABS Data1'!$U$175:$U$257</definedName>
    <definedName name="A2330932V">[2]Data2!$Y$1:$Y$10,[2]Data2!$Y$175:$Y$257</definedName>
    <definedName name="A2330933W">[2]Data2!$EV$1:$EV$10,[2]Data2!$EV$238:$EV$257</definedName>
    <definedName name="A2330934X" localSheetId="10">#REF!,#REF!</definedName>
    <definedName name="A2330934X" localSheetId="9">#REF!,#REF!</definedName>
    <definedName name="A2330934X" localSheetId="8">#REF!,#REF!</definedName>
    <definedName name="A2330934X" localSheetId="7">#REF!,#REF!</definedName>
    <definedName name="A2330934X" localSheetId="6">#REF!,#REF!</definedName>
    <definedName name="A2330934X" localSheetId="5">#REF!,#REF!</definedName>
    <definedName name="A2330934X">#REF!,#REF!</definedName>
    <definedName name="A2330934X_Data" localSheetId="10">#REF!</definedName>
    <definedName name="A2330934X_Data" localSheetId="9">#REF!</definedName>
    <definedName name="A2330934X_Data" localSheetId="8">#REF!</definedName>
    <definedName name="A2330934X_Data" localSheetId="7">#REF!</definedName>
    <definedName name="A2330934X_Data" localSheetId="6">#REF!</definedName>
    <definedName name="A2330934X_Data" localSheetId="5">#REF!</definedName>
    <definedName name="A2330934X_Data">#REF!</definedName>
    <definedName name="A2330934X_Latest" localSheetId="10">#REF!</definedName>
    <definedName name="A2330934X_Latest" localSheetId="9">#REF!</definedName>
    <definedName name="A2330934X_Latest" localSheetId="8">#REF!</definedName>
    <definedName name="A2330934X_Latest" localSheetId="7">#REF!</definedName>
    <definedName name="A2330934X_Latest" localSheetId="6">#REF!</definedName>
    <definedName name="A2330934X_Latest" localSheetId="5">#REF!</definedName>
    <definedName name="A2330934X_Latest">#REF!</definedName>
    <definedName name="A2330935A">'[3]ABS Data1'!$ER$1:$ER$10,'[3]ABS Data1'!$ER$175:$ER$257</definedName>
    <definedName name="A2330939K">[1]Data1!$V$1:$V$10,[1]Data1!$V$11:$V$29</definedName>
    <definedName name="A2330944C">[1]Data1!$ES$1:$ES$10,[1]Data1!$ES$11:$ES$29</definedName>
    <definedName name="A2330949R">[1]Data2!$Z$1:$Z$10,[1]Data2!$Z$11:$Z$29</definedName>
    <definedName name="A2330954J">[1]Data2!$EW$1:$EW$10,[1]Data2!$EW$11:$EW$29</definedName>
    <definedName name="A2330959V">[1]Data3!$AD$1:$AD$10,[1]Data3!$AD$11:$AD$29</definedName>
    <definedName name="A2330964L">[1]Data3!$FA$1:$FA$10,[1]Data3!$FA$11:$FA$29</definedName>
    <definedName name="A2330969X">[1]Data4!$AH$1:$AH$10,[1]Data4!$AH$11:$AH$29</definedName>
    <definedName name="A2330974T">[1]Data4!$FE$1:$FE$10,[1]Data4!$FE$11:$FE$29</definedName>
    <definedName name="A2330976W">'[3]ABS Data1'!$V$1:$V$10,'[3]ABS Data1'!$V$175:$V$257</definedName>
    <definedName name="A2330977X">[2]Data2!$Z$1:$Z$10,[2]Data2!$Z$175:$Z$257</definedName>
    <definedName name="A2330978A">[2]Data2!$EW$1:$EW$10,[2]Data2!$EW$238:$EW$257</definedName>
    <definedName name="A2330979C" localSheetId="10">#REF!,#REF!</definedName>
    <definedName name="A2330979C" localSheetId="9">#REF!,#REF!</definedName>
    <definedName name="A2330979C" localSheetId="8">#REF!,#REF!</definedName>
    <definedName name="A2330979C" localSheetId="7">#REF!,#REF!</definedName>
    <definedName name="A2330979C" localSheetId="6">#REF!,#REF!</definedName>
    <definedName name="A2330979C" localSheetId="5">#REF!,#REF!</definedName>
    <definedName name="A2330979C">#REF!,#REF!</definedName>
    <definedName name="A2330979C_Data" localSheetId="10">#REF!</definedName>
    <definedName name="A2330979C_Data" localSheetId="9">#REF!</definedName>
    <definedName name="A2330979C_Data" localSheetId="8">#REF!</definedName>
    <definedName name="A2330979C_Data" localSheetId="7">#REF!</definedName>
    <definedName name="A2330979C_Data" localSheetId="6">#REF!</definedName>
    <definedName name="A2330979C_Data" localSheetId="5">#REF!</definedName>
    <definedName name="A2330979C_Data">#REF!</definedName>
    <definedName name="A2330979C_Latest" localSheetId="10">#REF!</definedName>
    <definedName name="A2330979C_Latest" localSheetId="9">#REF!</definedName>
    <definedName name="A2330979C_Latest" localSheetId="8">#REF!</definedName>
    <definedName name="A2330979C_Latest" localSheetId="7">#REF!</definedName>
    <definedName name="A2330979C_Latest" localSheetId="6">#REF!</definedName>
    <definedName name="A2330979C_Latest" localSheetId="5">#REF!</definedName>
    <definedName name="A2330979C_Latest">#REF!</definedName>
    <definedName name="A2330980L">'[3]ABS Data1'!$ES$1:$ES$10,'[3]ABS Data1'!$ES$175:$ES$257</definedName>
    <definedName name="A2330984W">[1]Data1!$BV$1:$BV$10,[1]Data1!$BV$11:$BV$29</definedName>
    <definedName name="A2330989J">[1]Data1!$GS$1:$GS$10,[1]Data1!$GS$11:$GS$29</definedName>
    <definedName name="A2330994A">[1]Data2!$BZ$1:$BZ$10,[1]Data2!$BZ$11:$BZ$29</definedName>
    <definedName name="A2330999L">[1]Data2!$GW$1:$GW$10,[1]Data2!$GW$11:$GW$29</definedName>
    <definedName name="A2331004W">[1]Data3!$CD$1:$CD$10,[1]Data3!$CD$11:$CD$29</definedName>
    <definedName name="A2331009J">[1]Data3!$HA$1:$HA$10,[1]Data3!$HA$11:$HA$29</definedName>
    <definedName name="A2331014A">[1]Data4!$CH$1:$CH$10,[1]Data4!$CH$11:$CH$29</definedName>
    <definedName name="A2331019L">[1]Data4!$HE$1:$HE$10,[1]Data4!$HE$11:$HE$29</definedName>
    <definedName name="A2331021X">'[3]ABS Data1'!$BV$1:$BV$10,'[3]ABS Data1'!$BV$107:$BV$257</definedName>
    <definedName name="A2331022A">[2]Data2!$BZ$1:$BZ$10,[2]Data2!$BZ$111:$BZ$257</definedName>
    <definedName name="A2331023C">[2]Data2!$GW$1:$GW$10,[2]Data2!$GW$238:$GW$257</definedName>
    <definedName name="A2331024F" localSheetId="10">#REF!,#REF!</definedName>
    <definedName name="A2331024F" localSheetId="9">#REF!,#REF!</definedName>
    <definedName name="A2331024F" localSheetId="8">#REF!,#REF!</definedName>
    <definedName name="A2331024F" localSheetId="7">#REF!,#REF!</definedName>
    <definedName name="A2331024F" localSheetId="6">#REF!,#REF!</definedName>
    <definedName name="A2331024F" localSheetId="5">#REF!,#REF!</definedName>
    <definedName name="A2331024F">#REF!,#REF!</definedName>
    <definedName name="A2331024F_Data" localSheetId="10">#REF!</definedName>
    <definedName name="A2331024F_Data" localSheetId="9">#REF!</definedName>
    <definedName name="A2331024F_Data" localSheetId="8">#REF!</definedName>
    <definedName name="A2331024F_Data" localSheetId="7">#REF!</definedName>
    <definedName name="A2331024F_Data" localSheetId="6">#REF!</definedName>
    <definedName name="A2331024F_Data" localSheetId="5">#REF!</definedName>
    <definedName name="A2331024F_Data">#REF!</definedName>
    <definedName name="A2331024F_Latest" localSheetId="10">#REF!</definedName>
    <definedName name="A2331024F_Latest" localSheetId="9">#REF!</definedName>
    <definedName name="A2331024F_Latest" localSheetId="8">#REF!</definedName>
    <definedName name="A2331024F_Latest" localSheetId="7">#REF!</definedName>
    <definedName name="A2331024F_Latest" localSheetId="6">#REF!</definedName>
    <definedName name="A2331024F_Latest" localSheetId="5">#REF!</definedName>
    <definedName name="A2331024F_Latest">#REF!</definedName>
    <definedName name="A2331025J">'[3]ABS Data1'!$GS$1:$GS$10,'[3]ABS Data1'!$GS$108:$GS$257</definedName>
    <definedName name="A2331029T">[1]Data1!$BW$1:$BW$10,[1]Data1!$BW$11:$BW$29</definedName>
    <definedName name="A2331034K">[1]Data1!$GT$1:$GT$10,[1]Data1!$GT$11:$GT$29</definedName>
    <definedName name="A2331039W">[1]Data2!$CA$1:$CA$10,[1]Data2!$CA$11:$CA$29</definedName>
    <definedName name="A2331044R">[1]Data2!$GX$1:$GX$10,[1]Data2!$GX$11:$GX$29</definedName>
    <definedName name="A2331049A">[1]Data3!$CE$1:$CE$10,[1]Data3!$CE$11:$CE$29</definedName>
    <definedName name="A2331054V">[1]Data3!$HB$1:$HB$10,[1]Data3!$HB$11:$HB$29</definedName>
    <definedName name="A2331059F">[1]Data4!$CI$1:$CI$10,[1]Data4!$CI$11:$CI$29</definedName>
    <definedName name="A2331064X">[1]Data4!$HF$1:$HF$10,[1]Data4!$HF$11:$HF$29</definedName>
    <definedName name="A2331066C">'[3]ABS Data1'!$BW$1:$BW$10,'[3]ABS Data1'!$BW$175:$BW$257</definedName>
    <definedName name="A2331067F">[2]Data2!$CA$1:$CA$10,[2]Data2!$CA$175:$CA$257</definedName>
    <definedName name="A2331068J">[2]Data2!$GX$1:$GX$10,[2]Data2!$GX$238:$GX$257</definedName>
    <definedName name="A2331069K" localSheetId="10">#REF!,#REF!</definedName>
    <definedName name="A2331069K" localSheetId="9">#REF!,#REF!</definedName>
    <definedName name="A2331069K" localSheetId="8">#REF!,#REF!</definedName>
    <definedName name="A2331069K" localSheetId="7">#REF!,#REF!</definedName>
    <definedName name="A2331069K" localSheetId="6">#REF!,#REF!</definedName>
    <definedName name="A2331069K" localSheetId="5">#REF!,#REF!</definedName>
    <definedName name="A2331069K">#REF!,#REF!</definedName>
    <definedName name="A2331069K_Data" localSheetId="10">#REF!</definedName>
    <definedName name="A2331069K_Data" localSheetId="9">#REF!</definedName>
    <definedName name="A2331069K_Data" localSheetId="8">#REF!</definedName>
    <definedName name="A2331069K_Data" localSheetId="7">#REF!</definedName>
    <definedName name="A2331069K_Data" localSheetId="6">#REF!</definedName>
    <definedName name="A2331069K_Data" localSheetId="5">#REF!</definedName>
    <definedName name="A2331069K_Data">#REF!</definedName>
    <definedName name="A2331069K_Latest" localSheetId="10">#REF!</definedName>
    <definedName name="A2331069K_Latest" localSheetId="9">#REF!</definedName>
    <definedName name="A2331069K_Latest" localSheetId="8">#REF!</definedName>
    <definedName name="A2331069K_Latest" localSheetId="7">#REF!</definedName>
    <definedName name="A2331069K_Latest" localSheetId="6">#REF!</definedName>
    <definedName name="A2331069K_Latest" localSheetId="5">#REF!</definedName>
    <definedName name="A2331069K_Latest">#REF!</definedName>
    <definedName name="A2331070V">'[3]ABS Data1'!$GT$1:$GT$10,'[3]ABS Data1'!$GT$175:$GT$257</definedName>
    <definedName name="A2331074C">[1]Data1!$CG$1:$CG$10,[1]Data1!$CG$11:$CG$29</definedName>
    <definedName name="A2331079R">[1]Data1!$HD$1:$HD$10,[1]Data1!$HD$11:$HD$29</definedName>
    <definedName name="A2331084J">[1]Data2!$CK$1:$CK$10,[1]Data2!$CK$11:$CK$29</definedName>
    <definedName name="A2331089V">[1]Data2!$HH$1:$HH$10,[1]Data2!$HH$11:$HH$29</definedName>
    <definedName name="A2331094L">[1]Data3!$CO$1:$CO$10,[1]Data3!$CO$11:$CO$29</definedName>
    <definedName name="A2331099X">[1]Data3!$HL$1:$HL$10,[1]Data3!$HL$11:$HL$29</definedName>
    <definedName name="A2331104F">[1]Data4!$CS$1:$CS$10,[1]Data4!$CS$11:$CS$29</definedName>
    <definedName name="A2331109T">[1]Data4!$HP$1:$HP$10,[1]Data4!$HP$11:$HP$29</definedName>
    <definedName name="A2331111C">'[3]ABS Data1'!$CG$1:$CG$10,'[3]ABS Data1'!$CG$175:$CG$257</definedName>
    <definedName name="A2331112F">[2]Data2!$CK$1:$CK$10,[2]Data2!$CK$175:$CK$257</definedName>
    <definedName name="A2331113J">[2]Data2!$HH$1:$HH$10,[2]Data2!$HH$238:$HH$257</definedName>
    <definedName name="A2331114K" localSheetId="10">#REF!,#REF!</definedName>
    <definedName name="A2331114K" localSheetId="9">#REF!,#REF!</definedName>
    <definedName name="A2331114K" localSheetId="8">#REF!,#REF!</definedName>
    <definedName name="A2331114K" localSheetId="7">#REF!,#REF!</definedName>
    <definedName name="A2331114K" localSheetId="6">#REF!,#REF!</definedName>
    <definedName name="A2331114K" localSheetId="5">#REF!,#REF!</definedName>
    <definedName name="A2331114K">#REF!,#REF!</definedName>
    <definedName name="A2331114K_Data" localSheetId="10">#REF!</definedName>
    <definedName name="A2331114K_Data" localSheetId="9">#REF!</definedName>
    <definedName name="A2331114K_Data" localSheetId="8">#REF!</definedName>
    <definedName name="A2331114K_Data" localSheetId="7">#REF!</definedName>
    <definedName name="A2331114K_Data" localSheetId="6">#REF!</definedName>
    <definedName name="A2331114K_Data" localSheetId="5">#REF!</definedName>
    <definedName name="A2331114K_Data">#REF!</definedName>
    <definedName name="A2331114K_Latest" localSheetId="10">#REF!</definedName>
    <definedName name="A2331114K_Latest" localSheetId="9">#REF!</definedName>
    <definedName name="A2331114K_Latest" localSheetId="8">#REF!</definedName>
    <definedName name="A2331114K_Latest" localSheetId="7">#REF!</definedName>
    <definedName name="A2331114K_Latest" localSheetId="6">#REF!</definedName>
    <definedName name="A2331114K_Latest" localSheetId="5">#REF!</definedName>
    <definedName name="A2331114K_Latest">#REF!</definedName>
    <definedName name="A2331115L">'[3]ABS Data1'!$HD$1:$HD$10,'[3]ABS Data1'!$HD$175:$HD$257</definedName>
    <definedName name="A2331119W">[1]Data1!$CL$1:$CL$10,[1]Data1!$CL$11:$CL$29</definedName>
    <definedName name="A2331124R">[1]Data1!$HI$1:$HI$10,[1]Data1!$HI$11:$HI$29</definedName>
    <definedName name="A2331129A">[1]Data2!$CP$1:$CP$10,[1]Data2!$CP$11:$CP$29</definedName>
    <definedName name="A2331134V">[1]Data2!$HM$1:$HM$10,[1]Data2!$HM$11:$HM$29</definedName>
    <definedName name="A2331139F">[1]Data3!$CT$1:$CT$10,[1]Data3!$CT$11:$CT$29</definedName>
    <definedName name="A2331144X">[1]Data3!$HQ$1:$HQ$10,[1]Data3!$HQ$11:$HQ$29</definedName>
    <definedName name="A2331149K">[1]Data4!$CX$1:$CX$10,[1]Data4!$CX$11:$CX$29</definedName>
    <definedName name="A2331154C">[1]Data4!$HU$1:$HU$10,[1]Data4!$HU$11:$HU$29</definedName>
    <definedName name="A2331156J">'[3]ABS Data1'!$CL$1:$CL$10,'[3]ABS Data1'!$CL$139:$CL$257</definedName>
    <definedName name="A2331157K">[2]Data2!$CP$1:$CP$10,[2]Data2!$CP$143:$CP$257</definedName>
    <definedName name="A2331158L">[2]Data2!$HM$1:$HM$10,[2]Data2!$HM$238:$HM$257</definedName>
    <definedName name="A2331159R" localSheetId="10">#REF!,#REF!</definedName>
    <definedName name="A2331159R" localSheetId="9">#REF!,#REF!</definedName>
    <definedName name="A2331159R" localSheetId="8">#REF!,#REF!</definedName>
    <definedName name="A2331159R" localSheetId="7">#REF!,#REF!</definedName>
    <definedName name="A2331159R" localSheetId="6">#REF!,#REF!</definedName>
    <definedName name="A2331159R" localSheetId="5">#REF!,#REF!</definedName>
    <definedName name="A2331159R">#REF!,#REF!</definedName>
    <definedName name="A2331159R_Data" localSheetId="10">#REF!</definedName>
    <definedName name="A2331159R_Data" localSheetId="9">#REF!</definedName>
    <definedName name="A2331159R_Data" localSheetId="8">#REF!</definedName>
    <definedName name="A2331159R_Data" localSheetId="7">#REF!</definedName>
    <definedName name="A2331159R_Data" localSheetId="6">#REF!</definedName>
    <definedName name="A2331159R_Data" localSheetId="5">#REF!</definedName>
    <definedName name="A2331159R_Data">#REF!</definedName>
    <definedName name="A2331159R_Latest" localSheetId="10">#REF!</definedName>
    <definedName name="A2331159R_Latest" localSheetId="9">#REF!</definedName>
    <definedName name="A2331159R_Latest" localSheetId="8">#REF!</definedName>
    <definedName name="A2331159R_Latest" localSheetId="7">#REF!</definedName>
    <definedName name="A2331159R_Latest" localSheetId="6">#REF!</definedName>
    <definedName name="A2331159R_Latest" localSheetId="5">#REF!</definedName>
    <definedName name="A2331159R_Latest">#REF!</definedName>
    <definedName name="A2331160X">'[3]ABS Data1'!$HI$1:$HI$10,'[3]ABS Data1'!$HI$140:$HI$257</definedName>
    <definedName name="A2331164J">[1]Data1!$CU$1:$CU$10,[1]Data1!$CU$11:$CU$29</definedName>
    <definedName name="A2331169V">[1]Data1!$HR$1:$HR$10,[1]Data1!$HR$11:$HR$29</definedName>
    <definedName name="A2331174L">[1]Data2!$CY$1:$CY$10,[1]Data2!$CY$11:$CY$29</definedName>
    <definedName name="A2331179X">[1]Data2!$HV$1:$HV$10,[1]Data2!$HV$11:$HV$29</definedName>
    <definedName name="A2331184T">[1]Data3!$DC$1:$DC$10,[1]Data3!$DC$11:$DC$29</definedName>
    <definedName name="A2331189C">[1]Data3!$HZ$1:$HZ$10,[1]Data3!$HZ$11:$HZ$29</definedName>
    <definedName name="A2331194W">[1]Data4!$DG$1:$DG$10,[1]Data4!$DG$11:$DG$29</definedName>
    <definedName name="A2331199J">[1]Data4!$ID$1:$ID$10,[1]Data4!$ID$11:$ID$29</definedName>
    <definedName name="A2331201J">'[3]ABS Data1'!$CU$1:$CU$10,'[3]ABS Data1'!$CU$107:$CU$257</definedName>
    <definedName name="A2331202K">[2]Data2!$CY$1:$CY$10,[2]Data2!$CY$111:$CY$257</definedName>
    <definedName name="A2331203L">[2]Data2!$HV$1:$HV$10,[2]Data2!$HV$238:$HV$257</definedName>
    <definedName name="A2331204R" localSheetId="10">#REF!,#REF!</definedName>
    <definedName name="A2331204R" localSheetId="9">#REF!,#REF!</definedName>
    <definedName name="A2331204R" localSheetId="8">#REF!,#REF!</definedName>
    <definedName name="A2331204R" localSheetId="7">#REF!,#REF!</definedName>
    <definedName name="A2331204R" localSheetId="6">#REF!,#REF!</definedName>
    <definedName name="A2331204R" localSheetId="5">#REF!,#REF!</definedName>
    <definedName name="A2331204R">#REF!,#REF!</definedName>
    <definedName name="A2331204R_Data" localSheetId="10">#REF!</definedName>
    <definedName name="A2331204R_Data" localSheetId="9">#REF!</definedName>
    <definedName name="A2331204R_Data" localSheetId="8">#REF!</definedName>
    <definedName name="A2331204R_Data" localSheetId="7">#REF!</definedName>
    <definedName name="A2331204R_Data" localSheetId="6">#REF!</definedName>
    <definedName name="A2331204R_Data" localSheetId="5">#REF!</definedName>
    <definedName name="A2331204R_Data">#REF!</definedName>
    <definedName name="A2331204R_Latest" localSheetId="10">#REF!</definedName>
    <definedName name="A2331204R_Latest" localSheetId="9">#REF!</definedName>
    <definedName name="A2331204R_Latest" localSheetId="8">#REF!</definedName>
    <definedName name="A2331204R_Latest" localSheetId="7">#REF!</definedName>
    <definedName name="A2331204R_Latest" localSheetId="6">#REF!</definedName>
    <definedName name="A2331204R_Latest" localSheetId="5">#REF!</definedName>
    <definedName name="A2331204R_Latest">#REF!</definedName>
    <definedName name="A2331205T">'[3]ABS Data1'!$HR$1:$HR$10,'[3]ABS Data1'!$HR$108:$HR$257</definedName>
    <definedName name="A2331209A">[1]Data1!$CX$1:$CX$10,[1]Data1!$CX$11:$CX$29</definedName>
    <definedName name="A2331214V">[1]Data1!$HU$1:$HU$10,[1]Data1!$HU$11:$HU$29</definedName>
    <definedName name="A2331219F">[1]Data2!$DB$1:$DB$10,[1]Data2!$DB$11:$DB$29</definedName>
    <definedName name="A2331224X">[1]Data2!$HY$1:$HY$10,[1]Data2!$HY$11:$HY$29</definedName>
    <definedName name="A2331229K">[1]Data3!$DF$1:$DF$10,[1]Data3!$DF$11:$DF$29</definedName>
    <definedName name="A2331234C">[1]Data3!$IC$1:$IC$10,[1]Data3!$IC$11:$IC$29</definedName>
    <definedName name="A2331239R">[1]Data4!$DJ$1:$DJ$10,[1]Data4!$DJ$11:$DJ$29</definedName>
    <definedName name="A2331244J">[1]Data4!$IG$1:$IG$10,[1]Data4!$IG$11:$IG$29</definedName>
    <definedName name="A2331246L">'[3]ABS Data1'!$CX$1:$CX$10,'[3]ABS Data1'!$CX$175:$CX$257</definedName>
    <definedName name="A2331247R">[2]Data2!$DB$1:$DB$10,[2]Data2!$DB$175:$DB$257</definedName>
    <definedName name="A2331248T">[2]Data2!$HY$1:$HY$10,[2]Data2!$HY$238:$HY$257</definedName>
    <definedName name="A2331249V" localSheetId="10">#REF!,#REF!</definedName>
    <definedName name="A2331249V" localSheetId="9">#REF!,#REF!</definedName>
    <definedName name="A2331249V" localSheetId="8">#REF!,#REF!</definedName>
    <definedName name="A2331249V" localSheetId="7">#REF!,#REF!</definedName>
    <definedName name="A2331249V" localSheetId="6">#REF!,#REF!</definedName>
    <definedName name="A2331249V" localSheetId="5">#REF!,#REF!</definedName>
    <definedName name="A2331249V">#REF!,#REF!</definedName>
    <definedName name="A2331249V_Data" localSheetId="10">#REF!</definedName>
    <definedName name="A2331249V_Data" localSheetId="9">#REF!</definedName>
    <definedName name="A2331249V_Data" localSheetId="8">#REF!</definedName>
    <definedName name="A2331249V_Data" localSheetId="7">#REF!</definedName>
    <definedName name="A2331249V_Data" localSheetId="6">#REF!</definedName>
    <definedName name="A2331249V_Data" localSheetId="5">#REF!</definedName>
    <definedName name="A2331249V_Data">#REF!</definedName>
    <definedName name="A2331249V_Latest" localSheetId="10">#REF!</definedName>
    <definedName name="A2331249V_Latest" localSheetId="9">#REF!</definedName>
    <definedName name="A2331249V_Latest" localSheetId="8">#REF!</definedName>
    <definedName name="A2331249V_Latest" localSheetId="7">#REF!</definedName>
    <definedName name="A2331249V_Latest" localSheetId="6">#REF!</definedName>
    <definedName name="A2331249V_Latest" localSheetId="5">#REF!</definedName>
    <definedName name="A2331249V_Latest">#REF!</definedName>
    <definedName name="A2331250C">'[3]ABS Data1'!$HU$1:$HU$10,'[3]ABS Data1'!$HU$175:$HU$257</definedName>
    <definedName name="A2331254L">[1]Data1!$CY$1:$CY$10,[1]Data1!$CY$11:$CY$29</definedName>
    <definedName name="A2331259X">[1]Data1!$HV$1:$HV$10,[1]Data1!$HV$11:$HV$29</definedName>
    <definedName name="A2331264T">[1]Data2!$DC$1:$DC$10,[1]Data2!$DC$11:$DC$29</definedName>
    <definedName name="A2331269C">[1]Data2!$HZ$1:$HZ$10,[1]Data2!$HZ$11:$HZ$29</definedName>
    <definedName name="A2331274W">[1]Data3!$DG$1:$DG$10,[1]Data3!$DG$11:$DG$29</definedName>
    <definedName name="A2331279J">[1]Data3!$ID$1:$ID$10,[1]Data3!$ID$11:$ID$29</definedName>
    <definedName name="A2331284A">[1]Data4!$DK$1:$DK$10,[1]Data4!$DK$11:$DK$29</definedName>
    <definedName name="A2331289L">[1]Data4!$IH$1:$IH$10,[1]Data4!$IH$11:$IH$29</definedName>
    <definedName name="A2331291X">'[3]ABS Data1'!$CY$1:$CY$10,'[3]ABS Data1'!$CY$175:$CY$257</definedName>
    <definedName name="A2331292A">[2]Data2!$DC$1:$DC$10,[2]Data2!$DC$175:$DC$257</definedName>
    <definedName name="A2331293C">[2]Data2!$HZ$1:$HZ$10,[2]Data2!$HZ$238:$HZ$257</definedName>
    <definedName name="A2331294F" localSheetId="10">#REF!,#REF!</definedName>
    <definedName name="A2331294F" localSheetId="9">#REF!,#REF!</definedName>
    <definedName name="A2331294F" localSheetId="8">#REF!,#REF!</definedName>
    <definedName name="A2331294F" localSheetId="7">#REF!,#REF!</definedName>
    <definedName name="A2331294F" localSheetId="6">#REF!,#REF!</definedName>
    <definedName name="A2331294F" localSheetId="5">#REF!,#REF!</definedName>
    <definedName name="A2331294F">#REF!,#REF!</definedName>
    <definedName name="A2331294F_Data" localSheetId="10">#REF!</definedName>
    <definedName name="A2331294F_Data" localSheetId="9">#REF!</definedName>
    <definedName name="A2331294F_Data" localSheetId="8">#REF!</definedName>
    <definedName name="A2331294F_Data" localSheetId="7">#REF!</definedName>
    <definedName name="A2331294F_Data" localSheetId="6">#REF!</definedName>
    <definedName name="A2331294F_Data" localSheetId="5">#REF!</definedName>
    <definedName name="A2331294F_Data">#REF!</definedName>
    <definedName name="A2331294F_Latest" localSheetId="10">#REF!</definedName>
    <definedName name="A2331294F_Latest" localSheetId="9">#REF!</definedName>
    <definedName name="A2331294F_Latest" localSheetId="8">#REF!</definedName>
    <definedName name="A2331294F_Latest" localSheetId="7">#REF!</definedName>
    <definedName name="A2331294F_Latest" localSheetId="6">#REF!</definedName>
    <definedName name="A2331294F_Latest" localSheetId="5">#REF!</definedName>
    <definedName name="A2331294F_Latest">#REF!</definedName>
    <definedName name="A2331295J">'[3]ABS Data1'!$HV$1:$HV$10,'[3]ABS Data1'!$HV$175:$HV$257</definedName>
    <definedName name="A2331299T">[1]Data1!$DB$1:$DB$10,[1]Data1!$DB$11:$DB$29</definedName>
    <definedName name="A2331304X">[1]Data1!$HY$1:$HY$10,[1]Data1!$HY$11:$HY$29</definedName>
    <definedName name="A2331309K">[1]Data2!$DF$1:$DF$10,[1]Data2!$DF$11:$DF$29</definedName>
    <definedName name="A2331314C">[1]Data2!$IC$1:$IC$10,[1]Data2!$IC$11:$IC$29</definedName>
    <definedName name="A2331319R">[1]Data3!$DJ$1:$DJ$10,[1]Data3!$DJ$11:$DJ$29</definedName>
    <definedName name="A2331324J">[1]Data3!$IG$1:$IG$10,[1]Data3!$IG$11:$IG$29</definedName>
    <definedName name="A2331329V">[1]Data4!$DN$1:$DN$10,[1]Data4!$DN$11:$DN$29</definedName>
    <definedName name="A2331334L">[1]Data4!$IK$1:$IK$10,[1]Data4!$IK$11:$IK$29</definedName>
    <definedName name="A2331336T">'[3]ABS Data1'!$DB$1:$DB$10,'[3]ABS Data1'!$DB$175:$DB$257</definedName>
    <definedName name="A2331337V">[2]Data2!$DF$1:$DF$10,[2]Data2!$DF$175:$DF$257</definedName>
    <definedName name="A2331338W">[2]Data2!$IC$1:$IC$10,[2]Data2!$IC$238:$IC$257</definedName>
    <definedName name="A2331339X" localSheetId="10">#REF!,#REF!</definedName>
    <definedName name="A2331339X" localSheetId="9">#REF!,#REF!</definedName>
    <definedName name="A2331339X" localSheetId="8">#REF!,#REF!</definedName>
    <definedName name="A2331339X" localSheetId="7">#REF!,#REF!</definedName>
    <definedName name="A2331339X" localSheetId="6">#REF!,#REF!</definedName>
    <definedName name="A2331339X" localSheetId="5">#REF!,#REF!</definedName>
    <definedName name="A2331339X">#REF!,#REF!</definedName>
    <definedName name="A2331339X_Data" localSheetId="10">#REF!</definedName>
    <definedName name="A2331339X_Data" localSheetId="9">#REF!</definedName>
    <definedName name="A2331339X_Data" localSheetId="8">#REF!</definedName>
    <definedName name="A2331339X_Data" localSheetId="7">#REF!</definedName>
    <definedName name="A2331339X_Data" localSheetId="6">#REF!</definedName>
    <definedName name="A2331339X_Data" localSheetId="5">#REF!</definedName>
    <definedName name="A2331339X_Data">#REF!</definedName>
    <definedName name="A2331339X_Latest" localSheetId="10">#REF!</definedName>
    <definedName name="A2331339X_Latest" localSheetId="9">#REF!</definedName>
    <definedName name="A2331339X_Latest" localSheetId="8">#REF!</definedName>
    <definedName name="A2331339X_Latest" localSheetId="7">#REF!</definedName>
    <definedName name="A2331339X_Latest" localSheetId="6">#REF!</definedName>
    <definedName name="A2331339X_Latest" localSheetId="5">#REF!</definedName>
    <definedName name="A2331339X_Latest">#REF!</definedName>
    <definedName name="A2331340J">'[3]ABS Data1'!$HY$1:$HY$10,'[3]ABS Data1'!$HY$175:$HY$257</definedName>
    <definedName name="A2331344T">[1]Data1!$DE$1:$DE$10,[1]Data1!$DE$11:$DE$29</definedName>
    <definedName name="A2331349C">[1]Data1!$IB$1:$IB$10,[1]Data1!$IB$11:$IB$29</definedName>
    <definedName name="A2331354W">[1]Data2!$DI$1:$DI$10,[1]Data2!$DI$11:$DI$29</definedName>
    <definedName name="A2331359J">[1]Data2!$IF$1:$IF$10,[1]Data2!$IF$11:$IF$29</definedName>
    <definedName name="A2331364A">[1]Data3!$DM$1:$DM$10,[1]Data3!$DM$11:$DM$29</definedName>
    <definedName name="A2331369L">[1]Data3!$IJ$1:$IJ$10,[1]Data3!$IJ$11:$IJ$29</definedName>
    <definedName name="A2331374F">[1]Data4!$DQ$1:$DQ$10,[1]Data4!$DQ$11:$DQ$29</definedName>
    <definedName name="A2331379T">[1]Data4!$IN$1:$IN$10,[1]Data4!$IN$11:$IN$29</definedName>
    <definedName name="A2331381C">'[3]ABS Data1'!$DE$1:$DE$10,'[3]ABS Data1'!$DE$175:$DE$257</definedName>
    <definedName name="A2331382F">[2]Data2!$DI$1:$DI$10,[2]Data2!$DI$175:$DI$257</definedName>
    <definedName name="A2331383J">[2]Data2!$IF$1:$IF$10,[2]Data2!$IF$238:$IF$257</definedName>
    <definedName name="A2331384K" localSheetId="10">#REF!,#REF!</definedName>
    <definedName name="A2331384K" localSheetId="9">#REF!,#REF!</definedName>
    <definedName name="A2331384K" localSheetId="8">#REF!,#REF!</definedName>
    <definedName name="A2331384K" localSheetId="7">#REF!,#REF!</definedName>
    <definedName name="A2331384K" localSheetId="6">#REF!,#REF!</definedName>
    <definedName name="A2331384K" localSheetId="5">#REF!,#REF!</definedName>
    <definedName name="A2331384K">#REF!,#REF!</definedName>
    <definedName name="A2331384K_Data" localSheetId="10">#REF!</definedName>
    <definedName name="A2331384K_Data" localSheetId="9">#REF!</definedName>
    <definedName name="A2331384K_Data" localSheetId="8">#REF!</definedName>
    <definedName name="A2331384K_Data" localSheetId="7">#REF!</definedName>
    <definedName name="A2331384K_Data" localSheetId="6">#REF!</definedName>
    <definedName name="A2331384K_Data" localSheetId="5">#REF!</definedName>
    <definedName name="A2331384K_Data">#REF!</definedName>
    <definedName name="A2331384K_Latest" localSheetId="10">#REF!</definedName>
    <definedName name="A2331384K_Latest" localSheetId="9">#REF!</definedName>
    <definedName name="A2331384K_Latest" localSheetId="8">#REF!</definedName>
    <definedName name="A2331384K_Latest" localSheetId="7">#REF!</definedName>
    <definedName name="A2331384K_Latest" localSheetId="6">#REF!</definedName>
    <definedName name="A2331384K_Latest" localSheetId="5">#REF!</definedName>
    <definedName name="A2331384K_Latest">#REF!</definedName>
    <definedName name="A2331385L">'[3]ABS Data1'!$IB$1:$IB$10,'[3]ABS Data1'!$IB$175:$IB$257</definedName>
    <definedName name="A2331389W">[1]Data1!$DO$1:$DO$10,[1]Data1!$DO$11:$DO$29</definedName>
    <definedName name="A2331394R">[1]Data1!$IL$1:$IL$10,[1]Data1!$IL$11:$IL$29</definedName>
    <definedName name="A2331399A">[1]Data2!$DS$1:$DS$10,[1]Data2!$DS$11:$DS$29</definedName>
    <definedName name="A2331404J">[1]Data2!$IP$1:$IP$10,[1]Data2!$IP$11:$IP$29</definedName>
    <definedName name="A2331409V">[1]Data3!$DW$1:$DW$10,[1]Data3!$DW$11:$DW$29</definedName>
    <definedName name="A2331414L">[1]Data4!$D$1:$D$10,[1]Data4!$D$11:$D$29</definedName>
    <definedName name="A2331419X">[1]Data4!$EA$1:$EA$10,[1]Data4!$EA$11:$EA$29</definedName>
    <definedName name="A2331424T" localSheetId="10">#REF!,#REF!</definedName>
    <definedName name="A2331424T" localSheetId="9">#REF!,#REF!</definedName>
    <definedName name="A2331424T" localSheetId="8">#REF!,#REF!</definedName>
    <definedName name="A2331424T" localSheetId="7">#REF!,#REF!</definedName>
    <definedName name="A2331424T" localSheetId="6">#REF!,#REF!</definedName>
    <definedName name="A2331424T" localSheetId="5">#REF!,#REF!</definedName>
    <definedName name="A2331424T">#REF!,#REF!</definedName>
    <definedName name="A2331424T_Data" localSheetId="10">#REF!</definedName>
    <definedName name="A2331424T_Data" localSheetId="9">#REF!</definedName>
    <definedName name="A2331424T_Data" localSheetId="8">#REF!</definedName>
    <definedName name="A2331424T_Data" localSheetId="7">#REF!</definedName>
    <definedName name="A2331424T_Data" localSheetId="6">#REF!</definedName>
    <definedName name="A2331424T_Data" localSheetId="5">#REF!</definedName>
    <definedName name="A2331424T_Data">#REF!</definedName>
    <definedName name="A2331424T_Latest" localSheetId="10">#REF!</definedName>
    <definedName name="A2331424T_Latest" localSheetId="9">#REF!</definedName>
    <definedName name="A2331424T_Latest" localSheetId="8">#REF!</definedName>
    <definedName name="A2331424T_Latest" localSheetId="7">#REF!</definedName>
    <definedName name="A2331424T_Latest" localSheetId="6">#REF!</definedName>
    <definedName name="A2331424T_Latest" localSheetId="5">#REF!</definedName>
    <definedName name="A2331424T_Latest">#REF!</definedName>
    <definedName name="A2331426W">'[3]ABS Data1'!$DO$1:$DO$10,'[3]ABS Data1'!$DO$145:$DO$257</definedName>
    <definedName name="A2331427X">[2]Data2!$DS$1:$DS$10,[2]Data2!$DS$149:$DS$257</definedName>
    <definedName name="A2331428A">[2]Data2!$IP$1:$IP$10,[2]Data2!$IP$238:$IP$257</definedName>
    <definedName name="A2331429C" localSheetId="10">#REF!,#REF!</definedName>
    <definedName name="A2331429C" localSheetId="9">#REF!,#REF!</definedName>
    <definedName name="A2331429C" localSheetId="8">#REF!,#REF!</definedName>
    <definedName name="A2331429C" localSheetId="7">#REF!,#REF!</definedName>
    <definedName name="A2331429C" localSheetId="6">#REF!,#REF!</definedName>
    <definedName name="A2331429C" localSheetId="5">#REF!,#REF!</definedName>
    <definedName name="A2331429C">#REF!,#REF!</definedName>
    <definedName name="A2331429C_Data" localSheetId="10">#REF!</definedName>
    <definedName name="A2331429C_Data" localSheetId="9">#REF!</definedName>
    <definedName name="A2331429C_Data" localSheetId="8">#REF!</definedName>
    <definedName name="A2331429C_Data" localSheetId="7">#REF!</definedName>
    <definedName name="A2331429C_Data" localSheetId="6">#REF!</definedName>
    <definedName name="A2331429C_Data" localSheetId="5">#REF!</definedName>
    <definedName name="A2331429C_Data">#REF!</definedName>
    <definedName name="A2331429C_Latest" localSheetId="10">#REF!</definedName>
    <definedName name="A2331429C_Latest" localSheetId="9">#REF!</definedName>
    <definedName name="A2331429C_Latest" localSheetId="8">#REF!</definedName>
    <definedName name="A2331429C_Latest" localSheetId="7">#REF!</definedName>
    <definedName name="A2331429C_Latest" localSheetId="6">#REF!</definedName>
    <definedName name="A2331429C_Latest" localSheetId="5">#REF!</definedName>
    <definedName name="A2331429C_Latest">#REF!</definedName>
    <definedName name="A2331430L">'[3]ABS Data1'!$IL$1:$IL$10,'[3]ABS Data1'!$IL$146:$IL$257</definedName>
    <definedName name="A2331434W">[1]Data1!$DP$1:$DP$10,[1]Data1!$DP$11:$DP$29</definedName>
    <definedName name="A2331439J">[1]Data1!$IM$1:$IM$10,[1]Data1!$IM$11:$IM$29</definedName>
    <definedName name="A2331444A">[1]Data2!$DT$1:$DT$10,[1]Data2!$DT$11:$DT$29</definedName>
    <definedName name="A2331449L">[1]Data2!$IQ$1:$IQ$10,[1]Data2!$IQ$11:$IQ$29</definedName>
    <definedName name="A2331454F">[1]Data3!$DX$1:$DX$10,[1]Data3!$DX$11:$DX$29</definedName>
    <definedName name="A2331459T">[1]Data4!$E$1:$E$10,[1]Data4!$E$11:$E$29</definedName>
    <definedName name="A2331464K">[1]Data4!$EB$1:$EB$10,[1]Data4!$EB$11:$EB$29</definedName>
    <definedName name="A2331469W" localSheetId="10">#REF!,#REF!</definedName>
    <definedName name="A2331469W" localSheetId="9">#REF!,#REF!</definedName>
    <definedName name="A2331469W" localSheetId="8">#REF!,#REF!</definedName>
    <definedName name="A2331469W" localSheetId="7">#REF!,#REF!</definedName>
    <definedName name="A2331469W" localSheetId="6">#REF!,#REF!</definedName>
    <definedName name="A2331469W" localSheetId="5">#REF!,#REF!</definedName>
    <definedName name="A2331469W">#REF!,#REF!</definedName>
    <definedName name="A2331469W_Data" localSheetId="10">#REF!</definedName>
    <definedName name="A2331469W_Data" localSheetId="9">#REF!</definedName>
    <definedName name="A2331469W_Data" localSheetId="8">#REF!</definedName>
    <definedName name="A2331469W_Data" localSheetId="7">#REF!</definedName>
    <definedName name="A2331469W_Data" localSheetId="6">#REF!</definedName>
    <definedName name="A2331469W_Data" localSheetId="5">#REF!</definedName>
    <definedName name="A2331469W_Data">#REF!</definedName>
    <definedName name="A2331469W_Latest" localSheetId="10">#REF!</definedName>
    <definedName name="A2331469W_Latest" localSheetId="9">#REF!</definedName>
    <definedName name="A2331469W_Latest" localSheetId="8">#REF!</definedName>
    <definedName name="A2331469W_Latest" localSheetId="7">#REF!</definedName>
    <definedName name="A2331469W_Latest" localSheetId="6">#REF!</definedName>
    <definedName name="A2331469W_Latest" localSheetId="5">#REF!</definedName>
    <definedName name="A2331469W_Latest">#REF!</definedName>
    <definedName name="A2331471J">'[3]ABS Data1'!$DP$1:$DP$10,'[3]ABS Data1'!$DP$218:$DP$257</definedName>
    <definedName name="A2331472K">[2]Data2!$DT$1:$DT$10,[2]Data2!$DT$219:$DT$257</definedName>
    <definedName name="A2331473L">[2]Data2!$IQ$1:$IQ$10,[2]Data2!$IQ$238:$IQ$257</definedName>
    <definedName name="A2331474R" localSheetId="10">#REF!,#REF!</definedName>
    <definedName name="A2331474R" localSheetId="9">#REF!,#REF!</definedName>
    <definedName name="A2331474R" localSheetId="8">#REF!,#REF!</definedName>
    <definedName name="A2331474R" localSheetId="7">#REF!,#REF!</definedName>
    <definedName name="A2331474R" localSheetId="6">#REF!,#REF!</definedName>
    <definedName name="A2331474R" localSheetId="5">#REF!,#REF!</definedName>
    <definedName name="A2331474R">#REF!,#REF!</definedName>
    <definedName name="A2331474R_Data" localSheetId="10">#REF!</definedName>
    <definedName name="A2331474R_Data" localSheetId="9">#REF!</definedName>
    <definedName name="A2331474R_Data" localSheetId="8">#REF!</definedName>
    <definedName name="A2331474R_Data" localSheetId="7">#REF!</definedName>
    <definedName name="A2331474R_Data" localSheetId="6">#REF!</definedName>
    <definedName name="A2331474R_Data" localSheetId="5">#REF!</definedName>
    <definedName name="A2331474R_Data">#REF!</definedName>
    <definedName name="A2331474R_Latest" localSheetId="10">#REF!</definedName>
    <definedName name="A2331474R_Latest" localSheetId="9">#REF!</definedName>
    <definedName name="A2331474R_Latest" localSheetId="8">#REF!</definedName>
    <definedName name="A2331474R_Latest" localSheetId="7">#REF!</definedName>
    <definedName name="A2331474R_Latest" localSheetId="6">#REF!</definedName>
    <definedName name="A2331474R_Latest" localSheetId="5">#REF!</definedName>
    <definedName name="A2331474R_Latest">#REF!</definedName>
    <definedName name="A2331475T">'[3]ABS Data1'!$IM$1:$IM$10,'[3]ABS Data1'!$IM$219:$IM$257</definedName>
    <definedName name="A2331479A">[1]Data1!$DQ$1:$DQ$10,[1]Data1!$DQ$11:$DQ$29</definedName>
    <definedName name="A2331484V">[1]Data1!$IN$1:$IN$10,[1]Data1!$IN$11:$IN$29</definedName>
    <definedName name="A2331489F">[1]Data2!$DU$1:$DU$10,[1]Data2!$DU$11:$DU$29</definedName>
    <definedName name="A2331494X">[1]Data3!$B$1:$B$10,[1]Data3!$B$11:$B$29</definedName>
    <definedName name="A2331499K">[1]Data3!$DY$1:$DY$10,[1]Data3!$DY$11:$DY$29</definedName>
    <definedName name="A2331504T">[1]Data4!$F$1:$F$10,[1]Data4!$F$11:$F$29</definedName>
    <definedName name="A2331509C">[1]Data4!$EC$1:$EC$10,[1]Data4!$EC$11:$EC$29</definedName>
    <definedName name="A2331514W" localSheetId="10">#REF!,#REF!</definedName>
    <definedName name="A2331514W" localSheetId="9">#REF!,#REF!</definedName>
    <definedName name="A2331514W" localSheetId="8">#REF!,#REF!</definedName>
    <definedName name="A2331514W" localSheetId="7">#REF!,#REF!</definedName>
    <definedName name="A2331514W" localSheetId="6">#REF!,#REF!</definedName>
    <definedName name="A2331514W" localSheetId="5">#REF!,#REF!</definedName>
    <definedName name="A2331514W">#REF!,#REF!</definedName>
    <definedName name="A2331514W_Data" localSheetId="10">#REF!</definedName>
    <definedName name="A2331514W_Data" localSheetId="9">#REF!</definedName>
    <definedName name="A2331514W_Data" localSheetId="8">#REF!</definedName>
    <definedName name="A2331514W_Data" localSheetId="7">#REF!</definedName>
    <definedName name="A2331514W_Data" localSheetId="6">#REF!</definedName>
    <definedName name="A2331514W_Data" localSheetId="5">#REF!</definedName>
    <definedName name="A2331514W_Data">#REF!</definedName>
    <definedName name="A2331514W_Latest" localSheetId="10">#REF!</definedName>
    <definedName name="A2331514W_Latest" localSheetId="9">#REF!</definedName>
    <definedName name="A2331514W_Latest" localSheetId="8">#REF!</definedName>
    <definedName name="A2331514W_Latest" localSheetId="7">#REF!</definedName>
    <definedName name="A2331514W_Latest" localSheetId="6">#REF!</definedName>
    <definedName name="A2331514W_Latest" localSheetId="5">#REF!</definedName>
    <definedName name="A2331514W_Latest">#REF!</definedName>
    <definedName name="A2331516A">'[3]ABS Data1'!$DQ$1:$DQ$10,'[3]ABS Data1'!$DQ$218:$DQ$257</definedName>
    <definedName name="A2331517C">[2]Data2!$DU$1:$DU$10,[2]Data2!$DU$219:$DU$257</definedName>
    <definedName name="A2331518F">[2]Data3!$B$1:$B$10,[2]Data3!$B$238:$B$257</definedName>
    <definedName name="A2331519J" localSheetId="10">#REF!,#REF!</definedName>
    <definedName name="A2331519J" localSheetId="9">#REF!,#REF!</definedName>
    <definedName name="A2331519J" localSheetId="8">#REF!,#REF!</definedName>
    <definedName name="A2331519J" localSheetId="7">#REF!,#REF!</definedName>
    <definedName name="A2331519J" localSheetId="6">#REF!,#REF!</definedName>
    <definedName name="A2331519J" localSheetId="5">#REF!,#REF!</definedName>
    <definedName name="A2331519J">#REF!,#REF!</definedName>
    <definedName name="A2331519J_Data" localSheetId="10">#REF!</definedName>
    <definedName name="A2331519J_Data" localSheetId="9">#REF!</definedName>
    <definedName name="A2331519J_Data" localSheetId="8">#REF!</definedName>
    <definedName name="A2331519J_Data" localSheetId="7">#REF!</definedName>
    <definedName name="A2331519J_Data" localSheetId="6">#REF!</definedName>
    <definedName name="A2331519J_Data" localSheetId="5">#REF!</definedName>
    <definedName name="A2331519J_Data">#REF!</definedName>
    <definedName name="A2331519J_Latest" localSheetId="10">#REF!</definedName>
    <definedName name="A2331519J_Latest" localSheetId="9">#REF!</definedName>
    <definedName name="A2331519J_Latest" localSheetId="8">#REF!</definedName>
    <definedName name="A2331519J_Latest" localSheetId="7">#REF!</definedName>
    <definedName name="A2331519J_Latest" localSheetId="6">#REF!</definedName>
    <definedName name="A2331519J_Latest" localSheetId="5">#REF!</definedName>
    <definedName name="A2331519J_Latest">#REF!</definedName>
    <definedName name="A2331520T">'[3]ABS Data1'!$IN$1:$IN$10,'[3]ABS Data1'!$IN$219:$IN$257</definedName>
    <definedName name="A2331524A">[1]Data1!$DR$1:$DR$10,[1]Data1!$DR$11:$DR$29</definedName>
    <definedName name="A2331529L">[1]Data1!$IO$1:$IO$10,[1]Data1!$IO$11:$IO$29</definedName>
    <definedName name="A2331534F">[1]Data2!$DV$1:$DV$10,[1]Data2!$DV$11:$DV$29</definedName>
    <definedName name="A2331539T">[1]Data3!$C$1:$C$10,[1]Data3!$C$11:$C$29</definedName>
    <definedName name="A2331544K">[1]Data3!$DZ$1:$DZ$10,[1]Data3!$DZ$11:$DZ$29</definedName>
    <definedName name="A2331549W">[1]Data4!$G$1:$G$10,[1]Data4!$G$11:$G$29</definedName>
    <definedName name="A2331554R">[1]Data4!$ED$1:$ED$10,[1]Data4!$ED$11:$ED$29</definedName>
    <definedName name="A2331559A" localSheetId="10">#REF!,#REF!</definedName>
    <definedName name="A2331559A" localSheetId="9">#REF!,#REF!</definedName>
    <definedName name="A2331559A" localSheetId="8">#REF!,#REF!</definedName>
    <definedName name="A2331559A" localSheetId="7">#REF!,#REF!</definedName>
    <definedName name="A2331559A" localSheetId="6">#REF!,#REF!</definedName>
    <definedName name="A2331559A" localSheetId="5">#REF!,#REF!</definedName>
    <definedName name="A2331559A">#REF!,#REF!</definedName>
    <definedName name="A2331559A_Data" localSheetId="10">#REF!</definedName>
    <definedName name="A2331559A_Data" localSheetId="9">#REF!</definedName>
    <definedName name="A2331559A_Data" localSheetId="8">#REF!</definedName>
    <definedName name="A2331559A_Data" localSheetId="7">#REF!</definedName>
    <definedName name="A2331559A_Data" localSheetId="6">#REF!</definedName>
    <definedName name="A2331559A_Data" localSheetId="5">#REF!</definedName>
    <definedName name="A2331559A_Data">#REF!</definedName>
    <definedName name="A2331559A_Latest" localSheetId="10">#REF!</definedName>
    <definedName name="A2331559A_Latest" localSheetId="9">#REF!</definedName>
    <definedName name="A2331559A_Latest" localSheetId="8">#REF!</definedName>
    <definedName name="A2331559A_Latest" localSheetId="7">#REF!</definedName>
    <definedName name="A2331559A_Latest" localSheetId="6">#REF!</definedName>
    <definedName name="A2331559A_Latest" localSheetId="5">#REF!</definedName>
    <definedName name="A2331559A_Latest">#REF!</definedName>
    <definedName name="A2331561L">'[3]ABS Data1'!$DR$1:$DR$10,'[3]ABS Data1'!$DR$218:$DR$257</definedName>
    <definedName name="A2331562R">[2]Data2!$DV$1:$DV$10,[2]Data2!$DV$219:$DV$257</definedName>
    <definedName name="A2331563T">[2]Data3!$C$1:$C$10,[2]Data3!$C$238:$C$257</definedName>
    <definedName name="A2331564V" localSheetId="10">#REF!,#REF!</definedName>
    <definedName name="A2331564V" localSheetId="9">#REF!,#REF!</definedName>
    <definedName name="A2331564V" localSheetId="8">#REF!,#REF!</definedName>
    <definedName name="A2331564V" localSheetId="7">#REF!,#REF!</definedName>
    <definedName name="A2331564V" localSheetId="6">#REF!,#REF!</definedName>
    <definedName name="A2331564V" localSheetId="5">#REF!,#REF!</definedName>
    <definedName name="A2331564V">#REF!,#REF!</definedName>
    <definedName name="A2331564V_Data" localSheetId="10">#REF!</definedName>
    <definedName name="A2331564V_Data" localSheetId="9">#REF!</definedName>
    <definedName name="A2331564V_Data" localSheetId="8">#REF!</definedName>
    <definedName name="A2331564V_Data" localSheetId="7">#REF!</definedName>
    <definedName name="A2331564V_Data" localSheetId="6">#REF!</definedName>
    <definedName name="A2331564V_Data" localSheetId="5">#REF!</definedName>
    <definedName name="A2331564V_Data">#REF!</definedName>
    <definedName name="A2331564V_Latest" localSheetId="10">#REF!</definedName>
    <definedName name="A2331564V_Latest" localSheetId="9">#REF!</definedName>
    <definedName name="A2331564V_Latest" localSheetId="8">#REF!</definedName>
    <definedName name="A2331564V_Latest" localSheetId="7">#REF!</definedName>
    <definedName name="A2331564V_Latest" localSheetId="6">#REF!</definedName>
    <definedName name="A2331564V_Latest" localSheetId="5">#REF!</definedName>
    <definedName name="A2331564V_Latest">#REF!</definedName>
    <definedName name="A2331565W">'[3]ABS Data1'!$IO$1:$IO$10,'[3]ABS Data1'!$IO$219:$IO$257</definedName>
    <definedName name="A2331569F">[1]Data1!$CD$1:$CD$10,[1]Data1!$CD$11:$CD$29</definedName>
    <definedName name="A2331574X">[1]Data1!$HA$1:$HA$10,[1]Data1!$HA$11:$HA$29</definedName>
    <definedName name="A2331579K">[1]Data2!$CH$1:$CH$10,[1]Data2!$CH$11:$CH$29</definedName>
    <definedName name="A2331584C">[1]Data2!$HE$1:$HE$10,[1]Data2!$HE$11:$HE$29</definedName>
    <definedName name="A2331589R">[1]Data3!$CL$1:$CL$10,[1]Data3!$CL$11:$CL$29</definedName>
    <definedName name="A2331594J">[1]Data3!$HI$1:$HI$10,[1]Data3!$HI$11:$HI$29</definedName>
    <definedName name="A2331599V">[1]Data4!$CP$1:$CP$10,[1]Data4!$CP$11:$CP$29</definedName>
    <definedName name="A2331604A">[1]Data4!$HM$1:$HM$10,[1]Data4!$HM$11:$HM$29</definedName>
    <definedName name="A2331606F">'[3]ABS Data1'!$CD$1:$CD$10,'[3]ABS Data1'!$CD$145:$CD$257</definedName>
    <definedName name="A2331607J">[2]Data2!$CH$1:$CH$10,[2]Data2!$CH$149:$CH$257</definedName>
    <definedName name="A2331608K">[2]Data2!$HE$1:$HE$10,[2]Data2!$HE$238:$HE$257</definedName>
    <definedName name="A2331609L" localSheetId="10">#REF!,#REF!</definedName>
    <definedName name="A2331609L" localSheetId="9">#REF!,#REF!</definedName>
    <definedName name="A2331609L" localSheetId="8">#REF!,#REF!</definedName>
    <definedName name="A2331609L" localSheetId="7">#REF!,#REF!</definedName>
    <definedName name="A2331609L" localSheetId="6">#REF!,#REF!</definedName>
    <definedName name="A2331609L" localSheetId="5">#REF!,#REF!</definedName>
    <definedName name="A2331609L">#REF!,#REF!</definedName>
    <definedName name="A2331609L_Data" localSheetId="10">#REF!</definedName>
    <definedName name="A2331609L_Data" localSheetId="9">#REF!</definedName>
    <definedName name="A2331609L_Data" localSheetId="8">#REF!</definedName>
    <definedName name="A2331609L_Data" localSheetId="7">#REF!</definedName>
    <definedName name="A2331609L_Data" localSheetId="6">#REF!</definedName>
    <definedName name="A2331609L_Data" localSheetId="5">#REF!</definedName>
    <definedName name="A2331609L_Data">#REF!</definedName>
    <definedName name="A2331609L_Latest" localSheetId="10">#REF!</definedName>
    <definedName name="A2331609L_Latest" localSheetId="9">#REF!</definedName>
    <definedName name="A2331609L_Latest" localSheetId="8">#REF!</definedName>
    <definedName name="A2331609L_Latest" localSheetId="7">#REF!</definedName>
    <definedName name="A2331609L_Latest" localSheetId="6">#REF!</definedName>
    <definedName name="A2331609L_Latest" localSheetId="5">#REF!</definedName>
    <definedName name="A2331609L_Latest">#REF!</definedName>
    <definedName name="A2331610W">'[3]ABS Data1'!$HA$1:$HA$10,'[3]ABS Data1'!$HA$146:$HA$257</definedName>
    <definedName name="A2331614F">[1]Data1!$W$1:$W$10,[1]Data1!$W$11:$W$29</definedName>
    <definedName name="A2331619T">[1]Data1!$ET$1:$ET$10,[1]Data1!$ET$11:$ET$29</definedName>
    <definedName name="A2331624K">[1]Data2!$AA$1:$AA$10,[1]Data2!$AA$11:$AA$29</definedName>
    <definedName name="A2331629W">[1]Data2!$EX$1:$EX$10,[1]Data2!$EX$11:$EX$29</definedName>
    <definedName name="A2331634R">[1]Data3!$AE$1:$AE$10,[1]Data3!$AE$11:$AE$29</definedName>
    <definedName name="A2331639A">[1]Data3!$FB$1:$FB$10,[1]Data3!$FB$11:$FB$29</definedName>
    <definedName name="A2331644V">[1]Data4!$AI$1:$AI$10,[1]Data4!$AI$11:$AI$29</definedName>
    <definedName name="A2331649F">[1]Data4!$FF$1:$FF$10,[1]Data4!$FF$11:$FF$29</definedName>
    <definedName name="A2331651T">'[3]ABS Data1'!$W$1:$W$10,'[3]ABS Data1'!$W$175:$W$257</definedName>
    <definedName name="A2331652V">[2]Data2!$AA$1:$AA$10,[2]Data2!$AA$175:$AA$257</definedName>
    <definedName name="A2331653W">[2]Data2!$EX$1:$EX$10,[2]Data2!$EX$238:$EX$257</definedName>
    <definedName name="A2331654X" localSheetId="10">#REF!,#REF!</definedName>
    <definedName name="A2331654X" localSheetId="9">#REF!,#REF!</definedName>
    <definedName name="A2331654X" localSheetId="8">#REF!,#REF!</definedName>
    <definedName name="A2331654X" localSheetId="7">#REF!,#REF!</definedName>
    <definedName name="A2331654X" localSheetId="6">#REF!,#REF!</definedName>
    <definedName name="A2331654X" localSheetId="5">#REF!,#REF!</definedName>
    <definedName name="A2331654X">#REF!,#REF!</definedName>
    <definedName name="A2331654X_Data" localSheetId="10">#REF!</definedName>
    <definedName name="A2331654X_Data" localSheetId="9">#REF!</definedName>
    <definedName name="A2331654X_Data" localSheetId="8">#REF!</definedName>
    <definedName name="A2331654X_Data" localSheetId="7">#REF!</definedName>
    <definedName name="A2331654X_Data" localSheetId="6">#REF!</definedName>
    <definedName name="A2331654X_Data" localSheetId="5">#REF!</definedName>
    <definedName name="A2331654X_Data">#REF!</definedName>
    <definedName name="A2331654X_Latest" localSheetId="10">#REF!</definedName>
    <definedName name="A2331654X_Latest" localSheetId="9">#REF!</definedName>
    <definedName name="A2331654X_Latest" localSheetId="8">#REF!</definedName>
    <definedName name="A2331654X_Latest" localSheetId="7">#REF!</definedName>
    <definedName name="A2331654X_Latest" localSheetId="6">#REF!</definedName>
    <definedName name="A2331654X_Latest" localSheetId="5">#REF!</definedName>
    <definedName name="A2331654X_Latest">#REF!</definedName>
    <definedName name="A2331655A">'[3]ABS Data1'!$ET$1:$ET$10,'[3]ABS Data1'!$ET$175:$ET$257</definedName>
    <definedName name="A2331659K">[1]Data1!$CF$1:$CF$10,[1]Data1!$CF$11:$CF$29</definedName>
    <definedName name="A2331664C">[1]Data1!$HC$1:$HC$10,[1]Data1!$HC$11:$HC$29</definedName>
    <definedName name="A2331669R">[1]Data2!$CJ$1:$CJ$10,[1]Data2!$CJ$11:$CJ$29</definedName>
    <definedName name="A2331674J">[1]Data2!$HG$1:$HG$10,[1]Data2!$HG$11:$HG$29</definedName>
    <definedName name="A2331679V">[1]Data3!$CN$1:$CN$10,[1]Data3!$CN$11:$CN$29</definedName>
    <definedName name="A2331684L">[1]Data3!$HK$1:$HK$10,[1]Data3!$HK$11:$HK$29</definedName>
    <definedName name="A2331689X">[1]Data4!$CR$1:$CR$10,[1]Data4!$CR$11:$CR$29</definedName>
    <definedName name="A2331694T">[1]Data4!$HO$1:$HO$10,[1]Data4!$HO$11:$HO$29</definedName>
    <definedName name="A2331696W">'[3]ABS Data1'!$CF$1:$CF$10,'[3]ABS Data1'!$CF$175:$CF$257</definedName>
    <definedName name="A2331697X">[2]Data2!$CJ$1:$CJ$10,[2]Data2!$CJ$175:$CJ$257</definedName>
    <definedName name="A2331698A">[2]Data2!$HG$1:$HG$10,[2]Data2!$HG$238:$HG$257</definedName>
    <definedName name="A2331699C" localSheetId="10">#REF!,#REF!</definedName>
    <definedName name="A2331699C" localSheetId="9">#REF!,#REF!</definedName>
    <definedName name="A2331699C" localSheetId="8">#REF!,#REF!</definedName>
    <definedName name="A2331699C" localSheetId="7">#REF!,#REF!</definedName>
    <definedName name="A2331699C" localSheetId="6">#REF!,#REF!</definedName>
    <definedName name="A2331699C" localSheetId="5">#REF!,#REF!</definedName>
    <definedName name="A2331699C">#REF!,#REF!</definedName>
    <definedName name="A2331699C_Data" localSheetId="10">#REF!</definedName>
    <definedName name="A2331699C_Data" localSheetId="9">#REF!</definedName>
    <definedName name="A2331699C_Data" localSheetId="8">#REF!</definedName>
    <definedName name="A2331699C_Data" localSheetId="7">#REF!</definedName>
    <definedName name="A2331699C_Data" localSheetId="6">#REF!</definedName>
    <definedName name="A2331699C_Data" localSheetId="5">#REF!</definedName>
    <definedName name="A2331699C_Data">#REF!</definedName>
    <definedName name="A2331699C_Latest" localSheetId="10">#REF!</definedName>
    <definedName name="A2331699C_Latest" localSheetId="9">#REF!</definedName>
    <definedName name="A2331699C_Latest" localSheetId="8">#REF!</definedName>
    <definedName name="A2331699C_Latest" localSheetId="7">#REF!</definedName>
    <definedName name="A2331699C_Latest" localSheetId="6">#REF!</definedName>
    <definedName name="A2331699C_Latest" localSheetId="5">#REF!</definedName>
    <definedName name="A2331699C_Latest">#REF!</definedName>
    <definedName name="A2331700A">'[3]ABS Data1'!$HC$1:$HC$10,'[3]ABS Data1'!$HC$175:$HC$257</definedName>
    <definedName name="A2331704K">[1]Data1!$Y$1:$Y$10,[1]Data1!$Y$11:$Y$29</definedName>
    <definedName name="A2331709W">[1]Data1!$EV$1:$EV$10,[1]Data1!$EV$11:$EV$29</definedName>
    <definedName name="A2331714R">[1]Data2!$AC$1:$AC$10,[1]Data2!$AC$11:$AC$29</definedName>
    <definedName name="A2331719A">[1]Data2!$EZ$1:$EZ$10,[1]Data2!$EZ$11:$EZ$29</definedName>
    <definedName name="A2331724V">[1]Data3!$AG$1:$AG$10,[1]Data3!$AG$11:$AG$29</definedName>
    <definedName name="A2331729F">[1]Data3!$FD$1:$FD$10,[1]Data3!$FD$11:$FD$29</definedName>
    <definedName name="A2331734X">[1]Data4!$AK$1:$AK$10,[1]Data4!$AK$11:$AK$29</definedName>
    <definedName name="A2331739K">[1]Data4!$FH$1:$FH$10,[1]Data4!$FH$11:$FH$29</definedName>
    <definedName name="A2331741W">'[3]ABS Data1'!$Y$1:$Y$10,'[3]ABS Data1'!$Y$175:$Y$257</definedName>
    <definedName name="A2331742X">[2]Data2!$AC$1:$AC$10,[2]Data2!$AC$175:$AC$257</definedName>
    <definedName name="A2331743A">[2]Data2!$EZ$1:$EZ$10,[2]Data2!$EZ$238:$EZ$257</definedName>
    <definedName name="A2331744C" localSheetId="10">#REF!,#REF!</definedName>
    <definedName name="A2331744C" localSheetId="9">#REF!,#REF!</definedName>
    <definedName name="A2331744C" localSheetId="8">#REF!,#REF!</definedName>
    <definedName name="A2331744C" localSheetId="7">#REF!,#REF!</definedName>
    <definedName name="A2331744C" localSheetId="6">#REF!,#REF!</definedName>
    <definedName name="A2331744C" localSheetId="5">#REF!,#REF!</definedName>
    <definedName name="A2331744C">#REF!,#REF!</definedName>
    <definedName name="A2331744C_Data" localSheetId="10">#REF!</definedName>
    <definedName name="A2331744C_Data" localSheetId="9">#REF!</definedName>
    <definedName name="A2331744C_Data" localSheetId="8">#REF!</definedName>
    <definedName name="A2331744C_Data" localSheetId="7">#REF!</definedName>
    <definedName name="A2331744C_Data" localSheetId="6">#REF!</definedName>
    <definedName name="A2331744C_Data" localSheetId="5">#REF!</definedName>
    <definedName name="A2331744C_Data">#REF!</definedName>
    <definedName name="A2331744C_Latest" localSheetId="10">#REF!</definedName>
    <definedName name="A2331744C_Latest" localSheetId="9">#REF!</definedName>
    <definedName name="A2331744C_Latest" localSheetId="8">#REF!</definedName>
    <definedName name="A2331744C_Latest" localSheetId="7">#REF!</definedName>
    <definedName name="A2331744C_Latest" localSheetId="6">#REF!</definedName>
    <definedName name="A2331744C_Latest" localSheetId="5">#REF!</definedName>
    <definedName name="A2331744C_Latest">#REF!</definedName>
    <definedName name="A2331745F">'[3]ABS Data1'!$EV$1:$EV$10,'[3]ABS Data1'!$EV$175:$EV$257</definedName>
    <definedName name="A2331749R">[1]Data1!$X$1:$X$10,[1]Data1!$X$11:$X$29</definedName>
    <definedName name="A2331754J">[1]Data1!$EU$1:$EU$10,[1]Data1!$EU$11:$EU$29</definedName>
    <definedName name="A2331759V">[1]Data2!$AB$1:$AB$10,[1]Data2!$AB$11:$AB$29</definedName>
    <definedName name="A2331764L">[1]Data2!$EY$1:$EY$10,[1]Data2!$EY$11:$EY$29</definedName>
    <definedName name="A2331769X">[1]Data3!$AF$1:$AF$10,[1]Data3!$AF$11:$AF$29</definedName>
    <definedName name="A2331774T">[1]Data3!$FC$1:$FC$10,[1]Data3!$FC$11:$FC$29</definedName>
    <definedName name="A2331779C">[1]Data4!$AJ$1:$AJ$10,[1]Data4!$AJ$11:$AJ$29</definedName>
    <definedName name="A2331784W">[1]Data4!$FG$1:$FG$10,[1]Data4!$FG$11:$FG$29</definedName>
    <definedName name="A2331786A">'[3]ABS Data1'!$X$1:$X$10,'[3]ABS Data1'!$X$175:$X$257</definedName>
    <definedName name="A2331787C">[2]Data2!$AB$1:$AB$10,[2]Data2!$AB$175:$AB$257</definedName>
    <definedName name="A2331788F">[2]Data2!$EY$1:$EY$10,[2]Data2!$EY$238:$EY$257</definedName>
    <definedName name="A2331789J" localSheetId="10">#REF!,#REF!</definedName>
    <definedName name="A2331789J" localSheetId="9">#REF!,#REF!</definedName>
    <definedName name="A2331789J" localSheetId="8">#REF!,#REF!</definedName>
    <definedName name="A2331789J" localSheetId="7">#REF!,#REF!</definedName>
    <definedName name="A2331789J" localSheetId="6">#REF!,#REF!</definedName>
    <definedName name="A2331789J" localSheetId="5">#REF!,#REF!</definedName>
    <definedName name="A2331789J">#REF!,#REF!</definedName>
    <definedName name="A2331789J_Data" localSheetId="10">#REF!</definedName>
    <definedName name="A2331789J_Data" localSheetId="9">#REF!</definedName>
    <definedName name="A2331789J_Data" localSheetId="8">#REF!</definedName>
    <definedName name="A2331789J_Data" localSheetId="7">#REF!</definedName>
    <definedName name="A2331789J_Data" localSheetId="6">#REF!</definedName>
    <definedName name="A2331789J_Data" localSheetId="5">#REF!</definedName>
    <definedName name="A2331789J_Data">#REF!</definedName>
    <definedName name="A2331789J_Latest" localSheetId="10">#REF!</definedName>
    <definedName name="A2331789J_Latest" localSheetId="9">#REF!</definedName>
    <definedName name="A2331789J_Latest" localSheetId="8">#REF!</definedName>
    <definedName name="A2331789J_Latest" localSheetId="7">#REF!</definedName>
    <definedName name="A2331789J_Latest" localSheetId="6">#REF!</definedName>
    <definedName name="A2331789J_Latest" localSheetId="5">#REF!</definedName>
    <definedName name="A2331789J_Latest">#REF!</definedName>
    <definedName name="A2331790T">'[3]ABS Data1'!$EU$1:$EU$10,'[3]ABS Data1'!$EU$175:$EU$257</definedName>
    <definedName name="A2331794A">[1]Data1!$AW$1:$AW$10,[1]Data1!$AW$11:$AW$29</definedName>
    <definedName name="A2331799L">[1]Data1!$FT$1:$FT$10,[1]Data1!$FT$11:$FT$29</definedName>
    <definedName name="A2331804V">[1]Data2!$BA$1:$BA$10,[1]Data2!$BA$11:$BA$29</definedName>
    <definedName name="A2331809F">[1]Data2!$FX$1:$FX$10,[1]Data2!$FX$11:$FX$29</definedName>
    <definedName name="A2331814X">[1]Data3!$BE$1:$BE$10,[1]Data3!$BE$11:$BE$29</definedName>
    <definedName name="A2331819K">[1]Data3!$GB$1:$GB$10,[1]Data3!$GB$11:$GB$29</definedName>
    <definedName name="A2331824C">[1]Data4!$BI$1:$BI$10,[1]Data4!$BI$11:$BI$29</definedName>
    <definedName name="A2331829R">[1]Data4!$GF$1:$GF$10,[1]Data4!$GF$11:$GF$29</definedName>
    <definedName name="A2331831A">'[3]ABS Data1'!$AW$1:$AW$10,'[3]ABS Data1'!$AW$175:$AW$257</definedName>
    <definedName name="A2331832C">[2]Data2!$BA$1:$BA$10,[2]Data2!$BA$175:$BA$257</definedName>
    <definedName name="A2331833F">[2]Data2!$FX$1:$FX$10,[2]Data2!$FX$238:$FX$257</definedName>
    <definedName name="A2331834J" localSheetId="10">#REF!,#REF!</definedName>
    <definedName name="A2331834J" localSheetId="9">#REF!,#REF!</definedName>
    <definedName name="A2331834J" localSheetId="8">#REF!,#REF!</definedName>
    <definedName name="A2331834J" localSheetId="7">#REF!,#REF!</definedName>
    <definedName name="A2331834J" localSheetId="6">#REF!,#REF!</definedName>
    <definedName name="A2331834J" localSheetId="5">#REF!,#REF!</definedName>
    <definedName name="A2331834J">#REF!,#REF!</definedName>
    <definedName name="A2331834J_Data" localSheetId="10">#REF!</definedName>
    <definedName name="A2331834J_Data" localSheetId="9">#REF!</definedName>
    <definedName name="A2331834J_Data" localSheetId="8">#REF!</definedName>
    <definedName name="A2331834J_Data" localSheetId="7">#REF!</definedName>
    <definedName name="A2331834J_Data" localSheetId="6">#REF!</definedName>
    <definedName name="A2331834J_Data" localSheetId="5">#REF!</definedName>
    <definedName name="A2331834J_Data">#REF!</definedName>
    <definedName name="A2331834J_Latest" localSheetId="10">#REF!</definedName>
    <definedName name="A2331834J_Latest" localSheetId="9">#REF!</definedName>
    <definedName name="A2331834J_Latest" localSheetId="8">#REF!</definedName>
    <definedName name="A2331834J_Latest" localSheetId="7">#REF!</definedName>
    <definedName name="A2331834J_Latest" localSheetId="6">#REF!</definedName>
    <definedName name="A2331834J_Latest" localSheetId="5">#REF!</definedName>
    <definedName name="A2331834J_Latest">#REF!</definedName>
    <definedName name="A2331835K">'[3]ABS Data1'!$FT$1:$FT$10,'[3]ABS Data1'!$FT$175:$FT$257</definedName>
    <definedName name="A2331839V">[1]Data1!$BF$1:$BF$10,[1]Data1!$BF$11:$BF$29</definedName>
    <definedName name="A2331844L">[1]Data1!$GC$1:$GC$10,[1]Data1!$GC$11:$GC$29</definedName>
    <definedName name="A2331849X">[1]Data2!$BJ$1:$BJ$10,[1]Data2!$BJ$11:$BJ$29</definedName>
    <definedName name="A2331854T">[1]Data2!$GG$1:$GG$10,[1]Data2!$GG$11:$GG$29</definedName>
    <definedName name="A2331859C">[1]Data3!$BN$1:$BN$10,[1]Data3!$BN$11:$BN$29</definedName>
    <definedName name="A2331864W">[1]Data3!$GK$1:$GK$10,[1]Data3!$GK$11:$GK$29</definedName>
    <definedName name="A2331869J">[1]Data4!$BR$1:$BR$10,[1]Data4!$BR$11:$BR$29</definedName>
    <definedName name="A2331874A">[1]Data4!$GO$1:$GO$10,[1]Data4!$GO$11:$GO$29</definedName>
    <definedName name="A2331876F">'[3]ABS Data1'!$BF$1:$BF$10,'[3]ABS Data1'!$BF$107:$BF$257</definedName>
    <definedName name="A2331877J">[2]Data2!$BJ$1:$BJ$10,[2]Data2!$BJ$111:$BJ$257</definedName>
    <definedName name="A2331878K">[2]Data2!$GG$1:$GG$10,[2]Data2!$GG$238:$GG$257</definedName>
    <definedName name="A2331879L" localSheetId="10">#REF!,#REF!</definedName>
    <definedName name="A2331879L" localSheetId="9">#REF!,#REF!</definedName>
    <definedName name="A2331879L" localSheetId="8">#REF!,#REF!</definedName>
    <definedName name="A2331879L" localSheetId="7">#REF!,#REF!</definedName>
    <definedName name="A2331879L" localSheetId="6">#REF!,#REF!</definedName>
    <definedName name="A2331879L" localSheetId="5">#REF!,#REF!</definedName>
    <definedName name="A2331879L">#REF!,#REF!</definedName>
    <definedName name="A2331879L_Data" localSheetId="10">#REF!</definedName>
    <definedName name="A2331879L_Data" localSheetId="9">#REF!</definedName>
    <definedName name="A2331879L_Data" localSheetId="8">#REF!</definedName>
    <definedName name="A2331879L_Data" localSheetId="7">#REF!</definedName>
    <definedName name="A2331879L_Data" localSheetId="6">#REF!</definedName>
    <definedName name="A2331879L_Data" localSheetId="5">#REF!</definedName>
    <definedName name="A2331879L_Data">#REF!</definedName>
    <definedName name="A2331879L_Latest" localSheetId="10">#REF!</definedName>
    <definedName name="A2331879L_Latest" localSheetId="9">#REF!</definedName>
    <definedName name="A2331879L_Latest" localSheetId="8">#REF!</definedName>
    <definedName name="A2331879L_Latest" localSheetId="7">#REF!</definedName>
    <definedName name="A2331879L_Latest" localSheetId="6">#REF!</definedName>
    <definedName name="A2331879L_Latest" localSheetId="5">#REF!</definedName>
    <definedName name="A2331879L_Latest">#REF!</definedName>
    <definedName name="A2331880W">'[3]ABS Data1'!$GC$1:$GC$10,'[3]ABS Data1'!$GC$108:$GC$257</definedName>
    <definedName name="A2331884F">[1]Data1!$BI$1:$BI$10,[1]Data1!$BI$11:$BI$29</definedName>
    <definedName name="A2331889T">[1]Data1!$GF$1:$GF$10,[1]Data1!$GF$11:$GF$29</definedName>
    <definedName name="A2331894K">[1]Data2!$BM$1:$BM$10,[1]Data2!$BM$11:$BM$29</definedName>
    <definedName name="A2331899W">[1]Data2!$GJ$1:$GJ$10,[1]Data2!$GJ$11:$GJ$29</definedName>
    <definedName name="A2331904C">[1]Data3!$BQ$1:$BQ$10,[1]Data3!$BQ$11:$BQ$29</definedName>
    <definedName name="A2331909R">[1]Data3!$GN$1:$GN$10,[1]Data3!$GN$11:$GN$29</definedName>
    <definedName name="A2331914J">[1]Data4!$BU$1:$BU$10,[1]Data4!$BU$11:$BU$29</definedName>
    <definedName name="A2331919V">[1]Data4!$GR$1:$GR$10,[1]Data4!$GR$11:$GR$29</definedName>
    <definedName name="A2331921F">'[3]ABS Data1'!$BI$1:$BI$10,'[3]ABS Data1'!$BI$175:$BI$257</definedName>
    <definedName name="A2331922J">[2]Data2!$BM$1:$BM$10,[2]Data2!$BM$175:$BM$257</definedName>
    <definedName name="A2331923K">[2]Data2!$GJ$1:$GJ$10,[2]Data2!$GJ$238:$GJ$257</definedName>
    <definedName name="A2331924L" localSheetId="10">#REF!,#REF!</definedName>
    <definedName name="A2331924L" localSheetId="9">#REF!,#REF!</definedName>
    <definedName name="A2331924L" localSheetId="8">#REF!,#REF!</definedName>
    <definedName name="A2331924L" localSheetId="7">#REF!,#REF!</definedName>
    <definedName name="A2331924L" localSheetId="6">#REF!,#REF!</definedName>
    <definedName name="A2331924L" localSheetId="5">#REF!,#REF!</definedName>
    <definedName name="A2331924L">#REF!,#REF!</definedName>
    <definedName name="A2331924L_Data" localSheetId="10">#REF!</definedName>
    <definedName name="A2331924L_Data" localSheetId="9">#REF!</definedName>
    <definedName name="A2331924L_Data" localSheetId="8">#REF!</definedName>
    <definedName name="A2331924L_Data" localSheetId="7">#REF!</definedName>
    <definedName name="A2331924L_Data" localSheetId="6">#REF!</definedName>
    <definedName name="A2331924L_Data" localSheetId="5">#REF!</definedName>
    <definedName name="A2331924L_Data">#REF!</definedName>
    <definedName name="A2331924L_Latest" localSheetId="10">#REF!</definedName>
    <definedName name="A2331924L_Latest" localSheetId="9">#REF!</definedName>
    <definedName name="A2331924L_Latest" localSheetId="8">#REF!</definedName>
    <definedName name="A2331924L_Latest" localSheetId="7">#REF!</definedName>
    <definedName name="A2331924L_Latest" localSheetId="6">#REF!</definedName>
    <definedName name="A2331924L_Latest" localSheetId="5">#REF!</definedName>
    <definedName name="A2331924L_Latest">#REF!</definedName>
    <definedName name="A2331925R">'[3]ABS Data1'!$GF$1:$GF$10,'[3]ABS Data1'!$GF$175:$GF$257</definedName>
    <definedName name="A2331929X">[1]Data1!$BP$1:$BP$10,[1]Data1!$BP$11:$BP$29</definedName>
    <definedName name="A2331934T">[1]Data1!$GM$1:$GM$10,[1]Data1!$GM$11:$GM$29</definedName>
    <definedName name="A2331939C">[1]Data2!$BT$1:$BT$10,[1]Data2!$BT$11:$BT$29</definedName>
    <definedName name="A2331944W">[1]Data2!$GQ$1:$GQ$10,[1]Data2!$GQ$11:$GQ$29</definedName>
    <definedName name="A2331949J">[1]Data3!$BX$1:$BX$10,[1]Data3!$BX$11:$BX$29</definedName>
    <definedName name="A2331954A">[1]Data3!$GU$1:$GU$10,[1]Data3!$GU$11:$GU$29</definedName>
    <definedName name="A2331959L">[1]Data4!$CB$1:$CB$10,[1]Data4!$CB$11:$CB$29</definedName>
    <definedName name="A2331964F">[1]Data4!$GY$1:$GY$10,[1]Data4!$GY$11:$GY$29</definedName>
    <definedName name="A2331966K">'[3]ABS Data1'!$BP$1:$BP$10,'[3]ABS Data1'!$BP$175:$BP$257</definedName>
    <definedName name="A2331967L">[2]Data2!$BT$1:$BT$10,[2]Data2!$BT$175:$BT$257</definedName>
    <definedName name="A2331968R">[2]Data2!$GQ$1:$GQ$10,[2]Data2!$GQ$238:$GQ$257</definedName>
    <definedName name="A2331969T" localSheetId="10">#REF!,#REF!</definedName>
    <definedName name="A2331969T" localSheetId="9">#REF!,#REF!</definedName>
    <definedName name="A2331969T" localSheetId="8">#REF!,#REF!</definedName>
    <definedName name="A2331969T" localSheetId="7">#REF!,#REF!</definedName>
    <definedName name="A2331969T" localSheetId="6">#REF!,#REF!</definedName>
    <definedName name="A2331969T" localSheetId="5">#REF!,#REF!</definedName>
    <definedName name="A2331969T">#REF!,#REF!</definedName>
    <definedName name="A2331969T_Data" localSheetId="10">#REF!</definedName>
    <definedName name="A2331969T_Data" localSheetId="9">#REF!</definedName>
    <definedName name="A2331969T_Data" localSheetId="8">#REF!</definedName>
    <definedName name="A2331969T_Data" localSheetId="7">#REF!</definedName>
    <definedName name="A2331969T_Data" localSheetId="6">#REF!</definedName>
    <definedName name="A2331969T_Data" localSheetId="5">#REF!</definedName>
    <definedName name="A2331969T_Data">#REF!</definedName>
    <definedName name="A2331969T_Latest" localSheetId="10">#REF!</definedName>
    <definedName name="A2331969T_Latest" localSheetId="9">#REF!</definedName>
    <definedName name="A2331969T_Latest" localSheetId="8">#REF!</definedName>
    <definedName name="A2331969T_Latest" localSheetId="7">#REF!</definedName>
    <definedName name="A2331969T_Latest" localSheetId="6">#REF!</definedName>
    <definedName name="A2331969T_Latest" localSheetId="5">#REF!</definedName>
    <definedName name="A2331969T_Latest">#REF!</definedName>
    <definedName name="A2331970A">'[3]ABS Data1'!$GM$1:$GM$10,'[3]ABS Data1'!$GM$175:$GM$257</definedName>
    <definedName name="A2331974K">[1]Data1!$DW$1:$DW$10,[1]Data1!$DW$11:$DW$29</definedName>
    <definedName name="A2331979W">[1]Data2!$D$1:$D$10,[1]Data2!$D$11:$D$29</definedName>
    <definedName name="A2331984R">[1]Data2!$EA$1:$EA$10,[1]Data2!$EA$11:$EA$29</definedName>
    <definedName name="A2331989A">[1]Data3!$H$1:$H$10,[1]Data3!$H$11:$H$29</definedName>
    <definedName name="A2331994V">[1]Data3!$EE$1:$EE$10,[1]Data3!$EE$11:$EE$29</definedName>
    <definedName name="A2331999F">[1]Data4!$L$1:$L$10,[1]Data4!$L$11:$L$29</definedName>
    <definedName name="A2332004R">[1]Data4!$EI$1:$EI$10,[1]Data4!$EI$11:$EI$29</definedName>
    <definedName name="A2332009A" localSheetId="10">#REF!,#REF!</definedName>
    <definedName name="A2332009A" localSheetId="9">#REF!,#REF!</definedName>
    <definedName name="A2332009A" localSheetId="8">#REF!,#REF!</definedName>
    <definedName name="A2332009A" localSheetId="7">#REF!,#REF!</definedName>
    <definedName name="A2332009A" localSheetId="6">#REF!,#REF!</definedName>
    <definedName name="A2332009A" localSheetId="5">#REF!,#REF!</definedName>
    <definedName name="A2332009A">#REF!,#REF!</definedName>
    <definedName name="A2332009A_Data" localSheetId="10">#REF!</definedName>
    <definedName name="A2332009A_Data" localSheetId="9">#REF!</definedName>
    <definedName name="A2332009A_Data" localSheetId="8">#REF!</definedName>
    <definedName name="A2332009A_Data" localSheetId="7">#REF!</definedName>
    <definedName name="A2332009A_Data" localSheetId="6">#REF!</definedName>
    <definedName name="A2332009A_Data" localSheetId="5">#REF!</definedName>
    <definedName name="A2332009A_Data">#REF!</definedName>
    <definedName name="A2332009A_Latest" localSheetId="10">#REF!</definedName>
    <definedName name="A2332009A_Latest" localSheetId="9">#REF!</definedName>
    <definedName name="A2332009A_Latest" localSheetId="8">#REF!</definedName>
    <definedName name="A2332009A_Latest" localSheetId="7">#REF!</definedName>
    <definedName name="A2332009A_Latest" localSheetId="6">#REF!</definedName>
    <definedName name="A2332009A_Latest" localSheetId="5">#REF!</definedName>
    <definedName name="A2332009A_Latest">#REF!</definedName>
    <definedName name="A2332011L">'[3]ABS Data1'!$DW$1:$DW$10,'[3]ABS Data1'!$DW$175:$DW$257</definedName>
    <definedName name="A2332012R">[2]Data2!$EA$1:$EA$10,[2]Data2!$EA$175:$EA$257</definedName>
    <definedName name="A2332013T">[2]Data3!$H$1:$H$10,[2]Data3!$H$238:$H$257</definedName>
    <definedName name="A2332014V" localSheetId="10">#REF!,#REF!</definedName>
    <definedName name="A2332014V" localSheetId="9">#REF!,#REF!</definedName>
    <definedName name="A2332014V" localSheetId="8">#REF!,#REF!</definedName>
    <definedName name="A2332014V" localSheetId="7">#REF!,#REF!</definedName>
    <definedName name="A2332014V" localSheetId="6">#REF!,#REF!</definedName>
    <definedName name="A2332014V" localSheetId="5">#REF!,#REF!</definedName>
    <definedName name="A2332014V">#REF!,#REF!</definedName>
    <definedName name="A2332014V_Data" localSheetId="10">#REF!</definedName>
    <definedName name="A2332014V_Data" localSheetId="9">#REF!</definedName>
    <definedName name="A2332014V_Data" localSheetId="8">#REF!</definedName>
    <definedName name="A2332014V_Data" localSheetId="7">#REF!</definedName>
    <definedName name="A2332014V_Data" localSheetId="6">#REF!</definedName>
    <definedName name="A2332014V_Data" localSheetId="5">#REF!</definedName>
    <definedName name="A2332014V_Data">#REF!</definedName>
    <definedName name="A2332014V_Latest" localSheetId="10">#REF!</definedName>
    <definedName name="A2332014V_Latest" localSheetId="9">#REF!</definedName>
    <definedName name="A2332014V_Latest" localSheetId="8">#REF!</definedName>
    <definedName name="A2332014V_Latest" localSheetId="7">#REF!</definedName>
    <definedName name="A2332014V_Latest" localSheetId="6">#REF!</definedName>
    <definedName name="A2332014V_Latest" localSheetId="5">#REF!</definedName>
    <definedName name="A2332014V_Latest">#REF!</definedName>
    <definedName name="A2332015W">[2]Data2!$D$1:$D$10,[2]Data2!$D$175:$D$257</definedName>
    <definedName name="A2332559V">[1]Data1!$DS$1:$DS$10,[1]Data1!$DS$11:$DS$29</definedName>
    <definedName name="A2332564L">[1]Data1!$IP$1:$IP$10,[1]Data1!$IP$11:$IP$29</definedName>
    <definedName name="A2332569X">[1]Data2!$DW$1:$DW$10,[1]Data2!$DW$11:$DW$29</definedName>
    <definedName name="A2332574T">[1]Data3!$D$1:$D$10,[1]Data3!$D$11:$D$29</definedName>
    <definedName name="A2332579C">[1]Data3!$EA$1:$EA$10,[1]Data3!$EA$11:$EA$29</definedName>
    <definedName name="A2332584W">[1]Data4!$H$1:$H$10,[1]Data4!$H$11:$H$29</definedName>
    <definedName name="A2332589J">[1]Data4!$EE$1:$EE$10,[1]Data4!$EE$11:$EE$29</definedName>
    <definedName name="A2332594A" localSheetId="10">#REF!,#REF!</definedName>
    <definedName name="A2332594A" localSheetId="9">#REF!,#REF!</definedName>
    <definedName name="A2332594A" localSheetId="8">#REF!,#REF!</definedName>
    <definedName name="A2332594A" localSheetId="7">#REF!,#REF!</definedName>
    <definedName name="A2332594A" localSheetId="6">#REF!,#REF!</definedName>
    <definedName name="A2332594A" localSheetId="5">#REF!,#REF!</definedName>
    <definedName name="A2332594A">#REF!,#REF!</definedName>
    <definedName name="A2332594A_Data" localSheetId="10">#REF!</definedName>
    <definedName name="A2332594A_Data" localSheetId="9">#REF!</definedName>
    <definedName name="A2332594A_Data" localSheetId="8">#REF!</definedName>
    <definedName name="A2332594A_Data" localSheetId="7">#REF!</definedName>
    <definedName name="A2332594A_Data" localSheetId="6">#REF!</definedName>
    <definedName name="A2332594A_Data" localSheetId="5">#REF!</definedName>
    <definedName name="A2332594A_Data">#REF!</definedName>
    <definedName name="A2332594A_Latest" localSheetId="10">#REF!</definedName>
    <definedName name="A2332594A_Latest" localSheetId="9">#REF!</definedName>
    <definedName name="A2332594A_Latest" localSheetId="8">#REF!</definedName>
    <definedName name="A2332594A_Latest" localSheetId="7">#REF!</definedName>
    <definedName name="A2332594A_Latest" localSheetId="6">#REF!</definedName>
    <definedName name="A2332594A_Latest" localSheetId="5">#REF!</definedName>
    <definedName name="A2332594A_Latest">#REF!</definedName>
    <definedName name="A2332596F">'[3]ABS Data1'!$DS$1:$DS$10,'[3]ABS Data1'!$DS$238:$DS$257</definedName>
    <definedName name="A2332597J">[2]Data2!$DW$1:$DW$10,[2]Data2!$DW$239:$DW$257</definedName>
    <definedName name="A2332598K">[2]Data3!$D$1:$D$10,[2]Data3!$D$238:$D$257</definedName>
    <definedName name="A2332599L" localSheetId="10">#REF!,#REF!</definedName>
    <definedName name="A2332599L" localSheetId="9">#REF!,#REF!</definedName>
    <definedName name="A2332599L" localSheetId="8">#REF!,#REF!</definedName>
    <definedName name="A2332599L" localSheetId="7">#REF!,#REF!</definedName>
    <definedName name="A2332599L" localSheetId="6">#REF!,#REF!</definedName>
    <definedName name="A2332599L" localSheetId="5">#REF!,#REF!</definedName>
    <definedName name="A2332599L">#REF!,#REF!</definedName>
    <definedName name="A2332599L_Data" localSheetId="10">#REF!</definedName>
    <definedName name="A2332599L_Data" localSheetId="9">#REF!</definedName>
    <definedName name="A2332599L_Data" localSheetId="8">#REF!</definedName>
    <definedName name="A2332599L_Data" localSheetId="7">#REF!</definedName>
    <definedName name="A2332599L_Data" localSheetId="6">#REF!</definedName>
    <definedName name="A2332599L_Data" localSheetId="5">#REF!</definedName>
    <definedName name="A2332599L_Data">#REF!</definedName>
    <definedName name="A2332599L_Latest" localSheetId="10">#REF!</definedName>
    <definedName name="A2332599L_Latest" localSheetId="9">#REF!</definedName>
    <definedName name="A2332599L_Latest" localSheetId="8">#REF!</definedName>
    <definedName name="A2332599L_Latest" localSheetId="7">#REF!</definedName>
    <definedName name="A2332599L_Latest" localSheetId="6">#REF!</definedName>
    <definedName name="A2332599L_Latest" localSheetId="5">#REF!</definedName>
    <definedName name="A2332599L_Latest">#REF!</definedName>
    <definedName name="A2332600K">'[3]ABS Data1'!$IP$1:$IP$10,'[3]ABS Data1'!$IP$239:$IP$257</definedName>
    <definedName name="A2332694K">[1]Data1!$DT$1:$DT$10,[1]Data1!$DT$11:$DT$29</definedName>
    <definedName name="A2332699W">[1]Data1!$IQ$1:$IQ$10,[1]Data1!$IQ$11:$IQ$29</definedName>
    <definedName name="A2332704C">[1]Data2!$DX$1:$DX$10,[1]Data2!$DX$11:$DX$29</definedName>
    <definedName name="A2332709R">[1]Data3!$E$1:$E$10,[1]Data3!$E$11:$E$29</definedName>
    <definedName name="A2332714J">[1]Data3!$EB$1:$EB$10,[1]Data3!$EB$11:$EB$29</definedName>
    <definedName name="A2332719V">[1]Data4!$I$1:$I$10,[1]Data4!$I$11:$I$29</definedName>
    <definedName name="A2332724L">[1]Data4!$EF$1:$EF$10,[1]Data4!$EF$11:$EF$29</definedName>
    <definedName name="A2332729X" localSheetId="10">#REF!,#REF!</definedName>
    <definedName name="A2332729X" localSheetId="9">#REF!,#REF!</definedName>
    <definedName name="A2332729X" localSheetId="8">#REF!,#REF!</definedName>
    <definedName name="A2332729X" localSheetId="7">#REF!,#REF!</definedName>
    <definedName name="A2332729X" localSheetId="6">#REF!,#REF!</definedName>
    <definedName name="A2332729X" localSheetId="5">#REF!,#REF!</definedName>
    <definedName name="A2332729X">#REF!,#REF!</definedName>
    <definedName name="A2332729X_Data" localSheetId="10">#REF!</definedName>
    <definedName name="A2332729X_Data" localSheetId="9">#REF!</definedName>
    <definedName name="A2332729X_Data" localSheetId="8">#REF!</definedName>
    <definedName name="A2332729X_Data" localSheetId="7">#REF!</definedName>
    <definedName name="A2332729X_Data" localSheetId="6">#REF!</definedName>
    <definedName name="A2332729X_Data" localSheetId="5">#REF!</definedName>
    <definedName name="A2332729X_Data">#REF!</definedName>
    <definedName name="A2332729X_Latest" localSheetId="10">#REF!</definedName>
    <definedName name="A2332729X_Latest" localSheetId="9">#REF!</definedName>
    <definedName name="A2332729X_Latest" localSheetId="8">#REF!</definedName>
    <definedName name="A2332729X_Latest" localSheetId="7">#REF!</definedName>
    <definedName name="A2332729X_Latest" localSheetId="6">#REF!</definedName>
    <definedName name="A2332729X_Latest" localSheetId="5">#REF!</definedName>
    <definedName name="A2332729X_Latest">#REF!</definedName>
    <definedName name="A2332731K">'[3]ABS Data1'!$DT$1:$DT$10,'[3]ABS Data1'!$DT$238:$DT$257</definedName>
    <definedName name="A2332732L">[2]Data2!$DX$1:$DX$10,[2]Data2!$DX$239:$DX$257</definedName>
    <definedName name="A2332733R">[2]Data3!$E$1:$E$10,[2]Data3!$E$238:$E$257</definedName>
    <definedName name="A2332734T" localSheetId="10">#REF!,#REF!</definedName>
    <definedName name="A2332734T" localSheetId="9">#REF!,#REF!</definedName>
    <definedName name="A2332734T" localSheetId="8">#REF!,#REF!</definedName>
    <definedName name="A2332734T" localSheetId="7">#REF!,#REF!</definedName>
    <definedName name="A2332734T" localSheetId="6">#REF!,#REF!</definedName>
    <definedName name="A2332734T" localSheetId="5">#REF!,#REF!</definedName>
    <definedName name="A2332734T">#REF!,#REF!</definedName>
    <definedName name="A2332734T_Data" localSheetId="10">#REF!</definedName>
    <definedName name="A2332734T_Data" localSheetId="9">#REF!</definedName>
    <definedName name="A2332734T_Data" localSheetId="8">#REF!</definedName>
    <definedName name="A2332734T_Data" localSheetId="7">#REF!</definedName>
    <definedName name="A2332734T_Data" localSheetId="6">#REF!</definedName>
    <definedName name="A2332734T_Data" localSheetId="5">#REF!</definedName>
    <definedName name="A2332734T_Data">#REF!</definedName>
    <definedName name="A2332734T_Latest" localSheetId="10">#REF!</definedName>
    <definedName name="A2332734T_Latest" localSheetId="9">#REF!</definedName>
    <definedName name="A2332734T_Latest" localSheetId="8">#REF!</definedName>
    <definedName name="A2332734T_Latest" localSheetId="7">#REF!</definedName>
    <definedName name="A2332734T_Latest" localSheetId="6">#REF!</definedName>
    <definedName name="A2332734T_Latest" localSheetId="5">#REF!</definedName>
    <definedName name="A2332734T_Latest">#REF!</definedName>
    <definedName name="A2332735V">'[3]ABS Data1'!$IQ$1:$IQ$10,'[3]ABS Data1'!$IQ$239:$IQ$257</definedName>
    <definedName name="A2332739C">[1]Data1!$DV$1:$DV$10,[1]Data1!$DV$11:$DV$29</definedName>
    <definedName name="A2332744W">[1]Data2!$C$1:$C$10,[1]Data2!$C$11:$C$29</definedName>
    <definedName name="A2332749J">[1]Data2!$DZ$1:$DZ$10,[1]Data2!$DZ$11:$DZ$29</definedName>
    <definedName name="A2332754A">[1]Data3!$G$1:$G$10,[1]Data3!$G$11:$G$29</definedName>
    <definedName name="A2332759L">[1]Data3!$ED$1:$ED$10,[1]Data3!$ED$11:$ED$29</definedName>
    <definedName name="A2332764F">[1]Data4!$K$1:$K$10,[1]Data4!$K$11:$K$29</definedName>
    <definedName name="A2332769T">[1]Data4!$EH$1:$EH$10,[1]Data4!$EH$11:$EH$29</definedName>
    <definedName name="A2332774K" localSheetId="10">#REF!,#REF!</definedName>
    <definedName name="A2332774K" localSheetId="9">#REF!,#REF!</definedName>
    <definedName name="A2332774K" localSheetId="8">#REF!,#REF!</definedName>
    <definedName name="A2332774K" localSheetId="7">#REF!,#REF!</definedName>
    <definedName name="A2332774K" localSheetId="6">#REF!,#REF!</definedName>
    <definedName name="A2332774K" localSheetId="5">#REF!,#REF!</definedName>
    <definedName name="A2332774K">#REF!,#REF!</definedName>
    <definedName name="A2332774K_Data" localSheetId="10">#REF!</definedName>
    <definedName name="A2332774K_Data" localSheetId="9">#REF!</definedName>
    <definedName name="A2332774K_Data" localSheetId="8">#REF!</definedName>
    <definedName name="A2332774K_Data" localSheetId="7">#REF!</definedName>
    <definedName name="A2332774K_Data" localSheetId="6">#REF!</definedName>
    <definedName name="A2332774K_Data" localSheetId="5">#REF!</definedName>
    <definedName name="A2332774K_Data">#REF!</definedName>
    <definedName name="A2332774K_Latest" localSheetId="10">#REF!</definedName>
    <definedName name="A2332774K_Latest" localSheetId="9">#REF!</definedName>
    <definedName name="A2332774K_Latest" localSheetId="8">#REF!</definedName>
    <definedName name="A2332774K_Latest" localSheetId="7">#REF!</definedName>
    <definedName name="A2332774K_Latest" localSheetId="6">#REF!</definedName>
    <definedName name="A2332774K_Latest" localSheetId="5">#REF!</definedName>
    <definedName name="A2332774K_Latest">#REF!</definedName>
    <definedName name="A2332776R">'[3]ABS Data1'!$DV$1:$DV$10,'[3]ABS Data1'!$DV$238:$DV$257</definedName>
    <definedName name="A2332777T">[2]Data2!$DZ$1:$DZ$10,[2]Data2!$DZ$239:$DZ$257</definedName>
    <definedName name="A2332778V">[2]Data3!$G$1:$G$10,[2]Data3!$G$238:$G$257</definedName>
    <definedName name="A2332779W" localSheetId="10">#REF!,#REF!</definedName>
    <definedName name="A2332779W" localSheetId="9">#REF!,#REF!</definedName>
    <definedName name="A2332779W" localSheetId="8">#REF!,#REF!</definedName>
    <definedName name="A2332779W" localSheetId="7">#REF!,#REF!</definedName>
    <definedName name="A2332779W" localSheetId="6">#REF!,#REF!</definedName>
    <definedName name="A2332779W" localSheetId="5">#REF!,#REF!</definedName>
    <definedName name="A2332779W">#REF!,#REF!</definedName>
    <definedName name="A2332779W_Data" localSheetId="10">#REF!</definedName>
    <definedName name="A2332779W_Data" localSheetId="9">#REF!</definedName>
    <definedName name="A2332779W_Data" localSheetId="8">#REF!</definedName>
    <definedName name="A2332779W_Data" localSheetId="7">#REF!</definedName>
    <definedName name="A2332779W_Data" localSheetId="6">#REF!</definedName>
    <definedName name="A2332779W_Data" localSheetId="5">#REF!</definedName>
    <definedName name="A2332779W_Data">#REF!</definedName>
    <definedName name="A2332779W_Latest" localSheetId="10">#REF!</definedName>
    <definedName name="A2332779W_Latest" localSheetId="9">#REF!</definedName>
    <definedName name="A2332779W_Latest" localSheetId="8">#REF!</definedName>
    <definedName name="A2332779W_Latest" localSheetId="7">#REF!</definedName>
    <definedName name="A2332779W_Latest" localSheetId="6">#REF!</definedName>
    <definedName name="A2332779W_Latest" localSheetId="5">#REF!</definedName>
    <definedName name="A2332779W_Latest">#REF!</definedName>
    <definedName name="A2332780F">[2]Data2!$C$1:$C$10,[2]Data2!$C$239:$C$257</definedName>
    <definedName name="A2332784R">[1]Data1!$DU$1:$DU$10,[1]Data1!$DU$11:$DU$29</definedName>
    <definedName name="A2332789A">[1]Data2!$B$1:$B$10,[1]Data2!$B$11:$B$29</definedName>
    <definedName name="A2332794V">[1]Data2!$DY$1:$DY$10,[1]Data2!$DY$11:$DY$29</definedName>
    <definedName name="A2332799F">[1]Data3!$F$1:$F$10,[1]Data3!$F$11:$F$29</definedName>
    <definedName name="A2332804L">[1]Data3!$EC$1:$EC$10,[1]Data3!$EC$11:$EC$29</definedName>
    <definedName name="A2332809X">[1]Data4!$J$1:$J$10,[1]Data4!$J$11:$J$29</definedName>
    <definedName name="A2332814T">[1]Data4!$EG$1:$EG$10,[1]Data4!$EG$11:$EG$29</definedName>
    <definedName name="A2332819C" localSheetId="10">#REF!,#REF!</definedName>
    <definedName name="A2332819C" localSheetId="9">#REF!,#REF!</definedName>
    <definedName name="A2332819C" localSheetId="8">#REF!,#REF!</definedName>
    <definedName name="A2332819C" localSheetId="7">#REF!,#REF!</definedName>
    <definedName name="A2332819C" localSheetId="6">#REF!,#REF!</definedName>
    <definedName name="A2332819C" localSheetId="5">#REF!,#REF!</definedName>
    <definedName name="A2332819C">#REF!,#REF!</definedName>
    <definedName name="A2332819C_Data" localSheetId="10">#REF!</definedName>
    <definedName name="A2332819C_Data" localSheetId="9">#REF!</definedName>
    <definedName name="A2332819C_Data" localSheetId="8">#REF!</definedName>
    <definedName name="A2332819C_Data" localSheetId="7">#REF!</definedName>
    <definedName name="A2332819C_Data" localSheetId="6">#REF!</definedName>
    <definedName name="A2332819C_Data" localSheetId="5">#REF!</definedName>
    <definedName name="A2332819C_Data">#REF!</definedName>
    <definedName name="A2332819C_Latest" localSheetId="10">#REF!</definedName>
    <definedName name="A2332819C_Latest" localSheetId="9">#REF!</definedName>
    <definedName name="A2332819C_Latest" localSheetId="8">#REF!</definedName>
    <definedName name="A2332819C_Latest" localSheetId="7">#REF!</definedName>
    <definedName name="A2332819C_Latest" localSheetId="6">#REF!</definedName>
    <definedName name="A2332819C_Latest" localSheetId="5">#REF!</definedName>
    <definedName name="A2332819C_Latest">#REF!</definedName>
    <definedName name="A2332821R">'[3]ABS Data1'!$DU$1:$DU$10,'[3]ABS Data1'!$DU$238:$DU$257</definedName>
    <definedName name="A2332822T">[2]Data2!$DY$1:$DY$10,[2]Data2!$DY$239:$DY$257</definedName>
    <definedName name="A2332823V">[2]Data3!$F$1:$F$10,[2]Data3!$F$238:$F$257</definedName>
    <definedName name="A2332824W" localSheetId="10">#REF!,#REF!</definedName>
    <definedName name="A2332824W" localSheetId="9">#REF!,#REF!</definedName>
    <definedName name="A2332824W" localSheetId="8">#REF!,#REF!</definedName>
    <definedName name="A2332824W" localSheetId="7">#REF!,#REF!</definedName>
    <definedName name="A2332824W" localSheetId="6">#REF!,#REF!</definedName>
    <definedName name="A2332824W" localSheetId="5">#REF!,#REF!</definedName>
    <definedName name="A2332824W">#REF!,#REF!</definedName>
    <definedName name="A2332824W_Data" localSheetId="10">#REF!</definedName>
    <definedName name="A2332824W_Data" localSheetId="9">#REF!</definedName>
    <definedName name="A2332824W_Data" localSheetId="8">#REF!</definedName>
    <definedName name="A2332824W_Data" localSheetId="7">#REF!</definedName>
    <definedName name="A2332824W_Data" localSheetId="6">#REF!</definedName>
    <definedName name="A2332824W_Data" localSheetId="5">#REF!</definedName>
    <definedName name="A2332824W_Data">#REF!</definedName>
    <definedName name="A2332824W_Latest" localSheetId="10">#REF!</definedName>
    <definedName name="A2332824W_Latest" localSheetId="9">#REF!</definedName>
    <definedName name="A2332824W_Latest" localSheetId="8">#REF!</definedName>
    <definedName name="A2332824W_Latest" localSheetId="7">#REF!</definedName>
    <definedName name="A2332824W_Latest" localSheetId="6">#REF!</definedName>
    <definedName name="A2332824W_Latest" localSheetId="5">#REF!</definedName>
    <definedName name="A2332824W_Latest">#REF!</definedName>
    <definedName name="A2332825X">[2]Data2!$B$1:$B$10,[2]Data2!$B$239:$B$257</definedName>
    <definedName name="Date_Range" localSheetId="10">#REF!,#REF!</definedName>
    <definedName name="Date_Range" localSheetId="9">#REF!,#REF!</definedName>
    <definedName name="Date_Range" localSheetId="8">#REF!,#REF!</definedName>
    <definedName name="Date_Range" localSheetId="7">#REF!,#REF!</definedName>
    <definedName name="Date_Range" localSheetId="6">#REF!,#REF!</definedName>
    <definedName name="Date_Range" localSheetId="5">#REF!,#REF!</definedName>
    <definedName name="Date_Range">#REF!,#REF!</definedName>
    <definedName name="Date_Range_Data" localSheetId="10">#REF!</definedName>
    <definedName name="Date_Range_Data" localSheetId="9">#REF!</definedName>
    <definedName name="Date_Range_Data" localSheetId="8">#REF!</definedName>
    <definedName name="Date_Range_Data" localSheetId="7">#REF!</definedName>
    <definedName name="Date_Range_Data" localSheetId="6">#REF!</definedName>
    <definedName name="Date_Range_Data" localSheetId="5">#REF!</definedName>
    <definedName name="Date_Range_Data">#REF!</definedName>
    <definedName name="_xlnm.Print_Area" localSheetId="14">'Award 2013'!$B$1:$M$67</definedName>
    <definedName name="_xlnm.Print_Area" localSheetId="11">'AWARD 2016'!$B$3:$M$68</definedName>
    <definedName name="_xlnm.Print_Area" localSheetId="10">'AWARD 2017'!$B$3:$M$68</definedName>
    <definedName name="_xlnm.Print_Area" localSheetId="9">'AWARD 2018'!$B$3:$M$70</definedName>
    <definedName name="_xlnm.Print_Area" localSheetId="8">'AWARD 2019'!$B$3:$M$70</definedName>
    <definedName name="_xlnm.Print_Area" localSheetId="7">'AWARD 2020'!$C$2:$N$71</definedName>
    <definedName name="_xlnm.Print_Area" localSheetId="6">'AWARD 2021'!$C$2:$N$71</definedName>
    <definedName name="_xlnm.Print_Area" localSheetId="5">'AWARD 2022 '!$C$2:$N$71</definedName>
    <definedName name="xyz" localSheetId="10">#REF!,#REF!</definedName>
    <definedName name="xyz" localSheetId="9">#REF!,#REF!</definedName>
    <definedName name="xyz" localSheetId="8">#REF!,#REF!</definedName>
    <definedName name="xyz" localSheetId="7">#REF!,#REF!</definedName>
    <definedName name="xyz" localSheetId="6">#REF!,#REF!</definedName>
    <definedName name="xyz" localSheetId="5">#REF!,#REF!</definedName>
    <definedName name="xyz">#REF!,#REF!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9" i="1" l="1"/>
  <c r="H32" i="1"/>
  <c r="H31" i="1"/>
  <c r="H30" i="1"/>
  <c r="H28" i="1"/>
  <c r="H27" i="1"/>
  <c r="H24" i="1"/>
  <c r="H23" i="1"/>
  <c r="H22" i="1"/>
  <c r="H18" i="1"/>
  <c r="H8" i="1"/>
  <c r="P69" i="33"/>
  <c r="P66" i="33"/>
  <c r="P64" i="33"/>
  <c r="H64" i="33" s="1"/>
  <c r="P61" i="33"/>
  <c r="H61" i="33" s="1"/>
  <c r="Q60" i="33"/>
  <c r="R60" i="33" s="1"/>
  <c r="O60" i="33"/>
  <c r="H60" i="33"/>
  <c r="I55" i="33"/>
  <c r="K53" i="33"/>
  <c r="D53" i="33"/>
  <c r="Q50" i="33"/>
  <c r="P50" i="33"/>
  <c r="P46" i="33"/>
  <c r="J46" i="33"/>
  <c r="L46" i="33" s="1"/>
  <c r="P45" i="33"/>
  <c r="L45" i="33"/>
  <c r="K45" i="33"/>
  <c r="D43" i="33"/>
  <c r="F44" i="33" s="1"/>
  <c r="E44" i="33" s="1"/>
  <c r="K40" i="33"/>
  <c r="L40" i="33" s="1"/>
  <c r="J40" i="33"/>
  <c r="J37" i="33"/>
  <c r="L37" i="33" s="1"/>
  <c r="J35" i="33"/>
  <c r="V35" i="33" s="1"/>
  <c r="R34" i="33"/>
  <c r="J34" i="33"/>
  <c r="J38" i="33" s="1"/>
  <c r="K29" i="33"/>
  <c r="L29" i="33" s="1"/>
  <c r="I26" i="33"/>
  <c r="K26" i="33" s="1"/>
  <c r="I25" i="33"/>
  <c r="K25" i="33" s="1"/>
  <c r="I21" i="33"/>
  <c r="K21" i="33" s="1"/>
  <c r="I20" i="33"/>
  <c r="K20" i="33" s="1"/>
  <c r="J16" i="33"/>
  <c r="G16" i="33"/>
  <c r="O13" i="33"/>
  <c r="P10" i="33"/>
  <c r="G57" i="33" s="1"/>
  <c r="I10" i="33"/>
  <c r="I22" i="33" s="1"/>
  <c r="J39" i="33" l="1"/>
  <c r="L39" i="33" s="1"/>
  <c r="K30" i="33"/>
  <c r="L30" i="33" s="1"/>
  <c r="K35" i="33"/>
  <c r="P20" i="33"/>
  <c r="L35" i="33"/>
  <c r="P54" i="33"/>
  <c r="U35" i="33"/>
  <c r="W35" i="33" s="1"/>
  <c r="P53" i="33"/>
  <c r="I24" i="33"/>
  <c r="K24" i="33" s="1"/>
  <c r="P34" i="33"/>
  <c r="Q53" i="33"/>
  <c r="L38" i="33"/>
  <c r="K38" i="33"/>
  <c r="K22" i="33"/>
  <c r="J22" i="33"/>
  <c r="L22" i="33" s="1"/>
  <c r="K46" i="33"/>
  <c r="K16" i="33"/>
  <c r="L16" i="33" s="1"/>
  <c r="J26" i="33"/>
  <c r="L26" i="33" s="1"/>
  <c r="J20" i="33"/>
  <c r="L20" i="33" s="1"/>
  <c r="J21" i="33"/>
  <c r="L21" i="33" s="1"/>
  <c r="J24" i="33"/>
  <c r="L24" i="33" s="1"/>
  <c r="J25" i="33"/>
  <c r="L25" i="33" s="1"/>
  <c r="U34" i="33"/>
  <c r="F45" i="33"/>
  <c r="J10" i="33"/>
  <c r="I23" i="33"/>
  <c r="K34" i="33"/>
  <c r="V34" i="33"/>
  <c r="K37" i="33"/>
  <c r="K10" i="33"/>
  <c r="I11" i="33"/>
  <c r="I12" i="33"/>
  <c r="L34" i="33"/>
  <c r="L10" i="33"/>
  <c r="J36" i="33"/>
  <c r="K39" i="33" l="1"/>
  <c r="J12" i="33"/>
  <c r="L12" i="33"/>
  <c r="K12" i="33"/>
  <c r="J11" i="33"/>
  <c r="L11" i="33"/>
  <c r="K11" i="33"/>
  <c r="K23" i="33"/>
  <c r="J23" i="33"/>
  <c r="L23" i="33" s="1"/>
  <c r="V39" i="33"/>
  <c r="V40" i="33"/>
  <c r="L36" i="33"/>
  <c r="K36" i="33"/>
  <c r="R45" i="33"/>
  <c r="E45" i="33"/>
  <c r="R46" i="33"/>
  <c r="W34" i="33"/>
  <c r="M20" i="27" l="1"/>
  <c r="P69" i="32"/>
  <c r="P64" i="32"/>
  <c r="H64" i="32"/>
  <c r="P61" i="32"/>
  <c r="H61" i="32" s="1"/>
  <c r="Q60" i="32"/>
  <c r="R60" i="32" s="1"/>
  <c r="O60" i="32"/>
  <c r="H60" i="32"/>
  <c r="I55" i="32"/>
  <c r="K53" i="32"/>
  <c r="Q53" i="32" s="1"/>
  <c r="D53" i="32"/>
  <c r="Q50" i="32"/>
  <c r="J46" i="32"/>
  <c r="L46" i="32" s="1"/>
  <c r="L45" i="32"/>
  <c r="J45" i="32"/>
  <c r="K45" i="32" s="1"/>
  <c r="F44" i="32"/>
  <c r="F45" i="32" s="1"/>
  <c r="E44" i="32"/>
  <c r="D43" i="32"/>
  <c r="K40" i="32"/>
  <c r="L40" i="32" s="1"/>
  <c r="J40" i="32"/>
  <c r="J39" i="32"/>
  <c r="L39" i="32" s="1"/>
  <c r="J37" i="32"/>
  <c r="L37" i="32" s="1"/>
  <c r="L35" i="32"/>
  <c r="K35" i="32"/>
  <c r="J34" i="32"/>
  <c r="Q34" i="32" s="1"/>
  <c r="K29" i="32"/>
  <c r="K30" i="32" s="1"/>
  <c r="L30" i="32" s="1"/>
  <c r="V18" i="32"/>
  <c r="V19" i="32" s="1"/>
  <c r="R16" i="32"/>
  <c r="G16" i="32"/>
  <c r="O13" i="32"/>
  <c r="I10" i="32"/>
  <c r="J20" i="32" s="1"/>
  <c r="L20" i="32" s="1"/>
  <c r="P69" i="31"/>
  <c r="P64" i="31"/>
  <c r="H64" i="31" s="1"/>
  <c r="P61" i="31"/>
  <c r="H61" i="31"/>
  <c r="Q60" i="31"/>
  <c r="R60" i="31" s="1"/>
  <c r="O60" i="31"/>
  <c r="H60" i="31" s="1"/>
  <c r="I55" i="31"/>
  <c r="K53" i="31"/>
  <c r="Q53" i="31" s="1"/>
  <c r="D53" i="31"/>
  <c r="Q50" i="31"/>
  <c r="J46" i="31"/>
  <c r="K46" i="31" s="1"/>
  <c r="J45" i="31"/>
  <c r="K45" i="31" s="1"/>
  <c r="D43" i="31"/>
  <c r="F44" i="31" s="1"/>
  <c r="K40" i="31"/>
  <c r="L40" i="31" s="1"/>
  <c r="J39" i="31"/>
  <c r="L39" i="31" s="1"/>
  <c r="J37" i="31"/>
  <c r="L37" i="31" s="1"/>
  <c r="L35" i="31"/>
  <c r="K35" i="31"/>
  <c r="R34" i="31"/>
  <c r="J34" i="31"/>
  <c r="Q34" i="31" s="1"/>
  <c r="K29" i="31"/>
  <c r="K30" i="31" s="1"/>
  <c r="L30" i="31" s="1"/>
  <c r="V18" i="31"/>
  <c r="V19" i="31" s="1"/>
  <c r="R16" i="31"/>
  <c r="G16" i="31"/>
  <c r="O13" i="31"/>
  <c r="I10" i="31"/>
  <c r="I25" i="31" s="1"/>
  <c r="E45" i="32" l="1"/>
  <c r="R46" i="32" s="1"/>
  <c r="R45" i="32"/>
  <c r="I22" i="32"/>
  <c r="I25" i="32"/>
  <c r="J36" i="32"/>
  <c r="J38" i="32"/>
  <c r="J10" i="32"/>
  <c r="I11" i="32"/>
  <c r="I12" i="32"/>
  <c r="K34" i="32"/>
  <c r="K10" i="32"/>
  <c r="I21" i="32"/>
  <c r="K21" i="32" s="1"/>
  <c r="I24" i="32"/>
  <c r="L34" i="32"/>
  <c r="L10" i="32"/>
  <c r="J16" i="32"/>
  <c r="J21" i="32"/>
  <c r="L21" i="32" s="1"/>
  <c r="L29" i="32"/>
  <c r="K46" i="32"/>
  <c r="P10" i="32"/>
  <c r="F57" i="32" s="1"/>
  <c r="I20" i="32"/>
  <c r="K20" i="32" s="1"/>
  <c r="I23" i="32"/>
  <c r="I26" i="32"/>
  <c r="K37" i="32"/>
  <c r="K39" i="32"/>
  <c r="T10" i="32"/>
  <c r="U10" i="32" s="1"/>
  <c r="R11" i="32"/>
  <c r="R12" i="32" s="1"/>
  <c r="K25" i="31"/>
  <c r="J25" i="31"/>
  <c r="L25" i="31" s="1"/>
  <c r="F45" i="31"/>
  <c r="E44" i="31"/>
  <c r="T10" i="31"/>
  <c r="U10" i="31" s="1"/>
  <c r="J10" i="31"/>
  <c r="K10" i="31"/>
  <c r="I11" i="31"/>
  <c r="I12" i="31"/>
  <c r="K37" i="31"/>
  <c r="L10" i="31"/>
  <c r="J16" i="31"/>
  <c r="J21" i="31"/>
  <c r="L21" i="31" s="1"/>
  <c r="L29" i="31"/>
  <c r="J36" i="31"/>
  <c r="J38" i="31"/>
  <c r="L45" i="31"/>
  <c r="K34" i="31"/>
  <c r="K39" i="31"/>
  <c r="L46" i="31"/>
  <c r="I21" i="31"/>
  <c r="K21" i="31" s="1"/>
  <c r="I24" i="31"/>
  <c r="L34" i="31"/>
  <c r="P35" i="31"/>
  <c r="P10" i="31"/>
  <c r="F57" i="31" s="1"/>
  <c r="I20" i="31"/>
  <c r="K20" i="31" s="1"/>
  <c r="I23" i="31"/>
  <c r="I26" i="31"/>
  <c r="J40" i="31"/>
  <c r="R11" i="31"/>
  <c r="R12" i="31" s="1"/>
  <c r="J20" i="31"/>
  <c r="L20" i="31" s="1"/>
  <c r="I22" i="31"/>
  <c r="J26" i="32" l="1"/>
  <c r="L26" i="32" s="1"/>
  <c r="K26" i="32"/>
  <c r="L36" i="32"/>
  <c r="K36" i="32"/>
  <c r="J23" i="32"/>
  <c r="L23" i="32" s="1"/>
  <c r="K23" i="32"/>
  <c r="K16" i="32"/>
  <c r="L16" i="32" s="1"/>
  <c r="P16" i="32"/>
  <c r="V40" i="32"/>
  <c r="V39" i="32"/>
  <c r="K25" i="32"/>
  <c r="J25" i="32"/>
  <c r="L25" i="32" s="1"/>
  <c r="L12" i="32"/>
  <c r="K12" i="32"/>
  <c r="J12" i="32"/>
  <c r="K22" i="32"/>
  <c r="J22" i="32"/>
  <c r="L22" i="32" s="1"/>
  <c r="U11" i="32"/>
  <c r="U13" i="32" s="1"/>
  <c r="L11" i="32"/>
  <c r="K11" i="32"/>
  <c r="J11" i="32"/>
  <c r="K24" i="32"/>
  <c r="J24" i="32"/>
  <c r="L24" i="32" s="1"/>
  <c r="L38" i="32"/>
  <c r="K38" i="32"/>
  <c r="J23" i="31"/>
  <c r="L23" i="31" s="1"/>
  <c r="K23" i="31"/>
  <c r="L36" i="31"/>
  <c r="K36" i="31"/>
  <c r="L12" i="31"/>
  <c r="K12" i="31"/>
  <c r="J12" i="31"/>
  <c r="E45" i="31"/>
  <c r="R46" i="31"/>
  <c r="K22" i="31"/>
  <c r="J22" i="31"/>
  <c r="L22" i="31" s="1"/>
  <c r="L11" i="31"/>
  <c r="J11" i="31"/>
  <c r="K11" i="31"/>
  <c r="V40" i="31"/>
  <c r="V39" i="31"/>
  <c r="K16" i="31"/>
  <c r="L16" i="31" s="1"/>
  <c r="P16" i="31"/>
  <c r="R45" i="31"/>
  <c r="U11" i="31"/>
  <c r="U13" i="31" s="1"/>
  <c r="K26" i="31"/>
  <c r="J26" i="31"/>
  <c r="L26" i="31" s="1"/>
  <c r="K24" i="31"/>
  <c r="J24" i="31"/>
  <c r="L24" i="31" s="1"/>
  <c r="L38" i="31"/>
  <c r="K38" i="31"/>
  <c r="O69" i="30" l="1"/>
  <c r="O64" i="30"/>
  <c r="G64" i="30"/>
  <c r="O61" i="30"/>
  <c r="G61" i="30"/>
  <c r="P60" i="30"/>
  <c r="Q60" i="30" s="1"/>
  <c r="N60" i="30"/>
  <c r="G60" i="30"/>
  <c r="H55" i="30"/>
  <c r="P53" i="30"/>
  <c r="K46" i="30"/>
  <c r="I46" i="30"/>
  <c r="J46" i="30" s="1"/>
  <c r="K45" i="30"/>
  <c r="J45" i="30"/>
  <c r="Q45" i="30" s="1"/>
  <c r="E45" i="30"/>
  <c r="D45" i="30" s="1"/>
  <c r="E44" i="30"/>
  <c r="D44" i="30"/>
  <c r="J40" i="30"/>
  <c r="K40" i="30" s="1"/>
  <c r="I40" i="30"/>
  <c r="I39" i="30"/>
  <c r="K39" i="30" s="1"/>
  <c r="I38" i="30"/>
  <c r="K38" i="30" s="1"/>
  <c r="I37" i="30"/>
  <c r="K37" i="30" s="1"/>
  <c r="I36" i="30"/>
  <c r="K36" i="30" s="1"/>
  <c r="K35" i="30"/>
  <c r="J35" i="30"/>
  <c r="K34" i="30"/>
  <c r="J34" i="30"/>
  <c r="J30" i="30"/>
  <c r="K30" i="30" s="1"/>
  <c r="J29" i="30"/>
  <c r="K29" i="30" s="1"/>
  <c r="H26" i="30"/>
  <c r="J26" i="30" s="1"/>
  <c r="H25" i="30"/>
  <c r="J25" i="30" s="1"/>
  <c r="J24" i="30"/>
  <c r="H24" i="30"/>
  <c r="I24" i="30" s="1"/>
  <c r="K24" i="30" s="1"/>
  <c r="H23" i="30"/>
  <c r="J23" i="30" s="1"/>
  <c r="H22" i="30"/>
  <c r="J22" i="30" s="1"/>
  <c r="K21" i="30"/>
  <c r="J21" i="30"/>
  <c r="I21" i="30"/>
  <c r="H21" i="30"/>
  <c r="I20" i="30"/>
  <c r="K20" i="30" s="1"/>
  <c r="H20" i="30"/>
  <c r="J20" i="30" s="1"/>
  <c r="I16" i="30"/>
  <c r="O16" i="30" s="1"/>
  <c r="F16" i="30"/>
  <c r="N13" i="30"/>
  <c r="H12" i="30"/>
  <c r="I12" i="30" s="1"/>
  <c r="K11" i="30"/>
  <c r="H11" i="30"/>
  <c r="J11" i="30" s="1"/>
  <c r="O10" i="30"/>
  <c r="E57" i="30" s="1"/>
  <c r="K10" i="30"/>
  <c r="J10" i="30"/>
  <c r="I10" i="30"/>
  <c r="I23" i="30" l="1"/>
  <c r="K23" i="30" s="1"/>
  <c r="I26" i="30"/>
  <c r="K26" i="30" s="1"/>
  <c r="J36" i="30"/>
  <c r="J38" i="30"/>
  <c r="Q46" i="30"/>
  <c r="J12" i="30"/>
  <c r="J16" i="30"/>
  <c r="K16" i="30" s="1"/>
  <c r="I22" i="30"/>
  <c r="K22" i="30" s="1"/>
  <c r="I25" i="30"/>
  <c r="K25" i="30" s="1"/>
  <c r="I11" i="30"/>
  <c r="K12" i="30"/>
  <c r="J37" i="30"/>
  <c r="J39" i="30"/>
  <c r="O69" i="29" l="1"/>
  <c r="O64" i="29"/>
  <c r="G64" i="29"/>
  <c r="O61" i="29"/>
  <c r="G61" i="29" s="1"/>
  <c r="P60" i="29"/>
  <c r="Q60" i="29" s="1"/>
  <c r="N60" i="29"/>
  <c r="E57" i="29"/>
  <c r="H55" i="29"/>
  <c r="P53" i="29"/>
  <c r="I46" i="29"/>
  <c r="J46" i="29" s="1"/>
  <c r="K45" i="29"/>
  <c r="J45" i="29"/>
  <c r="E44" i="29"/>
  <c r="D44" i="29" s="1"/>
  <c r="J40" i="29"/>
  <c r="K40" i="29" s="1"/>
  <c r="I40" i="29"/>
  <c r="K39" i="29"/>
  <c r="J39" i="29"/>
  <c r="I39" i="29"/>
  <c r="I38" i="29"/>
  <c r="K38" i="29" s="1"/>
  <c r="K37" i="29"/>
  <c r="J37" i="29"/>
  <c r="I37" i="29"/>
  <c r="I36" i="29"/>
  <c r="K36" i="29" s="1"/>
  <c r="K35" i="29"/>
  <c r="J35" i="29"/>
  <c r="K34" i="29"/>
  <c r="J34" i="29"/>
  <c r="J29" i="29"/>
  <c r="J30" i="29" s="1"/>
  <c r="K30" i="29" s="1"/>
  <c r="H26" i="29"/>
  <c r="J26" i="29" s="1"/>
  <c r="J25" i="29"/>
  <c r="H25" i="29"/>
  <c r="I25" i="29" s="1"/>
  <c r="K25" i="29" s="1"/>
  <c r="H24" i="29"/>
  <c r="J24" i="29" s="1"/>
  <c r="H23" i="29"/>
  <c r="J23" i="29" s="1"/>
  <c r="J22" i="29"/>
  <c r="H22" i="29"/>
  <c r="I22" i="29" s="1"/>
  <c r="K22" i="29" s="1"/>
  <c r="I21" i="29"/>
  <c r="K21" i="29" s="1"/>
  <c r="H21" i="29"/>
  <c r="J21" i="29" s="1"/>
  <c r="I20" i="29"/>
  <c r="K20" i="29" s="1"/>
  <c r="H20" i="29"/>
  <c r="J20" i="29" s="1"/>
  <c r="F16" i="29"/>
  <c r="N13" i="29"/>
  <c r="K13" i="29"/>
  <c r="I16" i="29" s="1"/>
  <c r="K12" i="29"/>
  <c r="H12" i="29"/>
  <c r="J12" i="29" s="1"/>
  <c r="K11" i="29"/>
  <c r="J11" i="29"/>
  <c r="I11" i="29"/>
  <c r="H11" i="29"/>
  <c r="O10" i="29"/>
  <c r="K10" i="29"/>
  <c r="J10" i="29"/>
  <c r="I10" i="29"/>
  <c r="J16" i="29" l="1"/>
  <c r="K16" i="29" s="1"/>
  <c r="O16" i="29"/>
  <c r="Q45" i="29"/>
  <c r="I24" i="29"/>
  <c r="K24" i="29" s="1"/>
  <c r="K29" i="29"/>
  <c r="E45" i="29"/>
  <c r="K46" i="29"/>
  <c r="I23" i="29"/>
  <c r="K23" i="29" s="1"/>
  <c r="I26" i="29"/>
  <c r="K26" i="29" s="1"/>
  <c r="J36" i="29"/>
  <c r="J38" i="29"/>
  <c r="I12" i="29"/>
  <c r="D45" i="29" l="1"/>
  <c r="Q46" i="29" s="1"/>
  <c r="O62" i="28" l="1"/>
  <c r="G62" i="28"/>
  <c r="O59" i="28"/>
  <c r="G59" i="28"/>
  <c r="P58" i="28"/>
  <c r="Q58" i="28" s="1"/>
  <c r="N58" i="28"/>
  <c r="G58" i="28"/>
  <c r="E55" i="28"/>
  <c r="I46" i="28"/>
  <c r="K46" i="28" s="1"/>
  <c r="K45" i="28"/>
  <c r="J45" i="28"/>
  <c r="E45" i="28"/>
  <c r="D45" i="28" s="1"/>
  <c r="E44" i="28"/>
  <c r="D44" i="28"/>
  <c r="J40" i="28"/>
  <c r="K40" i="28" s="1"/>
  <c r="I40" i="28"/>
  <c r="I39" i="28"/>
  <c r="K39" i="28" s="1"/>
  <c r="I38" i="28"/>
  <c r="J38" i="28" s="1"/>
  <c r="I37" i="28"/>
  <c r="K37" i="28" s="1"/>
  <c r="I36" i="28"/>
  <c r="K36" i="28" s="1"/>
  <c r="K35" i="28"/>
  <c r="J35" i="28"/>
  <c r="K34" i="28"/>
  <c r="J34" i="28"/>
  <c r="J30" i="28"/>
  <c r="K30" i="28" s="1"/>
  <c r="J29" i="28"/>
  <c r="K29" i="28" s="1"/>
  <c r="H26" i="28"/>
  <c r="I26" i="28" s="1"/>
  <c r="K26" i="28" s="1"/>
  <c r="H25" i="28"/>
  <c r="J25" i="28" s="1"/>
  <c r="J24" i="28"/>
  <c r="H24" i="28"/>
  <c r="I24" i="28" s="1"/>
  <c r="K24" i="28" s="1"/>
  <c r="H23" i="28"/>
  <c r="J23" i="28" s="1"/>
  <c r="H22" i="28"/>
  <c r="J22" i="28" s="1"/>
  <c r="K21" i="28"/>
  <c r="J21" i="28"/>
  <c r="I21" i="28"/>
  <c r="H21" i="28"/>
  <c r="I20" i="28"/>
  <c r="K20" i="28" s="1"/>
  <c r="H20" i="28"/>
  <c r="J20" i="28" s="1"/>
  <c r="F16" i="28"/>
  <c r="N13" i="28"/>
  <c r="K13" i="28"/>
  <c r="I16" i="28" s="1"/>
  <c r="H12" i="28"/>
  <c r="K12" i="28" s="1"/>
  <c r="K11" i="28"/>
  <c r="J11" i="28"/>
  <c r="H11" i="28"/>
  <c r="I11" i="28" s="1"/>
  <c r="O10" i="28"/>
  <c r="K10" i="28"/>
  <c r="J10" i="28"/>
  <c r="I10" i="28"/>
  <c r="K16" i="28" l="1"/>
  <c r="J16" i="28"/>
  <c r="I23" i="28"/>
  <c r="K23" i="28" s="1"/>
  <c r="J36" i="28"/>
  <c r="J26" i="28"/>
  <c r="K38" i="28"/>
  <c r="I12" i="28"/>
  <c r="I22" i="28"/>
  <c r="K22" i="28" s="1"/>
  <c r="I25" i="28"/>
  <c r="K25" i="28" s="1"/>
  <c r="J12" i="28"/>
  <c r="J37" i="28"/>
  <c r="J39" i="28"/>
  <c r="J46" i="28"/>
  <c r="E37" i="5" l="1"/>
  <c r="E38" i="5" s="1"/>
  <c r="E40" i="5" s="1"/>
  <c r="E30" i="5"/>
  <c r="H17" i="27"/>
  <c r="E18" i="5"/>
  <c r="H11" i="27"/>
  <c r="E11" i="27"/>
  <c r="G11" i="27" s="1"/>
  <c r="I11" i="27" s="1"/>
  <c r="L19" i="27"/>
  <c r="L8" i="27"/>
  <c r="L9" i="27"/>
  <c r="K9" i="27"/>
  <c r="K8" i="27"/>
  <c r="L10" i="27"/>
  <c r="K10" i="27"/>
  <c r="J10" i="27"/>
  <c r="J16" i="27" s="1"/>
  <c r="G12" i="27"/>
  <c r="I12" i="27" s="1"/>
  <c r="H9" i="27"/>
  <c r="H10" i="27"/>
  <c r="E5" i="27"/>
  <c r="G5" i="27" s="1"/>
  <c r="I5" i="27" s="1"/>
  <c r="E6" i="27"/>
  <c r="L6" i="27" s="1"/>
  <c r="E7" i="27"/>
  <c r="G7" i="27" s="1"/>
  <c r="I7" i="27" s="1"/>
  <c r="E9" i="27"/>
  <c r="G9" i="27" s="1"/>
  <c r="E10" i="27"/>
  <c r="G10" i="27" s="1"/>
  <c r="E8" i="27"/>
  <c r="G8" i="27" s="1"/>
  <c r="I8" i="27" s="1"/>
  <c r="E71" i="1"/>
  <c r="E73" i="1" s="1"/>
  <c r="E75" i="1" s="1"/>
  <c r="G10" i="5"/>
  <c r="E17" i="27" l="1"/>
  <c r="I14" i="27" s="1"/>
  <c r="K17" i="27"/>
  <c r="E41" i="5"/>
  <c r="E42" i="5" s="1"/>
  <c r="I9" i="27"/>
  <c r="L5" i="27"/>
  <c r="J17" i="27"/>
  <c r="I10" i="27"/>
  <c r="G6" i="27"/>
  <c r="I6" i="27" s="1"/>
  <c r="L7" i="27"/>
  <c r="G17" i="27" l="1"/>
  <c r="E43" i="5"/>
  <c r="F45" i="5" s="1"/>
  <c r="I17" i="27"/>
  <c r="L17" i="27"/>
  <c r="K48" i="1"/>
  <c r="I31" i="1"/>
  <c r="I32" i="1"/>
  <c r="I30" i="1"/>
  <c r="M18" i="27" l="1"/>
  <c r="E28" i="5" l="1"/>
  <c r="F32" i="5" s="1"/>
  <c r="H48" i="5" s="1"/>
  <c r="H50" i="5" s="1"/>
  <c r="M19" i="27"/>
  <c r="G28" i="1" l="1"/>
  <c r="G50" i="1" s="1"/>
  <c r="J5" i="12" l="1"/>
  <c r="O62" i="24" l="1"/>
  <c r="G62" i="24" s="1"/>
  <c r="O59" i="24"/>
  <c r="G59" i="24"/>
  <c r="P58" i="24"/>
  <c r="Q58" i="24" s="1"/>
  <c r="N58" i="24"/>
  <c r="G58" i="24" s="1"/>
  <c r="E55" i="24"/>
  <c r="I46" i="24"/>
  <c r="J46" i="24" s="1"/>
  <c r="K45" i="24"/>
  <c r="J45" i="24"/>
  <c r="E44" i="24"/>
  <c r="E45" i="24" s="1"/>
  <c r="D45" i="24" s="1"/>
  <c r="D44" i="24"/>
  <c r="J40" i="24"/>
  <c r="K40" i="24" s="1"/>
  <c r="I39" i="24"/>
  <c r="J39" i="24" s="1"/>
  <c r="I38" i="24"/>
  <c r="K38" i="24" s="1"/>
  <c r="I37" i="24"/>
  <c r="J37" i="24" s="1"/>
  <c r="I36" i="24"/>
  <c r="K36" i="24" s="1"/>
  <c r="K35" i="24"/>
  <c r="J35" i="24"/>
  <c r="K34" i="24"/>
  <c r="J34" i="24"/>
  <c r="J29" i="24"/>
  <c r="J30" i="24" s="1"/>
  <c r="K30" i="24" s="1"/>
  <c r="H26" i="24"/>
  <c r="J26" i="24" s="1"/>
  <c r="H25" i="24"/>
  <c r="J25" i="24" s="1"/>
  <c r="H24" i="24"/>
  <c r="J24" i="24" s="1"/>
  <c r="H23" i="24"/>
  <c r="J23" i="24" s="1"/>
  <c r="H22" i="24"/>
  <c r="J22" i="24" s="1"/>
  <c r="I21" i="24"/>
  <c r="K21" i="24" s="1"/>
  <c r="H21" i="24"/>
  <c r="J21" i="24" s="1"/>
  <c r="I20" i="24"/>
  <c r="K20" i="24" s="1"/>
  <c r="H20" i="24"/>
  <c r="J20" i="24" s="1"/>
  <c r="F16" i="24"/>
  <c r="H12" i="24"/>
  <c r="K12" i="24" s="1"/>
  <c r="H11" i="24"/>
  <c r="K11" i="24" s="1"/>
  <c r="O10" i="24"/>
  <c r="K10" i="24"/>
  <c r="J10" i="24"/>
  <c r="I10" i="24"/>
  <c r="J11" i="24" l="1"/>
  <c r="J12" i="24"/>
  <c r="I22" i="24"/>
  <c r="K22" i="24" s="1"/>
  <c r="I23" i="24"/>
  <c r="K23" i="24" s="1"/>
  <c r="I24" i="24"/>
  <c r="K24" i="24" s="1"/>
  <c r="I25" i="24"/>
  <c r="K25" i="24" s="1"/>
  <c r="I26" i="24"/>
  <c r="K26" i="24" s="1"/>
  <c r="K29" i="24"/>
  <c r="J36" i="24"/>
  <c r="K37" i="24"/>
  <c r="J38" i="24"/>
  <c r="K39" i="24"/>
  <c r="K46" i="24"/>
  <c r="I11" i="24"/>
  <c r="I12" i="24"/>
  <c r="I40" i="24"/>
  <c r="H32" i="12" l="1"/>
  <c r="H16" i="12"/>
  <c r="H15" i="12"/>
  <c r="I15" i="12" s="1"/>
  <c r="H14" i="12"/>
  <c r="H13" i="12"/>
  <c r="I13" i="12" s="1"/>
  <c r="H12" i="12"/>
  <c r="I11" i="12"/>
  <c r="H11" i="12"/>
  <c r="H10" i="12"/>
  <c r="I12" i="12" l="1"/>
  <c r="K12" i="12" s="1"/>
  <c r="I14" i="12"/>
  <c r="K14" i="12" s="1"/>
  <c r="I16" i="12"/>
  <c r="K16" i="12" s="1"/>
  <c r="K11" i="12"/>
  <c r="K13" i="12"/>
  <c r="K15" i="12"/>
  <c r="H24" i="12"/>
  <c r="O62" i="22"/>
  <c r="G62" i="22" s="1"/>
  <c r="O59" i="22"/>
  <c r="G59" i="22" s="1"/>
  <c r="P58" i="22"/>
  <c r="Q58" i="22" s="1"/>
  <c r="N58" i="22"/>
  <c r="G58" i="22" s="1"/>
  <c r="I46" i="22"/>
  <c r="K46" i="22" s="1"/>
  <c r="K45" i="22"/>
  <c r="J45" i="22"/>
  <c r="E44" i="22"/>
  <c r="E45" i="22" s="1"/>
  <c r="D45" i="22" s="1"/>
  <c r="J40" i="22"/>
  <c r="K40" i="22" s="1"/>
  <c r="I39" i="22"/>
  <c r="K39" i="22" s="1"/>
  <c r="I38" i="22"/>
  <c r="K38" i="22" s="1"/>
  <c r="I37" i="22"/>
  <c r="K37" i="22" s="1"/>
  <c r="I36" i="22"/>
  <c r="K36" i="22" s="1"/>
  <c r="K35" i="22"/>
  <c r="J35" i="22"/>
  <c r="K34" i="22"/>
  <c r="J34" i="22"/>
  <c r="J29" i="22"/>
  <c r="K29" i="22" s="1"/>
  <c r="H26" i="22"/>
  <c r="I26" i="22" s="1"/>
  <c r="K26" i="22" s="1"/>
  <c r="H25" i="22"/>
  <c r="I25" i="22" s="1"/>
  <c r="K25" i="22" s="1"/>
  <c r="H24" i="22"/>
  <c r="I24" i="22" s="1"/>
  <c r="K24" i="22" s="1"/>
  <c r="H23" i="22"/>
  <c r="I23" i="22" s="1"/>
  <c r="K23" i="22" s="1"/>
  <c r="H22" i="22"/>
  <c r="I22" i="22" s="1"/>
  <c r="K22" i="22" s="1"/>
  <c r="I21" i="22"/>
  <c r="K21" i="22" s="1"/>
  <c r="H21" i="22"/>
  <c r="J21" i="22" s="1"/>
  <c r="I20" i="22"/>
  <c r="K20" i="22" s="1"/>
  <c r="H20" i="22"/>
  <c r="J20" i="22" s="1"/>
  <c r="F16" i="22"/>
  <c r="H12" i="22"/>
  <c r="J12" i="22" s="1"/>
  <c r="H11" i="22"/>
  <c r="J11" i="22" s="1"/>
  <c r="O10" i="22"/>
  <c r="E55" i="22" s="1"/>
  <c r="K10" i="22"/>
  <c r="J10" i="22"/>
  <c r="I10" i="22"/>
  <c r="D44" i="22" l="1"/>
  <c r="J38" i="22"/>
  <c r="I10" i="12"/>
  <c r="K10" i="12" s="1"/>
  <c r="J36" i="22"/>
  <c r="I11" i="22"/>
  <c r="K11" i="22"/>
  <c r="I12" i="22"/>
  <c r="K12" i="22"/>
  <c r="J22" i="22"/>
  <c r="J23" i="22"/>
  <c r="J24" i="22"/>
  <c r="J25" i="22"/>
  <c r="J26" i="22"/>
  <c r="J30" i="22"/>
  <c r="K30" i="22" s="1"/>
  <c r="J37" i="22"/>
  <c r="J39" i="22"/>
  <c r="I40" i="22"/>
  <c r="J46" i="22"/>
  <c r="H28" i="12" l="1"/>
  <c r="H26" i="12"/>
  <c r="G61" i="21"/>
  <c r="G58" i="21"/>
  <c r="G57" i="21"/>
  <c r="E54" i="21"/>
  <c r="I45" i="21"/>
  <c r="J45" i="21" s="1"/>
  <c r="K44" i="21"/>
  <c r="J44" i="21"/>
  <c r="E43" i="21"/>
  <c r="D43" i="21" s="1"/>
  <c r="J39" i="21"/>
  <c r="K39" i="21" s="1"/>
  <c r="I38" i="21"/>
  <c r="J38" i="21" s="1"/>
  <c r="I37" i="21"/>
  <c r="K37" i="21" s="1"/>
  <c r="I36" i="21"/>
  <c r="J36" i="21"/>
  <c r="I35" i="21"/>
  <c r="J35" i="21" s="1"/>
  <c r="K34" i="21"/>
  <c r="J34" i="21"/>
  <c r="K33" i="21"/>
  <c r="J33" i="21"/>
  <c r="J28" i="21"/>
  <c r="J29" i="21" s="1"/>
  <c r="K29" i="21" s="1"/>
  <c r="H25" i="21"/>
  <c r="J25" i="21"/>
  <c r="H24" i="21"/>
  <c r="J24" i="21" s="1"/>
  <c r="H23" i="21"/>
  <c r="J23" i="21"/>
  <c r="H22" i="21"/>
  <c r="I22" i="21" s="1"/>
  <c r="K22" i="21" s="1"/>
  <c r="J22" i="21"/>
  <c r="H21" i="21"/>
  <c r="J21" i="21" s="1"/>
  <c r="I20" i="21"/>
  <c r="K20" i="21"/>
  <c r="H20" i="21"/>
  <c r="J20" i="21"/>
  <c r="I19" i="21"/>
  <c r="K19" i="21" s="1"/>
  <c r="H19" i="21"/>
  <c r="J19" i="21"/>
  <c r="F15" i="21"/>
  <c r="H12" i="21"/>
  <c r="K12" i="21" s="1"/>
  <c r="H11" i="21"/>
  <c r="K11" i="21" s="1"/>
  <c r="K10" i="21"/>
  <c r="J10" i="21"/>
  <c r="I10" i="21"/>
  <c r="I21" i="21"/>
  <c r="K21" i="21" s="1"/>
  <c r="I23" i="21"/>
  <c r="K23" i="21" s="1"/>
  <c r="I25" i="21"/>
  <c r="K25" i="21"/>
  <c r="K36" i="21"/>
  <c r="F27" i="1"/>
  <c r="H60" i="1"/>
  <c r="K60" i="1" s="1"/>
  <c r="K8" i="1"/>
  <c r="G11" i="1"/>
  <c r="H13" i="1" s="1"/>
  <c r="I13" i="1" s="1"/>
  <c r="J23" i="1"/>
  <c r="J24" i="1"/>
  <c r="K53" i="12"/>
  <c r="H33" i="12"/>
  <c r="E54" i="19"/>
  <c r="E15" i="19"/>
  <c r="I45" i="19"/>
  <c r="K45" i="19" s="1"/>
  <c r="J39" i="19"/>
  <c r="K39" i="19" s="1"/>
  <c r="J44" i="19"/>
  <c r="K44" i="19"/>
  <c r="I35" i="19"/>
  <c r="K35" i="19" s="1"/>
  <c r="Q35" i="19" s="1"/>
  <c r="I37" i="19"/>
  <c r="K37" i="19" s="1"/>
  <c r="Q37" i="19" s="1"/>
  <c r="K33" i="19"/>
  <c r="Q33" i="19" s="1"/>
  <c r="K34" i="19"/>
  <c r="Q34" i="19" s="1"/>
  <c r="J33" i="19"/>
  <c r="I10" i="19"/>
  <c r="J10" i="19"/>
  <c r="K10" i="19"/>
  <c r="H11" i="19"/>
  <c r="I11" i="19" s="1"/>
  <c r="J11" i="19"/>
  <c r="H12" i="19"/>
  <c r="I12" i="19" s="1"/>
  <c r="J12" i="19"/>
  <c r="H19" i="19"/>
  <c r="J19" i="19" s="1"/>
  <c r="I19" i="19"/>
  <c r="K19" i="19" s="1"/>
  <c r="H20" i="19"/>
  <c r="J20" i="19" s="1"/>
  <c r="K20" i="19"/>
  <c r="H21" i="19"/>
  <c r="I21" i="19" s="1"/>
  <c r="K21" i="19" s="1"/>
  <c r="H22" i="19"/>
  <c r="I22" i="19" s="1"/>
  <c r="K22" i="19" s="1"/>
  <c r="H23" i="19"/>
  <c r="I23" i="19" s="1"/>
  <c r="K23" i="19" s="1"/>
  <c r="H24" i="19"/>
  <c r="I24" i="19" s="1"/>
  <c r="K24" i="19" s="1"/>
  <c r="H25" i="19"/>
  <c r="I25" i="19" s="1"/>
  <c r="K25" i="19" s="1"/>
  <c r="J28" i="19"/>
  <c r="J29" i="19" s="1"/>
  <c r="H33" i="19"/>
  <c r="H34" i="19"/>
  <c r="J34" i="19"/>
  <c r="J35" i="19"/>
  <c r="I36" i="19"/>
  <c r="H36" i="19"/>
  <c r="I38" i="19"/>
  <c r="K38" i="19"/>
  <c r="Q38" i="19" s="1"/>
  <c r="E43" i="19"/>
  <c r="D43" i="19" s="1"/>
  <c r="H44" i="19"/>
  <c r="N57" i="19"/>
  <c r="G57" i="19" s="1"/>
  <c r="P57" i="19"/>
  <c r="Q57" i="19" s="1"/>
  <c r="G58" i="19"/>
  <c r="O61" i="19"/>
  <c r="G61" i="19" s="1"/>
  <c r="H9" i="1"/>
  <c r="K9" i="1" s="1"/>
  <c r="H10" i="1"/>
  <c r="K10" i="1" s="1"/>
  <c r="H20" i="1"/>
  <c r="C20" i="2"/>
  <c r="C24" i="2" s="1"/>
  <c r="G11" i="5"/>
  <c r="F17" i="12"/>
  <c r="G22" i="12" s="1"/>
  <c r="G23" i="12" s="1"/>
  <c r="G17" i="12"/>
  <c r="H29" i="12"/>
  <c r="J29" i="12" s="1"/>
  <c r="H30" i="12"/>
  <c r="J30" i="12" s="1"/>
  <c r="G33" i="12"/>
  <c r="H35" i="12"/>
  <c r="H36" i="12"/>
  <c r="H37" i="12"/>
  <c r="H41" i="12"/>
  <c r="H44" i="12"/>
  <c r="H46" i="12"/>
  <c r="H47" i="12"/>
  <c r="H52" i="12"/>
  <c r="K52" i="12" s="1"/>
  <c r="K54" i="12"/>
  <c r="H55" i="12"/>
  <c r="K58" i="12"/>
  <c r="H59" i="12"/>
  <c r="K59" i="12" s="1"/>
  <c r="H63" i="12"/>
  <c r="K63" i="12" s="1"/>
  <c r="H66" i="12"/>
  <c r="K66" i="12" s="1"/>
  <c r="K68" i="12"/>
  <c r="K47" i="1"/>
  <c r="K49" i="1"/>
  <c r="K53" i="1"/>
  <c r="H56" i="1"/>
  <c r="H61" i="12" s="1"/>
  <c r="K61" i="12" s="1"/>
  <c r="K61" i="1"/>
  <c r="K63" i="1"/>
  <c r="J38" i="19"/>
  <c r="H38" i="19"/>
  <c r="K12" i="19"/>
  <c r="K11" i="19"/>
  <c r="I39" i="19"/>
  <c r="K36" i="19"/>
  <c r="Q36" i="19" s="1"/>
  <c r="J36" i="19"/>
  <c r="G16" i="1" l="1"/>
  <c r="F71" i="1" s="1"/>
  <c r="H65" i="12"/>
  <c r="K65" i="12" s="1"/>
  <c r="J12" i="21"/>
  <c r="I39" i="21"/>
  <c r="I24" i="21"/>
  <c r="K24" i="21" s="1"/>
  <c r="I11" i="21"/>
  <c r="E44" i="19"/>
  <c r="D44" i="19" s="1"/>
  <c r="K38" i="21"/>
  <c r="H35" i="19"/>
  <c r="I12" i="21"/>
  <c r="K45" i="21"/>
  <c r="K35" i="21"/>
  <c r="E44" i="21"/>
  <c r="D44" i="21" s="1"/>
  <c r="H29" i="19"/>
  <c r="I29" i="19" s="1"/>
  <c r="K29" i="19"/>
  <c r="J77" i="12"/>
  <c r="G32" i="12"/>
  <c r="K83" i="12"/>
  <c r="K37" i="12"/>
  <c r="J45" i="19"/>
  <c r="G55" i="12"/>
  <c r="K36" i="12"/>
  <c r="J28" i="12"/>
  <c r="K28" i="12" s="1"/>
  <c r="J25" i="19"/>
  <c r="J24" i="19"/>
  <c r="J23" i="19"/>
  <c r="J22" i="19"/>
  <c r="J21" i="19"/>
  <c r="K28" i="21"/>
  <c r="J37" i="21"/>
  <c r="K55" i="12"/>
  <c r="H28" i="19"/>
  <c r="I28" i="19" s="1"/>
  <c r="H45" i="19"/>
  <c r="K35" i="12"/>
  <c r="J37" i="19"/>
  <c r="K26" i="12"/>
  <c r="K28" i="19"/>
  <c r="K24" i="12"/>
  <c r="H37" i="19"/>
  <c r="J11" i="21"/>
  <c r="F73" i="1" l="1"/>
  <c r="G73" i="1" s="1"/>
  <c r="G17" i="1"/>
  <c r="K20" i="1"/>
  <c r="K18" i="1"/>
  <c r="J22" i="1"/>
  <c r="K22" i="1" s="1"/>
  <c r="J75" i="12"/>
  <c r="K77" i="12" s="1"/>
  <c r="J32" i="12"/>
  <c r="J33" i="12"/>
  <c r="F75" i="1" l="1"/>
  <c r="G75" i="1" s="1"/>
  <c r="K75" i="1" s="1"/>
  <c r="M17" i="1"/>
  <c r="M18" i="1"/>
  <c r="K85" i="1"/>
  <c r="Q85" i="1" s="1"/>
  <c r="G71" i="1"/>
  <c r="K71" i="1" s="1"/>
  <c r="K73" i="1"/>
  <c r="K56" i="1"/>
  <c r="K32" i="1"/>
  <c r="K58" i="1"/>
  <c r="K50" i="1"/>
  <c r="K31" i="1"/>
  <c r="J79" i="1"/>
  <c r="K30" i="1"/>
  <c r="G27" i="1"/>
  <c r="J77" i="1" s="1"/>
  <c r="K54" i="1"/>
  <c r="K75" i="12"/>
  <c r="K32" i="12"/>
  <c r="K39" i="12" s="1"/>
  <c r="K41" i="12" s="1"/>
  <c r="K43" i="12" s="1"/>
  <c r="K44" i="12" s="1"/>
  <c r="K45" i="12" s="1"/>
  <c r="J47" i="12" s="1"/>
  <c r="K47" i="12" s="1"/>
  <c r="K48" i="12" s="1"/>
  <c r="K70" i="12" s="1"/>
  <c r="Q73" i="1" l="1"/>
  <c r="M73" i="1"/>
  <c r="Q71" i="1"/>
  <c r="M71" i="1"/>
  <c r="Q75" i="1"/>
  <c r="M75" i="1"/>
  <c r="K77" i="1"/>
  <c r="Q77" i="1" s="1"/>
  <c r="L21" i="27"/>
  <c r="M21" i="27" s="1"/>
  <c r="J27" i="1"/>
  <c r="J28" i="1"/>
  <c r="K79" i="1"/>
  <c r="K72" i="12"/>
  <c r="K79" i="12"/>
  <c r="K81" i="12" s="1"/>
  <c r="K85" i="12" s="1"/>
  <c r="Q79" i="1" l="1"/>
  <c r="M79" i="1"/>
  <c r="K27" i="1"/>
  <c r="K34" i="1" s="1"/>
  <c r="K36" i="1" s="1"/>
  <c r="M36" i="1" s="1"/>
  <c r="M34" i="1" l="1"/>
  <c r="O31" i="1"/>
  <c r="P31" i="1" s="1"/>
  <c r="K38" i="1"/>
  <c r="K39" i="1" s="1"/>
  <c r="M39" i="1" s="1"/>
  <c r="K41" i="1" l="1"/>
  <c r="G43" i="1" s="1"/>
  <c r="M41" i="1" l="1"/>
  <c r="J43" i="1"/>
  <c r="K43" i="1" s="1"/>
  <c r="M43" i="1" s="1"/>
  <c r="K44" i="1" l="1"/>
  <c r="O48" i="1" s="1"/>
  <c r="O49" i="1" s="1"/>
  <c r="K65" i="1" l="1"/>
  <c r="M44" i="1"/>
  <c r="K81" i="1" l="1"/>
  <c r="Q81" i="1" s="1"/>
  <c r="Q65" i="1"/>
  <c r="M65" i="1"/>
  <c r="K67" i="1"/>
  <c r="Q67" i="1" s="1"/>
  <c r="K83" i="1" l="1"/>
  <c r="O94" i="1" s="1"/>
  <c r="Q83" i="1" l="1"/>
  <c r="O95" i="1"/>
  <c r="K87" i="1"/>
  <c r="Q87" i="1" l="1"/>
  <c r="R87" i="1" s="1"/>
  <c r="T87" i="1"/>
  <c r="U87" i="1" s="1"/>
  <c r="N71" i="1"/>
  <c r="N87" i="1"/>
  <c r="N85" i="1"/>
  <c r="N79" i="1"/>
  <c r="N75" i="1"/>
  <c r="N73" i="1"/>
  <c r="N41" i="1"/>
  <c r="N65" i="1"/>
  <c r="N34" i="1"/>
  <c r="N39" i="1"/>
  <c r="N44" i="1"/>
  <c r="N36" i="1"/>
  <c r="N67" i="1"/>
  <c r="N83" i="1"/>
  <c r="N43" i="1"/>
  <c r="F46" i="5" l="1"/>
  <c r="G56" i="5" s="1"/>
  <c r="H51" i="5" l="1"/>
  <c r="H5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L13" authorId="0" shapeId="0" xr:uid="{0CEDDBAB-93BD-42C7-BB97-6C1B8CBD2DB3}">
      <text>
        <r>
          <rPr>
            <b/>
            <sz val="9"/>
            <color indexed="81"/>
            <rFont val="Tahoma"/>
            <family val="2"/>
          </rPr>
          <t>Jason:</t>
        </r>
        <r>
          <rPr>
            <sz val="9"/>
            <color indexed="81"/>
            <rFont val="Tahoma"/>
            <family val="2"/>
          </rPr>
          <t xml:space="preserve">
comb &amp; cutter allowance in Shearer's formula / 5</t>
        </r>
      </text>
    </comment>
    <comment ref="I55" authorId="1" shapeId="0" xr:uid="{4E21F68F-C887-4E57-96A7-745C784BDF82}">
      <text>
        <r>
          <rPr>
            <b/>
            <sz val="8"/>
            <color indexed="81"/>
            <rFont val="Tahoma"/>
            <family val="2"/>
          </rPr>
          <t>Jason Letchford:</t>
        </r>
        <r>
          <rPr>
            <sz val="8"/>
            <color indexed="81"/>
            <rFont val="Tahoma"/>
            <family val="2"/>
          </rPr>
          <t xml:space="preserve">
Introduced 2018 - daily allowance of 14% of the standard rate</t>
        </r>
      </text>
    </comment>
    <comment ref="I57" authorId="1" shapeId="0" xr:uid="{0339AEED-F1E5-4AF8-82CC-7DBFCF05E31A}">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H60" authorId="1" shapeId="0" xr:uid="{0E10609E-1FF1-43EA-A4EC-3E270720D832}">
      <text>
        <r>
          <rPr>
            <b/>
            <sz val="8"/>
            <color indexed="81"/>
            <rFont val="Tahoma"/>
            <family val="2"/>
          </rPr>
          <t>Jason Letchford:</t>
        </r>
        <r>
          <rPr>
            <sz val="8"/>
            <color indexed="81"/>
            <rFont val="Tahoma"/>
            <family val="2"/>
          </rPr>
          <t xml:space="preserve">
259.4% standared rate (FLH2)</t>
        </r>
      </text>
    </comment>
    <comment ref="H61" authorId="1" shapeId="0" xr:uid="{4449E138-0631-4CCE-A778-1B2DFE995B3F}">
      <text>
        <r>
          <rPr>
            <b/>
            <sz val="8"/>
            <color indexed="81"/>
            <rFont val="Tahoma"/>
            <family val="2"/>
          </rPr>
          <t>Jason Letchford:</t>
        </r>
        <r>
          <rPr>
            <sz val="8"/>
            <color indexed="81"/>
            <rFont val="Tahoma"/>
            <family val="2"/>
          </rPr>
          <t xml:space="preserve">
85.6% FLH2 rate (standard Rate) 28.1</t>
        </r>
      </text>
    </comment>
    <comment ref="H64" authorId="1" shapeId="0" xr:uid="{DD302C1F-A821-4642-AEF3-E539912BFA9D}">
      <text>
        <r>
          <rPr>
            <b/>
            <sz val="8"/>
            <color indexed="81"/>
            <rFont val="Tahoma"/>
            <family val="2"/>
          </rPr>
          <t>Jason Letchford:</t>
        </r>
        <r>
          <rPr>
            <sz val="8"/>
            <color indexed="81"/>
            <rFont val="Tahoma"/>
            <family val="2"/>
          </rPr>
          <t xml:space="preserve">
77% of standrad hrly rate FLH2 (clause 28.1)</t>
        </r>
      </text>
    </comment>
    <comment ref="H66" authorId="0" shapeId="0" xr:uid="{E68BC267-10C8-4808-A01C-5A926D61C2D3}">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Jason Letchford</author>
  </authors>
  <commentList>
    <comment ref="G57" authorId="0" shapeId="0" xr:uid="{00000000-0006-0000-0900-000001000000}">
      <text>
        <r>
          <rPr>
            <b/>
            <sz val="8"/>
            <color indexed="81"/>
            <rFont val="Tahoma"/>
            <family val="2"/>
          </rPr>
          <t>Jason Letchford:</t>
        </r>
        <r>
          <rPr>
            <sz val="8"/>
            <color indexed="81"/>
            <rFont val="Tahoma"/>
            <family val="2"/>
          </rPr>
          <t xml:space="preserve">
259.4% standared rate (FLH2)</t>
        </r>
      </text>
    </comment>
    <comment ref="G58" authorId="0" shapeId="0" xr:uid="{00000000-0006-0000-0900-000002000000}">
      <text>
        <r>
          <rPr>
            <b/>
            <sz val="8"/>
            <color indexed="81"/>
            <rFont val="Tahoma"/>
            <family val="2"/>
          </rPr>
          <t>Jason Letchford:</t>
        </r>
        <r>
          <rPr>
            <sz val="8"/>
            <color indexed="81"/>
            <rFont val="Tahoma"/>
            <family val="2"/>
          </rPr>
          <t xml:space="preserve">
85.6% FLH2 rate (standard Rate) 28.1</t>
        </r>
      </text>
    </comment>
    <comment ref="G61" authorId="0" shapeId="0" xr:uid="{00000000-0006-0000-0900-000003000000}">
      <text>
        <r>
          <rPr>
            <b/>
            <sz val="8"/>
            <color indexed="81"/>
            <rFont val="Tahoma"/>
            <family val="2"/>
          </rPr>
          <t>Jason Letchford:</t>
        </r>
        <r>
          <rPr>
            <sz val="8"/>
            <color indexed="81"/>
            <rFont val="Tahoma"/>
            <family val="2"/>
          </rPr>
          <t xml:space="preserve">
77% of standrad hrly rate FLH2 (clause 28.1)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L13" authorId="0" shapeId="0" xr:uid="{BBDD258D-705E-47D5-BC57-6B768E70E794}">
      <text>
        <r>
          <rPr>
            <b/>
            <sz val="9"/>
            <color indexed="81"/>
            <rFont val="Tahoma"/>
            <family val="2"/>
          </rPr>
          <t>Jason:</t>
        </r>
        <r>
          <rPr>
            <sz val="9"/>
            <color indexed="81"/>
            <rFont val="Tahoma"/>
            <family val="2"/>
          </rPr>
          <t xml:space="preserve">
comb &amp; cutter allowance in Shearer's formula / 5</t>
        </r>
      </text>
    </comment>
    <comment ref="I55" authorId="1" shapeId="0" xr:uid="{15606976-7582-4F0F-90C6-0BEF4B2FC5F2}">
      <text>
        <r>
          <rPr>
            <b/>
            <sz val="8"/>
            <color indexed="81"/>
            <rFont val="Tahoma"/>
            <family val="2"/>
          </rPr>
          <t>Jason Letchford:</t>
        </r>
        <r>
          <rPr>
            <sz val="8"/>
            <color indexed="81"/>
            <rFont val="Tahoma"/>
            <family val="2"/>
          </rPr>
          <t xml:space="preserve">
Introduced 2018 - daily allowance of 14% of the standard rate</t>
        </r>
      </text>
    </comment>
    <comment ref="I57" authorId="1" shapeId="0" xr:uid="{3C21AA72-0714-407B-A999-60070624F6A1}">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H60" authorId="1" shapeId="0" xr:uid="{A6B36F97-6CC4-4D9D-B143-2DE705E255B5}">
      <text>
        <r>
          <rPr>
            <b/>
            <sz val="8"/>
            <color indexed="81"/>
            <rFont val="Tahoma"/>
            <family val="2"/>
          </rPr>
          <t>Jason Letchford:</t>
        </r>
        <r>
          <rPr>
            <sz val="8"/>
            <color indexed="81"/>
            <rFont val="Tahoma"/>
            <family val="2"/>
          </rPr>
          <t xml:space="preserve">
259.4% standared rate (FLH2)</t>
        </r>
      </text>
    </comment>
    <comment ref="H61" authorId="1" shapeId="0" xr:uid="{E68B7AA6-CAE7-4E76-8A4F-AE22DDD240C3}">
      <text>
        <r>
          <rPr>
            <b/>
            <sz val="8"/>
            <color indexed="81"/>
            <rFont val="Tahoma"/>
            <family val="2"/>
          </rPr>
          <t>Jason Letchford:</t>
        </r>
        <r>
          <rPr>
            <sz val="8"/>
            <color indexed="81"/>
            <rFont val="Tahoma"/>
            <family val="2"/>
          </rPr>
          <t xml:space="preserve">
85.6% FLH2 rate (standard Rate) 28.1</t>
        </r>
      </text>
    </comment>
    <comment ref="H64" authorId="1" shapeId="0" xr:uid="{061C1B6C-FDEB-40C4-A6AB-9B54EF913FCD}">
      <text>
        <r>
          <rPr>
            <b/>
            <sz val="8"/>
            <color indexed="81"/>
            <rFont val="Tahoma"/>
            <family val="2"/>
          </rPr>
          <t>Jason Letchford:</t>
        </r>
        <r>
          <rPr>
            <sz val="8"/>
            <color indexed="81"/>
            <rFont val="Tahoma"/>
            <family val="2"/>
          </rPr>
          <t xml:space="preserve">
77% of standrad hrly rate FLH2 (clause 28.1)</t>
        </r>
      </text>
    </comment>
    <comment ref="H66" authorId="0" shapeId="0" xr:uid="{3EAB1721-3B81-44F7-A0CA-1ABC22589DE3}">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L13" authorId="0" shapeId="0" xr:uid="{6701498B-2171-4DE9-AAF6-5DDC870B77C1}">
      <text>
        <r>
          <rPr>
            <b/>
            <sz val="9"/>
            <color indexed="81"/>
            <rFont val="Tahoma"/>
            <family val="2"/>
          </rPr>
          <t>Jason:</t>
        </r>
        <r>
          <rPr>
            <sz val="9"/>
            <color indexed="81"/>
            <rFont val="Tahoma"/>
            <family val="2"/>
          </rPr>
          <t xml:space="preserve">
comb &amp; cutter allowance in Shearer's formula / 5</t>
        </r>
      </text>
    </comment>
    <comment ref="I55" authorId="1" shapeId="0" xr:uid="{BF482977-51E4-4E6D-AA60-43FB77AF4709}">
      <text>
        <r>
          <rPr>
            <b/>
            <sz val="8"/>
            <color indexed="81"/>
            <rFont val="Tahoma"/>
            <family val="2"/>
          </rPr>
          <t>Jason Letchford:</t>
        </r>
        <r>
          <rPr>
            <sz val="8"/>
            <color indexed="81"/>
            <rFont val="Tahoma"/>
            <family val="2"/>
          </rPr>
          <t xml:space="preserve">
Introduced 2018 - daily allowance of 14% of the standard rate</t>
        </r>
      </text>
    </comment>
    <comment ref="I57" authorId="1" shapeId="0" xr:uid="{89D22503-D0FB-4E50-AF76-AFC5F404713B}">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H60" authorId="1" shapeId="0" xr:uid="{27F5335D-580C-4BF6-9E38-0CDB0A317513}">
      <text>
        <r>
          <rPr>
            <b/>
            <sz val="8"/>
            <color indexed="81"/>
            <rFont val="Tahoma"/>
            <family val="2"/>
          </rPr>
          <t>Jason Letchford:</t>
        </r>
        <r>
          <rPr>
            <sz val="8"/>
            <color indexed="81"/>
            <rFont val="Tahoma"/>
            <family val="2"/>
          </rPr>
          <t xml:space="preserve">
259.4% standared rate (FLH2)</t>
        </r>
      </text>
    </comment>
    <comment ref="H61" authorId="1" shapeId="0" xr:uid="{9DCF1B14-7858-4A12-B31F-70553B7217EC}">
      <text>
        <r>
          <rPr>
            <b/>
            <sz val="8"/>
            <color indexed="81"/>
            <rFont val="Tahoma"/>
            <family val="2"/>
          </rPr>
          <t>Jason Letchford:</t>
        </r>
        <r>
          <rPr>
            <sz val="8"/>
            <color indexed="81"/>
            <rFont val="Tahoma"/>
            <family val="2"/>
          </rPr>
          <t xml:space="preserve">
85.6% FLH2 rate (standard Rate) 28.1</t>
        </r>
      </text>
    </comment>
    <comment ref="H64" authorId="1" shapeId="0" xr:uid="{E59F2B3C-7D8A-4B06-B8B9-B3F3D292A028}">
      <text>
        <r>
          <rPr>
            <b/>
            <sz val="8"/>
            <color indexed="81"/>
            <rFont val="Tahoma"/>
            <family val="2"/>
          </rPr>
          <t>Jason Letchford:</t>
        </r>
        <r>
          <rPr>
            <sz val="8"/>
            <color indexed="81"/>
            <rFont val="Tahoma"/>
            <family val="2"/>
          </rPr>
          <t xml:space="preserve">
77% of standrad hrly rate FLH2 (clause 28.1)</t>
        </r>
      </text>
    </comment>
    <comment ref="H66" authorId="0" shapeId="0" xr:uid="{7033DD3C-F3D6-46B1-A94E-79519F3FA2F6}">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K13" authorId="0" shapeId="0" xr:uid="{7E052826-6240-4A2E-8C64-EE68640AB8AB}">
      <text>
        <r>
          <rPr>
            <b/>
            <sz val="9"/>
            <color indexed="81"/>
            <rFont val="Tahoma"/>
            <family val="2"/>
          </rPr>
          <t>Jason:</t>
        </r>
        <r>
          <rPr>
            <sz val="9"/>
            <color indexed="81"/>
            <rFont val="Tahoma"/>
            <family val="2"/>
          </rPr>
          <t xml:space="preserve">
comb &amp; cutter allowance in Shearer's formula / 5</t>
        </r>
      </text>
    </comment>
    <comment ref="H55" authorId="1" shapeId="0" xr:uid="{B8B74271-AB2E-4461-B970-B854B292EC65}">
      <text>
        <r>
          <rPr>
            <b/>
            <sz val="8"/>
            <color indexed="81"/>
            <rFont val="Tahoma"/>
            <family val="2"/>
          </rPr>
          <t>Jason Letchford:</t>
        </r>
        <r>
          <rPr>
            <sz val="8"/>
            <color indexed="81"/>
            <rFont val="Tahoma"/>
            <family val="2"/>
          </rPr>
          <t xml:space="preserve">
Introduced 2018 - daily allowance of 14% of the standard rate</t>
        </r>
      </text>
    </comment>
    <comment ref="H57" authorId="1" shapeId="0" xr:uid="{B6A7CDAE-14EE-4202-B3B0-5A7F69A6C43E}">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G60" authorId="1" shapeId="0" xr:uid="{0B58D41B-6C11-4741-9215-673B52C00874}">
      <text>
        <r>
          <rPr>
            <b/>
            <sz val="8"/>
            <color indexed="81"/>
            <rFont val="Tahoma"/>
            <family val="2"/>
          </rPr>
          <t>Jason Letchford:</t>
        </r>
        <r>
          <rPr>
            <sz val="8"/>
            <color indexed="81"/>
            <rFont val="Tahoma"/>
            <family val="2"/>
          </rPr>
          <t xml:space="preserve">
259.4% standared rate (FLH2)</t>
        </r>
      </text>
    </comment>
    <comment ref="G61" authorId="1" shapeId="0" xr:uid="{0143E57A-83B4-4168-8815-14B3DC2A7D45}">
      <text>
        <r>
          <rPr>
            <b/>
            <sz val="8"/>
            <color indexed="81"/>
            <rFont val="Tahoma"/>
            <family val="2"/>
          </rPr>
          <t>Jason Letchford:</t>
        </r>
        <r>
          <rPr>
            <sz val="8"/>
            <color indexed="81"/>
            <rFont val="Tahoma"/>
            <family val="2"/>
          </rPr>
          <t xml:space="preserve">
85.6% FLH2 rate (standard Rate) 28.1</t>
        </r>
      </text>
    </comment>
    <comment ref="G64" authorId="1" shapeId="0" xr:uid="{BA0783D1-637F-45B0-8899-F234F98430EE}">
      <text>
        <r>
          <rPr>
            <b/>
            <sz val="8"/>
            <color indexed="81"/>
            <rFont val="Tahoma"/>
            <family val="2"/>
          </rPr>
          <t>Jason Letchford:</t>
        </r>
        <r>
          <rPr>
            <sz val="8"/>
            <color indexed="81"/>
            <rFont val="Tahoma"/>
            <family val="2"/>
          </rPr>
          <t xml:space="preserve">
77% of standrad hrly rate FLH2 (clause 28.1)</t>
        </r>
      </text>
    </comment>
    <comment ref="G66" authorId="0" shapeId="0" xr:uid="{3EA6B6E7-E63F-43BC-913B-C9E1D5FFBB58}">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K13" authorId="0" shapeId="0" xr:uid="{D9A37DA6-3CC1-41A5-AD8C-87ABF37C49BE}">
      <text>
        <r>
          <rPr>
            <b/>
            <sz val="9"/>
            <color indexed="81"/>
            <rFont val="Tahoma"/>
            <family val="2"/>
          </rPr>
          <t>Jason:</t>
        </r>
        <r>
          <rPr>
            <sz val="9"/>
            <color indexed="81"/>
            <rFont val="Tahoma"/>
            <family val="2"/>
          </rPr>
          <t xml:space="preserve">
comb &amp; cutter allowance in Shearer's formula / 5</t>
        </r>
      </text>
    </comment>
    <comment ref="H55" authorId="1" shapeId="0" xr:uid="{939A75A2-6CCB-43E2-90BD-320AF7EDEA8D}">
      <text>
        <r>
          <rPr>
            <b/>
            <sz val="8"/>
            <color indexed="81"/>
            <rFont val="Tahoma"/>
            <family val="2"/>
          </rPr>
          <t>Jason Letchford:</t>
        </r>
        <r>
          <rPr>
            <sz val="8"/>
            <color indexed="81"/>
            <rFont val="Tahoma"/>
            <family val="2"/>
          </rPr>
          <t xml:space="preserve">
Introduced 2018 - daily allowance of 14% of the standard rate</t>
        </r>
      </text>
    </comment>
    <comment ref="H57" authorId="1" shapeId="0" xr:uid="{AE9A887B-2211-4756-A0B8-3A49167D92A0}">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G60" authorId="1" shapeId="0" xr:uid="{978D5C32-1D0F-48C7-87A5-B04A5C1FA860}">
      <text>
        <r>
          <rPr>
            <b/>
            <sz val="8"/>
            <color indexed="81"/>
            <rFont val="Tahoma"/>
            <family val="2"/>
          </rPr>
          <t>Jason Letchford:</t>
        </r>
        <r>
          <rPr>
            <sz val="8"/>
            <color indexed="81"/>
            <rFont val="Tahoma"/>
            <family val="2"/>
          </rPr>
          <t xml:space="preserve">
259.4% standared rate (FLH2)</t>
        </r>
      </text>
    </comment>
    <comment ref="G61" authorId="1" shapeId="0" xr:uid="{83E8079B-D234-4E71-86C9-792EC1DE60AF}">
      <text>
        <r>
          <rPr>
            <b/>
            <sz val="8"/>
            <color indexed="81"/>
            <rFont val="Tahoma"/>
            <family val="2"/>
          </rPr>
          <t>Jason Letchford:</t>
        </r>
        <r>
          <rPr>
            <sz val="8"/>
            <color indexed="81"/>
            <rFont val="Tahoma"/>
            <family val="2"/>
          </rPr>
          <t xml:space="preserve">
85.6% FLH2 rate (standard Rate) 28.1</t>
        </r>
      </text>
    </comment>
    <comment ref="G64" authorId="1" shapeId="0" xr:uid="{BB71C32F-3FEB-42BC-B0AF-3865683DD41B}">
      <text>
        <r>
          <rPr>
            <b/>
            <sz val="8"/>
            <color indexed="81"/>
            <rFont val="Tahoma"/>
            <family val="2"/>
          </rPr>
          <t>Jason Letchford:</t>
        </r>
        <r>
          <rPr>
            <sz val="8"/>
            <color indexed="81"/>
            <rFont val="Tahoma"/>
            <family val="2"/>
          </rPr>
          <t xml:space="preserve">
77% of standrad hrly rate FLH2 (clause 28.1)</t>
        </r>
      </text>
    </comment>
    <comment ref="G66" authorId="0" shapeId="0" xr:uid="{D6D0F783-C40D-4BB2-8B23-E92BACA3EBD3}">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Jason</author>
    <author>Jason Letchford</author>
  </authors>
  <commentList>
    <comment ref="K13" authorId="0" shapeId="0" xr:uid="{67B7FCD7-9F01-4C8A-B0B6-322274835877}">
      <text>
        <r>
          <rPr>
            <b/>
            <sz val="9"/>
            <color indexed="81"/>
            <rFont val="Tahoma"/>
            <family val="2"/>
          </rPr>
          <t>Jason:</t>
        </r>
        <r>
          <rPr>
            <sz val="9"/>
            <color indexed="81"/>
            <rFont val="Tahoma"/>
            <family val="2"/>
          </rPr>
          <t xml:space="preserve">
comb &amp; cutter allowance in Shearer's formula / 5</t>
        </r>
      </text>
    </comment>
    <comment ref="H55" authorId="1" shapeId="0" xr:uid="{BB314956-F07E-44AE-BAF1-BC856B1BE202}">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G58" authorId="1" shapeId="0" xr:uid="{A43372D6-4265-4575-B2B5-DEE673A48589}">
      <text>
        <r>
          <rPr>
            <b/>
            <sz val="8"/>
            <color indexed="81"/>
            <rFont val="Tahoma"/>
            <family val="2"/>
          </rPr>
          <t>Jason Letchford:</t>
        </r>
        <r>
          <rPr>
            <sz val="8"/>
            <color indexed="81"/>
            <rFont val="Tahoma"/>
            <family val="2"/>
          </rPr>
          <t xml:space="preserve">
259.4% standared rate (FLH2)</t>
        </r>
      </text>
    </comment>
    <comment ref="G59" authorId="1" shapeId="0" xr:uid="{D937631F-A05C-4B78-825C-148296EE2244}">
      <text>
        <r>
          <rPr>
            <b/>
            <sz val="8"/>
            <color indexed="81"/>
            <rFont val="Tahoma"/>
            <family val="2"/>
          </rPr>
          <t>Jason Letchford:</t>
        </r>
        <r>
          <rPr>
            <sz val="8"/>
            <color indexed="81"/>
            <rFont val="Tahoma"/>
            <family val="2"/>
          </rPr>
          <t xml:space="preserve">
85.6% FLH2 rate (standard Rate) 28.1</t>
        </r>
      </text>
    </comment>
    <comment ref="G62" authorId="1" shapeId="0" xr:uid="{60564BAF-8081-4A12-A0F4-874FF384CF43}">
      <text>
        <r>
          <rPr>
            <b/>
            <sz val="8"/>
            <color indexed="81"/>
            <rFont val="Tahoma"/>
            <family val="2"/>
          </rPr>
          <t>Jason Letchford:</t>
        </r>
        <r>
          <rPr>
            <sz val="8"/>
            <color indexed="81"/>
            <rFont val="Tahoma"/>
            <family val="2"/>
          </rPr>
          <t xml:space="preserve">
77% of standrad hrly rate FLH2 (clause 28.1)</t>
        </r>
      </text>
    </comment>
    <comment ref="G64" authorId="0" shapeId="0" xr:uid="{4523C16F-D28C-4C42-9AF0-E54068702CA2}">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Jason Letchford</author>
    <author>Jason</author>
  </authors>
  <commentList>
    <comment ref="H55" authorId="0" shapeId="0" xr:uid="{00000000-0006-0000-0600-000001000000}">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G58" authorId="0" shapeId="0" xr:uid="{00000000-0006-0000-0600-000002000000}">
      <text>
        <r>
          <rPr>
            <b/>
            <sz val="8"/>
            <color indexed="81"/>
            <rFont val="Tahoma"/>
            <family val="2"/>
          </rPr>
          <t>Jason Letchford:</t>
        </r>
        <r>
          <rPr>
            <sz val="8"/>
            <color indexed="81"/>
            <rFont val="Tahoma"/>
            <family val="2"/>
          </rPr>
          <t xml:space="preserve">
259.4% standared rate (FLH2)</t>
        </r>
      </text>
    </comment>
    <comment ref="G59" authorId="0" shapeId="0" xr:uid="{00000000-0006-0000-0600-000003000000}">
      <text>
        <r>
          <rPr>
            <b/>
            <sz val="8"/>
            <color indexed="81"/>
            <rFont val="Tahoma"/>
            <family val="2"/>
          </rPr>
          <t>Jason Letchford:</t>
        </r>
        <r>
          <rPr>
            <sz val="8"/>
            <color indexed="81"/>
            <rFont val="Tahoma"/>
            <family val="2"/>
          </rPr>
          <t xml:space="preserve">
85.6% FLH2 rate (standard Rate) 28.1</t>
        </r>
      </text>
    </comment>
    <comment ref="G62" authorId="0" shapeId="0" xr:uid="{00000000-0006-0000-0600-000004000000}">
      <text>
        <r>
          <rPr>
            <b/>
            <sz val="8"/>
            <color indexed="81"/>
            <rFont val="Tahoma"/>
            <family val="2"/>
          </rPr>
          <t>Jason Letchford:</t>
        </r>
        <r>
          <rPr>
            <sz val="8"/>
            <color indexed="81"/>
            <rFont val="Tahoma"/>
            <family val="2"/>
          </rPr>
          <t xml:space="preserve">
77% of standrad hrly rate FLH2 (clause 28.1)</t>
        </r>
      </text>
    </comment>
    <comment ref="G64" authorId="1" shapeId="0" xr:uid="{00000000-0006-0000-0600-000005000000}">
      <text>
        <r>
          <rPr>
            <b/>
            <sz val="9"/>
            <color indexed="81"/>
            <rFont val="Tahoma"/>
            <family val="2"/>
          </rPr>
          <t>Jason:</t>
        </r>
        <r>
          <rPr>
            <sz val="9"/>
            <color indexed="81"/>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Jason Letchford</author>
    <author>Jason</author>
  </authors>
  <commentList>
    <comment ref="H55" authorId="0" shapeId="0" xr:uid="{00000000-0006-0000-0700-000001000000}">
      <text>
        <r>
          <rPr>
            <b/>
            <sz val="8"/>
            <color rgb="FF000000"/>
            <rFont val="Tahoma"/>
            <family val="2"/>
          </rPr>
          <t>Jason Letchford:</t>
        </r>
        <r>
          <rPr>
            <sz val="8"/>
            <color rgb="FF000000"/>
            <rFont val="Tahoma"/>
            <family val="2"/>
          </rPr>
          <t xml:space="preserve">
The not found breakdown rate is calculated as the old breakdown rate multiplied by the new Shearers rate per 100 divided by the old Shearers rate per 100 (less found deduction if found employee).</t>
        </r>
      </text>
    </comment>
    <comment ref="G58" authorId="0" shapeId="0" xr:uid="{00000000-0006-0000-0700-000002000000}">
      <text>
        <r>
          <rPr>
            <b/>
            <sz val="8"/>
            <color rgb="FF000000"/>
            <rFont val="Tahoma"/>
            <family val="2"/>
          </rPr>
          <t>Jason Letchford:</t>
        </r>
        <r>
          <rPr>
            <sz val="8"/>
            <color rgb="FF000000"/>
            <rFont val="Tahoma"/>
            <family val="2"/>
          </rPr>
          <t xml:space="preserve">
259.4% standared rate (FLH2)</t>
        </r>
      </text>
    </comment>
    <comment ref="G59" authorId="0" shapeId="0" xr:uid="{00000000-0006-0000-0700-000003000000}">
      <text>
        <r>
          <rPr>
            <b/>
            <sz val="8"/>
            <color rgb="FF000000"/>
            <rFont val="Tahoma"/>
            <family val="2"/>
          </rPr>
          <t>Jason Letchford:</t>
        </r>
        <r>
          <rPr>
            <sz val="8"/>
            <color rgb="FF000000"/>
            <rFont val="Tahoma"/>
            <family val="2"/>
          </rPr>
          <t xml:space="preserve">
85.6% FLH2 rate (standard Rate) 28.1</t>
        </r>
      </text>
    </comment>
    <comment ref="G62" authorId="0" shapeId="0" xr:uid="{00000000-0006-0000-0700-000004000000}">
      <text>
        <r>
          <rPr>
            <b/>
            <sz val="8"/>
            <color rgb="FF000000"/>
            <rFont val="Tahoma"/>
            <family val="2"/>
          </rPr>
          <t>Jason Letchford:</t>
        </r>
        <r>
          <rPr>
            <sz val="8"/>
            <color rgb="FF000000"/>
            <rFont val="Tahoma"/>
            <family val="2"/>
          </rPr>
          <t xml:space="preserve">
77% of standrad hrly rate FLH2 (clause 28.1)</t>
        </r>
      </text>
    </comment>
    <comment ref="G64" authorId="1" shapeId="0" xr:uid="{00000000-0006-0000-0700-000005000000}">
      <text>
        <r>
          <rPr>
            <b/>
            <sz val="9"/>
            <color rgb="FF000000"/>
            <rFont val="Tahoma"/>
            <family val="2"/>
          </rPr>
          <t>Jason:</t>
        </r>
        <r>
          <rPr>
            <sz val="9"/>
            <color rgb="FF000000"/>
            <rFont val="Tahoma"/>
            <family val="2"/>
          </rPr>
          <t xml:space="preserve">
See separate Expense related Allowances Draft Determination Doc. 
accordance with clause 17.1 of the award, vehicle allowances are updated in line with any increase to the Consumer Price Index (CPI) for the Private motoring sub-group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Jason Letchford</author>
    <author>Jason</author>
  </authors>
  <commentList>
    <comment ref="H54" authorId="0" shapeId="0" xr:uid="{00000000-0006-0000-0800-000001000000}">
      <text>
        <r>
          <rPr>
            <b/>
            <sz val="8"/>
            <color indexed="81"/>
            <rFont val="Tahoma"/>
            <family val="2"/>
          </rPr>
          <t>Jason Letchford:</t>
        </r>
        <r>
          <rPr>
            <sz val="8"/>
            <color indexed="81"/>
            <rFont val="Tahoma"/>
            <family val="2"/>
          </rPr>
          <t xml:space="preserve">
The not found breakdown rate is calculated as the old breakdown rate multiplied by the new Shearers rate per 100 divided by the old Shearers rate per 100 (less found deduction if found employee).</t>
        </r>
      </text>
    </comment>
    <comment ref="G57" authorId="0" shapeId="0" xr:uid="{00000000-0006-0000-0800-000002000000}">
      <text>
        <r>
          <rPr>
            <b/>
            <sz val="8"/>
            <color indexed="81"/>
            <rFont val="Tahoma"/>
            <family val="2"/>
          </rPr>
          <t>Jason Letchford:</t>
        </r>
        <r>
          <rPr>
            <sz val="8"/>
            <color indexed="81"/>
            <rFont val="Tahoma"/>
            <family val="2"/>
          </rPr>
          <t xml:space="preserve">
259.4% standared rate (FLH2)</t>
        </r>
      </text>
    </comment>
    <comment ref="G58" authorId="0" shapeId="0" xr:uid="{00000000-0006-0000-0800-000003000000}">
      <text>
        <r>
          <rPr>
            <b/>
            <sz val="8"/>
            <color indexed="81"/>
            <rFont val="Tahoma"/>
            <family val="2"/>
          </rPr>
          <t>Jason Letchford:</t>
        </r>
        <r>
          <rPr>
            <sz val="8"/>
            <color indexed="81"/>
            <rFont val="Tahoma"/>
            <family val="2"/>
          </rPr>
          <t xml:space="preserve">
85.6% FLH2 rate (standard Rate) 28.1</t>
        </r>
      </text>
    </comment>
    <comment ref="G61" authorId="0" shapeId="0" xr:uid="{00000000-0006-0000-0800-000004000000}">
      <text>
        <r>
          <rPr>
            <b/>
            <sz val="8"/>
            <color indexed="81"/>
            <rFont val="Tahoma"/>
            <family val="2"/>
          </rPr>
          <t>Jason Letchford:</t>
        </r>
        <r>
          <rPr>
            <sz val="8"/>
            <color indexed="81"/>
            <rFont val="Tahoma"/>
            <family val="2"/>
          </rPr>
          <t xml:space="preserve">
77% of standrad hrly rate FLH2 (clause 28.1)</t>
        </r>
      </text>
    </comment>
    <comment ref="G63" authorId="1" shapeId="0" xr:uid="{00000000-0006-0000-0800-000005000000}">
      <text>
        <r>
          <rPr>
            <b/>
            <sz val="9"/>
            <color indexed="81"/>
            <rFont val="Tahoma"/>
            <family val="2"/>
          </rPr>
          <t>Jason:</t>
        </r>
        <r>
          <rPr>
            <sz val="9"/>
            <color indexed="81"/>
            <rFont val="Tahoma"/>
            <family val="2"/>
          </rPr>
          <t xml:space="preserve">
See separate Expense related Allowances Draft Determination Doc</t>
        </r>
      </text>
    </comment>
  </commentList>
</comments>
</file>

<file path=xl/sharedStrings.xml><?xml version="1.0" encoding="utf-8"?>
<sst xmlns="http://schemas.openxmlformats.org/spreadsheetml/2006/main" count="1541" uniqueCount="391">
  <si>
    <t>No of Shearers</t>
  </si>
  <si>
    <t>Average Sheep per day shorn</t>
  </si>
  <si>
    <t xml:space="preserve">No of Rouseabouts </t>
  </si>
  <si>
    <t>No of Wool rollers</t>
  </si>
  <si>
    <t>Woolclassers</t>
  </si>
  <si>
    <t>Cooks</t>
  </si>
  <si>
    <t>Pressers</t>
  </si>
  <si>
    <t>Oversear</t>
  </si>
  <si>
    <t>Food Costs</t>
  </si>
  <si>
    <t>No of Runs to Complete job</t>
  </si>
  <si>
    <t xml:space="preserve">Variable cost per sheep </t>
  </si>
  <si>
    <t>Workers Comp</t>
  </si>
  <si>
    <t xml:space="preserve">Super </t>
  </si>
  <si>
    <t>No of days to Complete job</t>
  </si>
  <si>
    <t>Rate per KG</t>
  </si>
  <si>
    <t>No of Days</t>
  </si>
  <si>
    <t>No of people per days</t>
  </si>
  <si>
    <t>No of kms</t>
  </si>
  <si>
    <t>Rate per run</t>
  </si>
  <si>
    <t>Rate per sheep</t>
  </si>
  <si>
    <t>Cost</t>
  </si>
  <si>
    <t>No of hours</t>
  </si>
  <si>
    <t>No of Employees not found</t>
  </si>
  <si>
    <t>Total wages before Workers comp</t>
  </si>
  <si>
    <t>Expert</t>
  </si>
  <si>
    <t>Av price charged</t>
  </si>
  <si>
    <t xml:space="preserve">Sheep shorn for </t>
  </si>
  <si>
    <t>Income</t>
  </si>
  <si>
    <t xml:space="preserve">per head </t>
  </si>
  <si>
    <t xml:space="preserve">the year </t>
  </si>
  <si>
    <t>Expenses</t>
  </si>
  <si>
    <t xml:space="preserve">Weeks worked per year </t>
  </si>
  <si>
    <t xml:space="preserve">Overhead per working day </t>
  </si>
  <si>
    <t xml:space="preserve">Overhead per sheep shorn </t>
  </si>
  <si>
    <t>Shearer 1</t>
  </si>
  <si>
    <t>Shearer 2</t>
  </si>
  <si>
    <t>Shearer 3</t>
  </si>
  <si>
    <t>Shearer 4</t>
  </si>
  <si>
    <t>Shearer 5</t>
  </si>
  <si>
    <t>Shearer 6</t>
  </si>
  <si>
    <t>Shearer 7</t>
  </si>
  <si>
    <t>Shearer 8</t>
  </si>
  <si>
    <t>Shearer 9</t>
  </si>
  <si>
    <t>Shearer 10</t>
  </si>
  <si>
    <t>Shearer 11</t>
  </si>
  <si>
    <t>Shearer 12</t>
  </si>
  <si>
    <t>Shearer 13</t>
  </si>
  <si>
    <t>Shearer 14</t>
  </si>
  <si>
    <t xml:space="preserve">Sheep per day </t>
  </si>
  <si>
    <t xml:space="preserve">No of Shearers </t>
  </si>
  <si>
    <t>Average sheep / day</t>
  </si>
  <si>
    <t xml:space="preserve">Total Variable costs </t>
  </si>
  <si>
    <t xml:space="preserve">Total cost for the job with overhead </t>
  </si>
  <si>
    <t xml:space="preserve">Cost per sheep before profit </t>
  </si>
  <si>
    <t xml:space="preserve">Desired profit </t>
  </si>
  <si>
    <t xml:space="preserve">per day </t>
  </si>
  <si>
    <t>Quote price for the job</t>
  </si>
  <si>
    <t>Total of wages before super and workers comp</t>
  </si>
  <si>
    <t xml:space="preserve">Other </t>
  </si>
  <si>
    <t>Overhead per week worked</t>
  </si>
  <si>
    <t>Volume</t>
  </si>
  <si>
    <t>Rate per bale</t>
  </si>
  <si>
    <t>Contract tncome</t>
  </si>
  <si>
    <t>Total Income</t>
  </si>
  <si>
    <t>Superannuation</t>
  </si>
  <si>
    <t>Other Employer Expenses</t>
  </si>
  <si>
    <t>Total Employment Expenses</t>
  </si>
  <si>
    <t>Home Phone &amp; Internet</t>
  </si>
  <si>
    <t>Stores</t>
  </si>
  <si>
    <t>Protective Clothing</t>
  </si>
  <si>
    <t>Accounting Fees</t>
  </si>
  <si>
    <t>Advertising</t>
  </si>
  <si>
    <t>BANK FEE</t>
  </si>
  <si>
    <t>Donations</t>
  </si>
  <si>
    <t>Light &amp; Power</t>
  </si>
  <si>
    <t>Postage</t>
  </si>
  <si>
    <t>Printing &amp; Stationery</t>
  </si>
  <si>
    <t xml:space="preserve">Subtotal </t>
  </si>
  <si>
    <t>Wages &amp; Salaries</t>
  </si>
  <si>
    <t>Workers’ Compensation</t>
  </si>
  <si>
    <t xml:space="preserve">Net Overhead for Year (Total expenses less employment costs </t>
  </si>
  <si>
    <t>Expense</t>
  </si>
  <si>
    <t>Subtotals</t>
  </si>
  <si>
    <t xml:space="preserve">Income </t>
  </si>
  <si>
    <t>Sample shearing contractor</t>
  </si>
  <si>
    <t xml:space="preserve">Other Expense </t>
  </si>
  <si>
    <t>Operating Profit</t>
  </si>
  <si>
    <t>Total Expenses</t>
  </si>
  <si>
    <t xml:space="preserve">Contracting Price calculator </t>
  </si>
  <si>
    <t>Payroll Tax (estimated total annual wages )</t>
  </si>
  <si>
    <t>Wage threshold</t>
  </si>
  <si>
    <t>Payroll tax rate</t>
  </si>
  <si>
    <t>Travel by woolclasser</t>
  </si>
  <si>
    <t xml:space="preserve">Vehicle Allowance (any employee) </t>
  </si>
  <si>
    <t>Shearers/Crutchers  traveling excess 65 km total per day</t>
  </si>
  <si>
    <t xml:space="preserve">Camp-out job costs </t>
  </si>
  <si>
    <t>Accom allowance (if not supplied)</t>
  </si>
  <si>
    <t>Accom actual cost eg Pub</t>
  </si>
  <si>
    <t xml:space="preserve">No of employees </t>
  </si>
  <si>
    <t>Other costs ( breakdowns/waiting time/</t>
  </si>
  <si>
    <t>Suburban travel costs</t>
  </si>
  <si>
    <t xml:space="preserve">Average bale weight </t>
  </si>
  <si>
    <t xml:space="preserve">No of Kms per day </t>
  </si>
  <si>
    <t xml:space="preserve">No ofvehicles </t>
  </si>
  <si>
    <t xml:space="preserve">Name of Shed </t>
  </si>
  <si>
    <t xml:space="preserve">Unit cost price as at </t>
  </si>
  <si>
    <t xml:space="preserve">fill in both or only one </t>
  </si>
  <si>
    <t xml:space="preserve">Date: </t>
  </si>
  <si>
    <t>.</t>
  </si>
  <si>
    <t>Overhead</t>
  </si>
  <si>
    <r>
      <t>Per Day:</t>
    </r>
    <r>
      <rPr>
        <sz val="8"/>
        <rFont val="Arial"/>
        <family val="2"/>
      </rPr>
      <t xml:space="preserve"> annual costs not included above / days worked per year</t>
    </r>
  </si>
  <si>
    <r>
      <t>Per Sheep:</t>
    </r>
    <r>
      <rPr>
        <sz val="8"/>
        <rFont val="Arial"/>
        <family val="2"/>
      </rPr>
      <t xml:space="preserve"> annual costs not included above / sheep shorn per year</t>
    </r>
  </si>
  <si>
    <t xml:space="preserve">Estimated Sheep/day </t>
  </si>
  <si>
    <t>Average Sheep crutched per day</t>
  </si>
  <si>
    <t>No of Crutchers</t>
  </si>
  <si>
    <t>No of people per day</t>
  </si>
  <si>
    <t>Estim of Kgs per sheep</t>
  </si>
  <si>
    <t xml:space="preserve">No of Sheep </t>
  </si>
  <si>
    <t>Other than sheds</t>
  </si>
  <si>
    <t>Full Crutching at sheds</t>
  </si>
  <si>
    <t>All other Crutching at Sheds</t>
  </si>
  <si>
    <t>Wigging or ringing</t>
  </si>
  <si>
    <t>Wigging or ringing in addition</t>
  </si>
  <si>
    <t>Wigging and ringing</t>
  </si>
  <si>
    <t>Wigging and ringing in addition</t>
  </si>
  <si>
    <t>Cleaning Bellies, etc</t>
  </si>
  <si>
    <t>Rates</t>
  </si>
  <si>
    <t>At sheds</t>
  </si>
  <si>
    <t>Total to be crutched</t>
  </si>
  <si>
    <t>No of flock sheep for shed</t>
  </si>
  <si>
    <t>Total</t>
  </si>
  <si>
    <t xml:space="preserve">Stud Ewes and their lambs </t>
  </si>
  <si>
    <t xml:space="preserve">Rams and Ram Stags </t>
  </si>
  <si>
    <t xml:space="preserve"> The Shearing Contractors Association of Australia     www.scaa.org.au</t>
  </si>
  <si>
    <t>SHEARERS – not found</t>
  </si>
  <si>
    <t>PER 100</t>
  </si>
  <si>
    <t>Hand Shearing x1.075</t>
  </si>
  <si>
    <t>Shearers provide own stud combs x 1.25</t>
  </si>
  <si>
    <t>Flock sheep (wethers, ewes and lambs)</t>
  </si>
  <si>
    <t>Rams (other than special stud rams and ram stags)</t>
  </si>
  <si>
    <t>Stud ewes and their lambs</t>
  </si>
  <si>
    <t xml:space="preserve">Special Studs: not covered by this payscale </t>
  </si>
  <si>
    <t>CRUTCHERS – not found</t>
  </si>
  <si>
    <t>AT SHEDS</t>
  </si>
  <si>
    <t>hourly</t>
  </si>
  <si>
    <t>per run</t>
  </si>
  <si>
    <t>per day</t>
  </si>
  <si>
    <t>per week</t>
  </si>
  <si>
    <t>Engagement by the day:</t>
  </si>
  <si>
    <t>Not found</t>
  </si>
  <si>
    <t xml:space="preserve">Found </t>
  </si>
  <si>
    <t xml:space="preserve">* Lack of Amenities Allowance (per day) </t>
  </si>
  <si>
    <t>Adults – with 65 work days or more experience</t>
  </si>
  <si>
    <t>Adults – with less than 65 days work experience</t>
  </si>
  <si>
    <t>Juniors – 18-20 years with 65 work days or more experience</t>
  </si>
  <si>
    <t>Juniors – 18-20 with less than 65 work days experience</t>
  </si>
  <si>
    <t>Juniors – Under 18 years with 65 work days or more experience</t>
  </si>
  <si>
    <t>Juniors – Under 18 with less than 65 work days experience</t>
  </si>
  <si>
    <t xml:space="preserve">IF FOUND – Rates above less </t>
  </si>
  <si>
    <t>Per KG</t>
  </si>
  <si>
    <t>By Hand</t>
  </si>
  <si>
    <t>By Power</t>
  </si>
  <si>
    <t>Weighing and Branding .</t>
  </si>
  <si>
    <t>Stacking Bales – additional rates as agreed.</t>
  </si>
  <si>
    <t>FOUND DEDUCTION</t>
  </si>
  <si>
    <t xml:space="preserve">Shearers, Crutchers, Shed Hands, Woolpressers: The day rate less </t>
  </si>
  <si>
    <t xml:space="preserve">Per man per day </t>
  </si>
  <si>
    <t xml:space="preserve">Wage Guarantee </t>
  </si>
  <si>
    <t>BREAKDOWN ALLOWANCE</t>
  </si>
  <si>
    <t>  SLEEPING QUARTERS ALLOWANCE</t>
  </si>
  <si>
    <t>Sleeping quarters allowance</t>
  </si>
  <si>
    <t>per night</t>
  </si>
  <si>
    <t>per hour</t>
  </si>
  <si>
    <t xml:space="preserve"> VEHICLE ALLOWANCE FOR ALL SUBURBAN EMPLOYEES</t>
  </si>
  <si>
    <t>per km</t>
  </si>
  <si>
    <t>Hours/day</t>
  </si>
  <si>
    <t xml:space="preserve">Shearers or Crutchers </t>
  </si>
  <si>
    <t xml:space="preserve">By Contract </t>
  </si>
  <si>
    <t xml:space="preserve"> TRAVELLING ALLOWANCE FOR SUBURBAN SHEARERS OR CRUTCHERS</t>
  </si>
  <si>
    <t>proudly sponsors the SCAA</t>
  </si>
  <si>
    <t>Total wages cost (Ex Payroll Tax</t>
  </si>
  <si>
    <t>Total wages cost (Incl Payroll Tax</t>
  </si>
  <si>
    <t>Expert + shedwork</t>
  </si>
  <si>
    <t>Woolclasser + woolroll + overseer</t>
  </si>
  <si>
    <t>Woolclassers + woolroll</t>
  </si>
  <si>
    <t>Disclaimer –The attached spreadsheet is a helpful tool and is by no way guaranteed to be correct. All figures and calculations should be checked and verified independantly</t>
  </si>
  <si>
    <t>Enquiries: call 0412 600 586     email: scaa@scaa.org.au</t>
  </si>
  <si>
    <t>COOKS - found (paid the higher of "per man per day" or 'daily' rate</t>
  </si>
  <si>
    <t>Total wages cost (Incl Payroll Tax)</t>
  </si>
  <si>
    <t>Total wages cost (Ex Payroll Tax)</t>
  </si>
  <si>
    <t xml:space="preserve">replaces green edition with incorrect weekly rates for shed staff and woolpressers </t>
  </si>
  <si>
    <t>print edition 20100700</t>
  </si>
  <si>
    <t>(replaces 'Pay Scale', 'Transitional' &amp; 'State' Award' rates)</t>
  </si>
  <si>
    <t>Clause</t>
  </si>
  <si>
    <r>
      <t>Double fleeced x1</t>
    </r>
    <r>
      <rPr>
        <sz val="6"/>
        <rFont val="Arial"/>
        <family val="2"/>
      </rPr>
      <t>1/3</t>
    </r>
  </si>
  <si>
    <t>45.1 (a)</t>
  </si>
  <si>
    <t>45.1 (b)</t>
  </si>
  <si>
    <t>45.1 (c)</t>
  </si>
  <si>
    <t>Flock Sheep</t>
  </si>
  <si>
    <t>Stud Ewes and Lambs</t>
  </si>
  <si>
    <t>OTHER THAN AT SHEDS</t>
  </si>
  <si>
    <t>45.1(i)</t>
  </si>
  <si>
    <t>45.2(b)</t>
  </si>
  <si>
    <t>Note: weekly rates are based on 19 runs</t>
  </si>
  <si>
    <r>
      <t>Per Bale</t>
    </r>
    <r>
      <rPr>
        <sz val="6"/>
        <rFont val="Arial"/>
        <family val="2"/>
      </rPr>
      <t xml:space="preserve"> (Av140kg)</t>
    </r>
  </si>
  <si>
    <t>Paid by the run (timework)</t>
  </si>
  <si>
    <t>46.5 (a)</t>
  </si>
  <si>
    <t>FLH2</t>
  </si>
  <si>
    <t>Increase</t>
  </si>
  <si>
    <t>change</t>
  </si>
  <si>
    <t xml:space="preserve">Old rate </t>
  </si>
  <si>
    <t>46.1(b)</t>
  </si>
  <si>
    <t>Allowance for travelling in excess of 1 hour per day from Sleep Qtrs to shed</t>
  </si>
  <si>
    <t>46.3(a)</t>
  </si>
  <si>
    <t>46.3(b)</t>
  </si>
  <si>
    <t xml:space="preserve">SUPERANUATION: </t>
  </si>
  <si>
    <t xml:space="preserve"> 9%OF GROSS WAGE MUST BE PAID INTO AN APPROVED SUPER FUND</t>
  </si>
  <si>
    <r>
      <t xml:space="preserve">Award terms and conditions start from 1January 2010 but </t>
    </r>
    <r>
      <rPr>
        <b/>
        <u/>
        <sz val="8"/>
        <rFont val="Arial"/>
        <family val="2"/>
      </rPr>
      <t xml:space="preserve">Rates become Effective from 1 July 2010 </t>
    </r>
    <r>
      <rPr>
        <sz val="8"/>
        <rFont val="Arial"/>
        <family val="2"/>
      </rPr>
      <t>. Rates Include Aus Min Wage (AMW) increase of $26.00 and conversion to a 'Modern' Award based on a 38 hour week.</t>
    </r>
  </si>
  <si>
    <r>
      <t xml:space="preserve">SHED HANDS – </t>
    </r>
    <r>
      <rPr>
        <b/>
        <sz val="9"/>
        <color indexed="9"/>
        <rFont val="Arial"/>
        <family val="2"/>
      </rPr>
      <t>not found (Min 2hrs / Round to 1/2 day on cutout day)</t>
    </r>
  </si>
  <si>
    <r>
      <t>per day</t>
    </r>
    <r>
      <rPr>
        <b/>
        <sz val="7"/>
        <rFont val="Arial"/>
        <family val="2"/>
      </rPr>
      <t xml:space="preserve"> (7.30am to 5.06pm)</t>
    </r>
  </si>
  <si>
    <r>
      <t xml:space="preserve">per week </t>
    </r>
    <r>
      <rPr>
        <b/>
        <sz val="8"/>
        <rFont val="Arial"/>
        <family val="2"/>
      </rPr>
      <t xml:space="preserve"> </t>
    </r>
    <r>
      <rPr>
        <b/>
        <sz val="7"/>
        <rFont val="Arial"/>
        <family val="2"/>
      </rPr>
      <t>(19 Runs or 4.75 days)</t>
    </r>
  </si>
  <si>
    <r>
      <t xml:space="preserve">WOOLPRESSERS - </t>
    </r>
    <r>
      <rPr>
        <b/>
        <sz val="9"/>
        <color indexed="9"/>
        <rFont val="Arial"/>
        <family val="2"/>
      </rPr>
      <t>not found (paid by the run if less than contract rate)</t>
    </r>
  </si>
  <si>
    <r>
      <t>per week</t>
    </r>
    <r>
      <rPr>
        <b/>
        <sz val="8"/>
        <rFont val="Arial"/>
        <family val="2"/>
      </rPr>
      <t xml:space="preserve">  </t>
    </r>
    <r>
      <rPr>
        <b/>
        <sz val="7"/>
        <rFont val="Arial"/>
        <family val="2"/>
      </rPr>
      <t>(19 Runs or 4.75 days)</t>
    </r>
  </si>
  <si>
    <r>
      <t>Travelling in excess of 65kms between shed and normal residence</t>
    </r>
    <r>
      <rPr>
        <sz val="7"/>
        <rFont val="Arial"/>
        <family val="2"/>
      </rPr>
      <t xml:space="preserve"> (i.e. 130km total )</t>
    </r>
  </si>
  <si>
    <r>
      <t>standard rate</t>
    </r>
    <r>
      <rPr>
        <sz val="12"/>
        <color indexed="10"/>
        <rFont val="Times New Roman"/>
        <family val="1"/>
      </rPr>
      <t xml:space="preserve"> means the hourly rate payable to a Farm and livestock hand level 2 in clause 28.1</t>
    </r>
  </si>
  <si>
    <t>Shearers/Crutchers  traveling excess 130 km total per day</t>
  </si>
  <si>
    <t>Pastoral Award 2010</t>
  </si>
  <si>
    <t>Pastoral Award 2010 as at 1 July 2014</t>
  </si>
  <si>
    <t>print edition 20140619</t>
  </si>
  <si>
    <r>
      <t xml:space="preserve">Award commenced 1January 2010 but </t>
    </r>
    <r>
      <rPr>
        <b/>
        <u/>
        <sz val="8"/>
        <rFont val="Arial"/>
        <family val="2"/>
      </rPr>
      <t>Rates below become Effective from 1 July 2014</t>
    </r>
    <r>
      <rPr>
        <sz val="8"/>
        <rFont val="Arial"/>
        <family val="2"/>
      </rPr>
      <t>. Award based on a 38 hour / 19 runs per week.</t>
    </r>
  </si>
  <si>
    <t>Shearing Contractors Assoc Aust</t>
  </si>
  <si>
    <t>Rams (more than 6 months old (other than special stud rams and ram stags))</t>
  </si>
  <si>
    <t>Engagement by the day &amp; includes 'learner' shearers:</t>
  </si>
  <si>
    <t>Note: weekly rates are based on 19 runs or 4.75 days</t>
  </si>
  <si>
    <r>
      <t>Travelling in excess of 65kms between shed and normal residence</t>
    </r>
    <r>
      <rPr>
        <sz val="7"/>
        <rFont val="Arial"/>
        <family val="2"/>
      </rPr>
      <t xml:space="preserve"> (i.e. 130km total )</t>
    </r>
  </si>
  <si>
    <t xml:space="preserve"> 9.50%OF GROSS WAGE MUST BE PAID INTO AN APPROVED SUPER FUND</t>
  </si>
  <si>
    <t xml:space="preserve">Estimated increase in labour cost since 1 July 2013 </t>
  </si>
  <si>
    <t>approximately 2.5%. Non labour costs have risen by more, in some cases</t>
  </si>
  <si>
    <r>
      <t xml:space="preserve">SHED HANDS – </t>
    </r>
    <r>
      <rPr>
        <b/>
        <sz val="9"/>
        <color indexed="9"/>
        <rFont val="Arial"/>
        <family val="2"/>
      </rPr>
      <t>not found (Min 2runs on wet vote or cut out)</t>
    </r>
  </si>
  <si>
    <t>Pastoral Award 2010 as at 1 July 2015</t>
  </si>
  <si>
    <t>print edition 20150610</t>
  </si>
  <si>
    <r>
      <t xml:space="preserve">Award commenced 1January 2010 but </t>
    </r>
    <r>
      <rPr>
        <b/>
        <u/>
        <sz val="9"/>
        <rFont val="Arial"/>
        <family val="2"/>
      </rPr>
      <t>Rates below become Effective from 1 July 2015</t>
    </r>
    <r>
      <rPr>
        <sz val="9"/>
        <rFont val="Arial"/>
        <family val="2"/>
      </rPr>
      <t>. Award based on a 38 hour / 19 runs per week.</t>
    </r>
  </si>
  <si>
    <t>Shearers provide own cover combs x 1.25</t>
  </si>
  <si>
    <t xml:space="preserve">45.1 (f) </t>
  </si>
  <si>
    <t>Any Shearers that are required to provide their own stud combs will be paid 25% additional to the rate of each class of sheep.</t>
  </si>
  <si>
    <t>Wigging or ringing in addition to crutching</t>
  </si>
  <si>
    <t>Wigging and ringing in addition to Crutching (Crutching rate plus)</t>
  </si>
  <si>
    <t>Cleaning Bellies of ewes -2 blows.  (Crutching rate plus)</t>
  </si>
  <si>
    <r>
      <t xml:space="preserve">SHED HANDS – </t>
    </r>
    <r>
      <rPr>
        <b/>
        <sz val="9"/>
        <color rgb="FFFFFFFF"/>
        <rFont val="Arial"/>
        <family val="2"/>
      </rPr>
      <t>not found (Min 2runs on wet vote or cut out)</t>
    </r>
  </si>
  <si>
    <t>45.3(b)</t>
  </si>
  <si>
    <t>45.3(c')</t>
  </si>
  <si>
    <r>
      <t xml:space="preserve">WOOLPRESSERS - </t>
    </r>
    <r>
      <rPr>
        <b/>
        <sz val="9"/>
        <color rgb="FFFFFFFF"/>
        <rFont val="Arial"/>
        <family val="2"/>
      </rPr>
      <t>not found (paid by the run if less than contract rate)</t>
    </r>
  </si>
  <si>
    <t xml:space="preserve">45.1(h) </t>
  </si>
  <si>
    <t>Estimated increase in labour cost at 1 July 2015:</t>
  </si>
  <si>
    <t>Approximately 2.3%. (note:Non labour costs may have risen by more, in some cases)</t>
  </si>
  <si>
    <t>standard rate means the hourly rate payable to a Farm and livestock hand level 2 (FLH2) in clause 28.1</t>
  </si>
  <si>
    <t>46.5 (b)</t>
  </si>
  <si>
    <t>The not found breakdown rate is calculated as the old breakdown rate multiplied by the new Shearers rate per 100 divided by the old Shearers rate per 100 (less found deduction if found employee).</t>
  </si>
  <si>
    <t xml:space="preserve"> Shearing Contractors Association of Australia  www.scaa.org.au</t>
  </si>
  <si>
    <t>Pastoral Award 2010 as at 1 July 2016</t>
  </si>
  <si>
    <t>print edition 20160623</t>
  </si>
  <si>
    <r>
      <t xml:space="preserve">Award commenced 1January 2010 but </t>
    </r>
    <r>
      <rPr>
        <b/>
        <u/>
        <sz val="9"/>
        <color rgb="FF002060"/>
        <rFont val="Arial"/>
        <family val="2"/>
      </rPr>
      <t>Rates below become Effective from 1 July 2015</t>
    </r>
    <r>
      <rPr>
        <sz val="9"/>
        <color rgb="FF002060"/>
        <rFont val="Arial"/>
        <family val="2"/>
      </rPr>
      <t>. Award based on a 38 hour / 19 runs per week.</t>
    </r>
  </si>
  <si>
    <r>
      <t xml:space="preserve">SHED HANDS – </t>
    </r>
    <r>
      <rPr>
        <b/>
        <sz val="9"/>
        <color theme="1" tint="4.9989318521683403E-2"/>
        <rFont val="Arial"/>
        <family val="2"/>
      </rPr>
      <t>not found (Min 2runs on wet vote or cut out)</t>
    </r>
  </si>
  <si>
    <r>
      <t>per day</t>
    </r>
    <r>
      <rPr>
        <b/>
        <sz val="7"/>
        <color rgb="FF002060"/>
        <rFont val="Arial"/>
        <family val="2"/>
      </rPr>
      <t xml:space="preserve"> (7.30am to 5.06pm)</t>
    </r>
  </si>
  <si>
    <r>
      <t xml:space="preserve">per week </t>
    </r>
    <r>
      <rPr>
        <b/>
        <sz val="8"/>
        <color rgb="FF002060"/>
        <rFont val="Arial"/>
        <family val="2"/>
      </rPr>
      <t xml:space="preserve"> </t>
    </r>
    <r>
      <rPr>
        <b/>
        <sz val="7"/>
        <color rgb="FF002060"/>
        <rFont val="Arial"/>
        <family val="2"/>
      </rPr>
      <t>(19 Runs or 4.75 days)</t>
    </r>
  </si>
  <si>
    <r>
      <t xml:space="preserve">WOOLPRESSERS - </t>
    </r>
    <r>
      <rPr>
        <b/>
        <sz val="9"/>
        <color theme="1" tint="4.9989318521683403E-2"/>
        <rFont val="Arial"/>
        <family val="2"/>
      </rPr>
      <t>not found (paid by the run if less than contract rate)</t>
    </r>
  </si>
  <si>
    <r>
      <t>Per Bale</t>
    </r>
    <r>
      <rPr>
        <sz val="6"/>
        <color rgb="FF002060"/>
        <rFont val="Arial"/>
        <family val="2"/>
      </rPr>
      <t xml:space="preserve"> (Av140kg)</t>
    </r>
  </si>
  <si>
    <t xml:space="preserve">(no change) </t>
  </si>
  <si>
    <t>SGC stays at 9.5% until 1 July 2021 when it increases to 10%</t>
  </si>
  <si>
    <t>Estimated increase in labour cost at 1 July 2016: Approximately 2.2%. (note:Non labour costs may have risen by more, in some cases)</t>
  </si>
  <si>
    <t>Cook</t>
  </si>
  <si>
    <t>No of cook (1or0)</t>
  </si>
  <si>
    <t>Pastoral Award 2010 as at 1 July 2019</t>
  </si>
  <si>
    <t>print edition 20190609</t>
  </si>
  <si>
    <t>(Prepared by the Shearing Contractors Assoc Aust SCAA)</t>
  </si>
  <si>
    <r>
      <t xml:space="preserve">Award commenced 1 January 2010 but </t>
    </r>
    <r>
      <rPr>
        <b/>
        <u/>
        <sz val="9"/>
        <color rgb="FF002060"/>
        <rFont val="Arial"/>
        <family val="2"/>
      </rPr>
      <t>Rates below become Effective from 1 July 2019</t>
    </r>
    <r>
      <rPr>
        <sz val="9"/>
        <color rgb="FF002060"/>
        <rFont val="Arial"/>
        <family val="2"/>
      </rPr>
      <t>. Award based on a 38 hour / 19 runs per week.</t>
    </r>
  </si>
  <si>
    <r>
      <t xml:space="preserve">Rams </t>
    </r>
    <r>
      <rPr>
        <sz val="8"/>
        <color rgb="FF002060"/>
        <rFont val="Arial"/>
        <family val="2"/>
      </rPr>
      <t>(more than 6 months old</t>
    </r>
    <r>
      <rPr>
        <sz val="10"/>
        <color rgb="FF002060"/>
        <rFont val="Arial"/>
        <family val="2"/>
      </rPr>
      <t xml:space="preserve"> (</t>
    </r>
    <r>
      <rPr>
        <sz val="8"/>
        <color theme="9" tint="-0.499984740745262"/>
        <rFont val="Arial"/>
        <family val="2"/>
      </rPr>
      <t>other than special stud rams</t>
    </r>
    <r>
      <rPr>
        <sz val="10"/>
        <color rgb="FF002060"/>
        <rFont val="Arial"/>
        <family val="2"/>
      </rPr>
      <t>)) and ram stags</t>
    </r>
  </si>
  <si>
    <t>Learner Shearers</t>
  </si>
  <si>
    <t xml:space="preserve">Any Shearers that are required to provide their own stud combs will be paid 25% </t>
  </si>
  <si>
    <t>(Includes Learner's comb &amp; cutter allowance)</t>
  </si>
  <si>
    <t>additional to the rate of each class of sheep.</t>
  </si>
  <si>
    <t xml:space="preserve">Per run </t>
  </si>
  <si>
    <t xml:space="preserve">Per Day </t>
  </si>
  <si>
    <t xml:space="preserve">Per week </t>
  </si>
  <si>
    <t>*Lack of Amenities Allowance</t>
  </si>
  <si>
    <t xml:space="preserve"> (per day per person per day will be paid for the lack of amenities when crutching is performed other than at sheds) </t>
  </si>
  <si>
    <r>
      <t xml:space="preserve">SHED HANDS – </t>
    </r>
    <r>
      <rPr>
        <b/>
        <sz val="9"/>
        <color theme="0"/>
        <rFont val="Arial"/>
        <family val="2"/>
      </rPr>
      <t>not found (Min 2runs on wet vote or cut out)</t>
    </r>
  </si>
  <si>
    <r>
      <t xml:space="preserve">WOOLPRESSERS - </t>
    </r>
    <r>
      <rPr>
        <b/>
        <sz val="9"/>
        <color theme="0"/>
        <rFont val="Arial"/>
        <family val="2"/>
      </rPr>
      <t>not found (paid by the run if less than contract rate)</t>
    </r>
  </si>
  <si>
    <r>
      <t>Per Bale</t>
    </r>
    <r>
      <rPr>
        <sz val="6"/>
        <color rgb="FF002060"/>
        <rFont val="Arial"/>
        <family val="2"/>
      </rPr>
      <t xml:space="preserve"> (&lt; Av153kg)</t>
    </r>
  </si>
  <si>
    <t xml:space="preserve">Per bale breakeven </t>
  </si>
  <si>
    <t xml:space="preserve">Per KG breakeven </t>
  </si>
  <si>
    <t>Cook / break even</t>
  </si>
  <si>
    <t>17.4(b)</t>
  </si>
  <si>
    <t>First Aid Allowance</t>
  </si>
  <si>
    <t>An employee designated by the employer to render first aid in addition to his or her usual duties and who is the current holder of a recognised first aid qualification (usually the woolclasser)</t>
  </si>
  <si>
    <t>was introduced in 2018</t>
  </si>
  <si>
    <t>Breakdown Allowance (shearer, crutcher &amp; piece-work presser)</t>
  </si>
  <si>
    <t>SGC(Super)</t>
  </si>
  <si>
    <t>Estimated increase in labour cost at 1 July 2019: Approximately 3%. (note:Non labour costs may have risen by more, in some cases)</t>
  </si>
  <si>
    <t>Enter your numbers in Yellow cells</t>
  </si>
  <si>
    <t xml:space="preserve">Blue cells are the Award - these should not needed to be changed </t>
  </si>
  <si>
    <t>Calculate your Overhead (Indirect costs) using the 'Sample Contractor' TAB</t>
  </si>
  <si>
    <t>Use the 'Av sheep shorn per day' to work out your Shearers averages</t>
  </si>
  <si>
    <t>Note: that the average sheep shorn will affect the cost of the job significantly. In other words, the number of runs directly affects costs</t>
  </si>
  <si>
    <t xml:space="preserve">Guide to Using the calculator </t>
  </si>
  <si>
    <t xml:space="preserve">Double check your numbers,using a second source of calculating </t>
  </si>
  <si>
    <t xml:space="preserve">Mark-up </t>
  </si>
  <si>
    <r>
      <t>Per Sheep:</t>
    </r>
    <r>
      <rPr>
        <sz val="8"/>
        <rFont val="Calibri Light"/>
        <family val="2"/>
      </rPr>
      <t xml:space="preserve"> annual costs not included above / sheep shorn per year</t>
    </r>
  </si>
  <si>
    <t xml:space="preserve">It will increase all labour prices (but not Allowances) by this amount. For instance if you use the SCAA Recommended Rates Schedule of 15% above Award, then you can change the 100% in K4 to 115% </t>
  </si>
  <si>
    <t>Average Sheep Shorn</t>
  </si>
  <si>
    <t xml:space="preserve">Check your numbers </t>
  </si>
  <si>
    <t xml:space="preserve">Bookkeeping &amp; payroll ($/employee/week)  </t>
  </si>
  <si>
    <t>Public Liab insurance</t>
  </si>
  <si>
    <t xml:space="preserve">Daily Supervision &amp; organising </t>
  </si>
  <si>
    <r>
      <t>Other Overhead/Day:</t>
    </r>
    <r>
      <rPr>
        <sz val="8"/>
        <rFont val="Calibri Light"/>
        <family val="2"/>
      </rPr>
      <t xml:space="preserve"> annual costs not included above / days worked per year</t>
    </r>
  </si>
  <si>
    <t xml:space="preserve">Public Liability </t>
  </si>
  <si>
    <t>Shed staff to Sheearing</t>
  </si>
  <si>
    <t xml:space="preserve">Shearing </t>
  </si>
  <si>
    <t xml:space="preserve">Shed staff </t>
  </si>
  <si>
    <t xml:space="preserve">Depreciation </t>
  </si>
  <si>
    <t xml:space="preserve">Crutching Trailer </t>
  </si>
  <si>
    <t xml:space="preserve">Cost </t>
  </si>
  <si>
    <t xml:space="preserve">Years </t>
  </si>
  <si>
    <t>Amortising / year</t>
  </si>
  <si>
    <t>Kitchen</t>
  </si>
  <si>
    <t xml:space="preserve">Shearing plant </t>
  </si>
  <si>
    <t>Accomodation Equip</t>
  </si>
  <si>
    <t>Trailers</t>
  </si>
  <si>
    <t>Maintenance</t>
  </si>
  <si>
    <t>vehicles</t>
  </si>
  <si>
    <t>Other</t>
  </si>
  <si>
    <t>Annual</t>
  </si>
  <si>
    <t>Fuel</t>
  </si>
  <si>
    <t>Rego</t>
  </si>
  <si>
    <t>Insurance..</t>
  </si>
  <si>
    <t>Reimbursed / Charged</t>
  </si>
  <si>
    <t>Interest</t>
  </si>
  <si>
    <t>Sheep</t>
  </si>
  <si>
    <t>Weeks</t>
  </si>
  <si>
    <t xml:space="preserve">working days </t>
  </si>
  <si>
    <t>Vet &amp; Dog</t>
  </si>
  <si>
    <t>Office Comp &amp; printer</t>
  </si>
  <si>
    <t>Staff Accom ( not charged)</t>
  </si>
  <si>
    <t>Emery &amp; Consumables</t>
  </si>
  <si>
    <t>Bookkeeping</t>
  </si>
  <si>
    <t>Mobiles</t>
  </si>
  <si>
    <t>Subtotal1</t>
  </si>
  <si>
    <t>Subtotal2</t>
  </si>
  <si>
    <t>Direct COSTS</t>
  </si>
  <si>
    <t>Pastoral Award 2010 as at 1 July 2017</t>
  </si>
  <si>
    <t>print edition 20170611</t>
  </si>
  <si>
    <t>Estimated increase in labour cost at 1 July 2017: Approximately 3%. (note:Non labour costs may have risen by more, in some cases)</t>
  </si>
  <si>
    <t>Pastoral Award 2010 as at 1 July 2018</t>
  </si>
  <si>
    <t>print edition 20180621</t>
  </si>
  <si>
    <r>
      <t xml:space="preserve">Award commenced 1 January 2010 but </t>
    </r>
    <r>
      <rPr>
        <b/>
        <u/>
        <sz val="9"/>
        <color rgb="FF002060"/>
        <rFont val="Arial"/>
        <family val="2"/>
      </rPr>
      <t>Rates below become Effective from 1 July 2018</t>
    </r>
    <r>
      <rPr>
        <sz val="9"/>
        <color rgb="FF002060"/>
        <rFont val="Arial"/>
        <family val="2"/>
      </rPr>
      <t>. Award based on a 38 hour / 19 runs per week.</t>
    </r>
  </si>
  <si>
    <t>New in 2018</t>
  </si>
  <si>
    <t>Estimated increase in labour cost at 1 July 2018: Approximately 3%. (note:Non labour costs may have risen by more, in some cases)</t>
  </si>
  <si>
    <t xml:space="preserve">Pastoral Award 2010 as at 1 Jul 2021  </t>
  </si>
  <si>
    <t>print edition 20210618</t>
  </si>
  <si>
    <r>
      <t xml:space="preserve">Award commenced 1 January 2010 but </t>
    </r>
    <r>
      <rPr>
        <b/>
        <u/>
        <sz val="9"/>
        <color rgb="FF002060"/>
        <rFont val="Arial"/>
        <family val="2"/>
      </rPr>
      <t>Rates below become Effective from 1 July 2021</t>
    </r>
    <r>
      <rPr>
        <sz val="9"/>
        <color rgb="FF002060"/>
        <rFont val="Arial"/>
        <family val="2"/>
      </rPr>
      <t>. Award based on a 38 hour / 19 runs per week.</t>
    </r>
  </si>
  <si>
    <t>SCAA</t>
  </si>
  <si>
    <t>51.3(b)</t>
  </si>
  <si>
    <t>51.5(b)</t>
  </si>
  <si>
    <t>52.5 (a)</t>
  </si>
  <si>
    <t>51.2(b)</t>
  </si>
  <si>
    <t>52.3(a)</t>
  </si>
  <si>
    <t>52.3(b)</t>
  </si>
  <si>
    <t>SGC (Super)</t>
  </si>
  <si>
    <t xml:space="preserve"> 10.0%OF GROSS WAGE MUST BE PAID INTO AN APPROVED SUPER FUND</t>
  </si>
  <si>
    <t>SGC  will increase by  0.5% / year until 1 July 2025 to 12%</t>
  </si>
  <si>
    <t>Estimated increase in labour cost at 1 July 2021: Approximately 3.5%. (note:Non labour costs may have risen by more, in some cases)</t>
  </si>
  <si>
    <t>52.5 (b)</t>
  </si>
  <si>
    <t xml:space="preserve">Pastoral Award 2010 as at 1 Nov 2020 w  AMENDED Allowances </t>
  </si>
  <si>
    <t>print edition 20201201</t>
  </si>
  <si>
    <r>
      <t xml:space="preserve">Award commenced 1 January 2010 but </t>
    </r>
    <r>
      <rPr>
        <b/>
        <u/>
        <sz val="9"/>
        <color rgb="FF002060"/>
        <rFont val="Arial"/>
        <family val="2"/>
      </rPr>
      <t>Rates below become Effective from 1 Nov 2020</t>
    </r>
    <r>
      <rPr>
        <sz val="9"/>
        <color rgb="FF002060"/>
        <rFont val="Arial"/>
        <family val="2"/>
      </rPr>
      <t>. Award based on a 38 hour / 19 runs per week.</t>
    </r>
  </si>
  <si>
    <t>AMENDED 30/11/20 was $62.43</t>
  </si>
  <si>
    <t>AMENDED 30/11/20 was $75.16</t>
  </si>
  <si>
    <t>AMENDED 30/11/20 was $0.80</t>
  </si>
  <si>
    <t>Estimated increase in labour cost at 1 July 2020: Approximately 2%. (note:Non labour costs may have risen by more, in some cases)</t>
  </si>
  <si>
    <t xml:space="preserve"> Shearing Contractors Association of Australia  </t>
  </si>
  <si>
    <t>Enquiries: call 0412 600 586           email: scaa@scaa.org.au                www.scaa.org.au</t>
  </si>
  <si>
    <t xml:space="preserve">Pastoral Award 2020 as at 1 Jul 2022  </t>
  </si>
  <si>
    <t>print edition 20220629</t>
  </si>
  <si>
    <r>
      <t xml:space="preserve"> </t>
    </r>
    <r>
      <rPr>
        <b/>
        <u/>
        <sz val="9"/>
        <color rgb="FF002060"/>
        <rFont val="Arial"/>
        <family val="2"/>
      </rPr>
      <t>Rates below become Effective from 1 July 2022</t>
    </r>
    <r>
      <rPr>
        <sz val="9"/>
        <color rgb="FF002060"/>
        <rFont val="Arial"/>
        <family val="2"/>
      </rPr>
      <t>. Award based on a 38 hour / 19 runs per week.</t>
    </r>
  </si>
  <si>
    <t>19 runs</t>
  </si>
  <si>
    <t xml:space="preserve">20th run </t>
  </si>
  <si>
    <t xml:space="preserve">Total </t>
  </si>
  <si>
    <t>Per run w food</t>
  </si>
  <si>
    <t>OF GROSS WAGE MUST BE PAID INTO AN APPROVED SUPER FUND</t>
  </si>
  <si>
    <t>Estimated increase in labour cost at 1 July 2022: Approximately 4.6%. (note:Non labour costs may have risen by more, in some cases)</t>
  </si>
  <si>
    <t xml:space="preserve">Estimated Increase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</si>
</sst>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4" formatCode="_-&quot;$&quot;* #,##0.00_-;\-&quot;$&quot;* #,##0.00_-;_-&quot;$&quot;* &quot;-&quot;??_-;_-@_-"/>
    <numFmt numFmtId="43" formatCode="_-* #,##0.00_-;\-* #,##0.00_-;_-* &quot;-&quot;??_-;_-@_-"/>
    <numFmt numFmtId="164" formatCode="0.000"/>
    <numFmt numFmtId="165" formatCode="0.0"/>
    <numFmt numFmtId="166" formatCode="_-&quot;$&quot;* #,##0_-;\-&quot;$&quot;* #,##0_-;_-&quot;$&quot;* &quot;-&quot;??_-;_-@_-"/>
    <numFmt numFmtId="167" formatCode="&quot;$&quot;#,##0.0000"/>
    <numFmt numFmtId="168" formatCode="&quot;$&quot;#,##0.00"/>
    <numFmt numFmtId="169" formatCode="0.0%"/>
    <numFmt numFmtId="170" formatCode="&quot;$&quot;#,##0"/>
    <numFmt numFmtId="171" formatCode="&quot;$&quot;#,##0.0000;[Red]\-&quot;$&quot;#,##0.0000"/>
    <numFmt numFmtId="172" formatCode="_-* #,##0_-;\-* #,##0_-;_-* &quot;-&quot;??_-;_-@_-"/>
    <numFmt numFmtId="173" formatCode="_-* #,##0.0_-;\-* #,##0.0_-;_-* &quot;-&quot;??_-;_-@_-"/>
    <numFmt numFmtId="174" formatCode="#,##0_ ;[Red]\-#,##0\ "/>
    <numFmt numFmtId="175" formatCode="#,##0.00_ ;[Red]\-#,##0.00\ "/>
    <numFmt numFmtId="177" formatCode="0.0000%"/>
  </numFmts>
  <fonts count="190" x14ac:knownFonts="1">
    <font>
      <sz val="10"/>
      <name val="Arial"/>
    </font>
    <font>
      <sz val="11"/>
      <color theme="1"/>
      <name val="Calibri"/>
      <family val="2"/>
      <scheme val="minor"/>
    </font>
    <font>
      <sz val="10"/>
      <name val="Arial"/>
      <family val="2"/>
    </font>
    <font>
      <sz val="8"/>
      <name val="Arial"/>
      <family val="2"/>
    </font>
    <font>
      <b/>
      <sz val="10"/>
      <name val="Arial"/>
      <family val="2"/>
    </font>
    <font>
      <b/>
      <sz val="11"/>
      <name val="Arial"/>
      <family val="2"/>
    </font>
    <font>
      <b/>
      <sz val="12"/>
      <name val="Arial"/>
      <family val="2"/>
    </font>
    <font>
      <b/>
      <sz val="14"/>
      <name val="Arial"/>
      <family val="2"/>
    </font>
    <font>
      <b/>
      <sz val="8"/>
      <name val="Arial"/>
      <family val="2"/>
    </font>
    <font>
      <u/>
      <sz val="10"/>
      <name val="Arial"/>
      <family val="2"/>
    </font>
    <font>
      <sz val="10"/>
      <name val="Arial"/>
      <family val="2"/>
    </font>
    <font>
      <sz val="9"/>
      <name val="Arial"/>
      <family val="2"/>
    </font>
    <font>
      <b/>
      <sz val="9"/>
      <name val="Arial"/>
      <family val="2"/>
    </font>
    <font>
      <sz val="10"/>
      <color indexed="22"/>
      <name val="Arial"/>
      <family val="2"/>
    </font>
    <font>
      <sz val="8"/>
      <color indexed="22"/>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color indexed="9"/>
      <name val="Arial"/>
      <family val="2"/>
    </font>
    <font>
      <b/>
      <sz val="14"/>
      <color indexed="9"/>
      <name val="Arial"/>
      <family val="2"/>
    </font>
    <font>
      <b/>
      <sz val="10"/>
      <color indexed="9"/>
      <name val="Arial"/>
      <family val="2"/>
    </font>
    <font>
      <sz val="6"/>
      <name val="Arial"/>
      <family val="2"/>
    </font>
    <font>
      <sz val="7"/>
      <name val="Arial"/>
      <family val="2"/>
    </font>
    <font>
      <b/>
      <sz val="10"/>
      <color indexed="9"/>
      <name val="Arial"/>
      <family val="2"/>
    </font>
    <font>
      <sz val="10"/>
      <color indexed="9"/>
      <name val="Arial"/>
      <family val="2"/>
    </font>
    <font>
      <b/>
      <sz val="10"/>
      <color indexed="55"/>
      <name val="Arial"/>
      <family val="2"/>
    </font>
    <font>
      <sz val="10"/>
      <color indexed="9"/>
      <name val="Calibri"/>
      <family val="2"/>
    </font>
    <font>
      <b/>
      <sz val="10"/>
      <color indexed="22"/>
      <name val="Arial"/>
      <family val="2"/>
    </font>
    <font>
      <b/>
      <sz val="9"/>
      <color indexed="9"/>
      <name val="Arial"/>
      <family val="2"/>
    </font>
    <font>
      <b/>
      <sz val="13"/>
      <color indexed="9"/>
      <name val="Arial"/>
      <family val="2"/>
    </font>
    <font>
      <b/>
      <sz val="6"/>
      <color indexed="9"/>
      <name val="Arial"/>
      <family val="2"/>
    </font>
    <font>
      <b/>
      <u/>
      <sz val="8"/>
      <name val="Arial"/>
      <family val="2"/>
    </font>
    <font>
      <sz val="12"/>
      <name val="Arial"/>
      <family val="2"/>
    </font>
    <font>
      <b/>
      <sz val="12"/>
      <color indexed="18"/>
      <name val="Arial"/>
      <family val="2"/>
    </font>
    <font>
      <b/>
      <sz val="10"/>
      <color indexed="18"/>
      <name val="Arial"/>
      <family val="2"/>
    </font>
    <font>
      <b/>
      <sz val="8"/>
      <color indexed="22"/>
      <name val="Arial"/>
      <family val="2"/>
    </font>
    <font>
      <b/>
      <sz val="8"/>
      <color indexed="55"/>
      <name val="Arial"/>
      <family val="2"/>
    </font>
    <font>
      <b/>
      <sz val="7"/>
      <name val="Arial"/>
      <family val="2"/>
    </font>
    <font>
      <sz val="9"/>
      <color indexed="9"/>
      <name val="Arial"/>
      <family val="2"/>
    </font>
    <font>
      <b/>
      <sz val="8"/>
      <color indexed="10"/>
      <name val="Arial"/>
      <family val="2"/>
    </font>
    <font>
      <sz val="6"/>
      <color indexed="22"/>
      <name val="Arial"/>
      <family val="2"/>
    </font>
    <font>
      <b/>
      <sz val="12"/>
      <color indexed="12"/>
      <name val="Arial"/>
      <family val="2"/>
    </font>
    <font>
      <b/>
      <sz val="12"/>
      <color indexed="10"/>
      <name val="Arial"/>
      <family val="2"/>
    </font>
    <font>
      <sz val="11"/>
      <color indexed="9"/>
      <name val="Arial"/>
      <family val="2"/>
    </font>
    <font>
      <sz val="12"/>
      <color indexed="10"/>
      <name val="Times New Roman"/>
      <family val="1"/>
    </font>
    <font>
      <b/>
      <sz val="12"/>
      <color indexed="10"/>
      <name val="Times New Roman"/>
      <family val="1"/>
    </font>
    <font>
      <b/>
      <sz val="8"/>
      <color indexed="81"/>
      <name val="Tahoma"/>
      <family val="2"/>
    </font>
    <font>
      <sz val="8"/>
      <color indexed="81"/>
      <name val="Tahoma"/>
      <family val="2"/>
    </font>
    <font>
      <sz val="9"/>
      <name val="Calibri"/>
      <family val="2"/>
    </font>
    <font>
      <sz val="8"/>
      <color indexed="9"/>
      <name val="Arial"/>
      <family val="2"/>
    </font>
    <font>
      <b/>
      <sz val="9"/>
      <color indexed="81"/>
      <name val="Tahoma"/>
      <family val="2"/>
    </font>
    <font>
      <sz val="9"/>
      <color indexed="81"/>
      <name val="Tahoma"/>
      <family val="2"/>
    </font>
    <font>
      <b/>
      <sz val="10"/>
      <color rgb="FF002060"/>
      <name val="Arial"/>
      <family val="2"/>
    </font>
    <font>
      <b/>
      <sz val="10"/>
      <color rgb="FF0070C0"/>
      <name val="Arial"/>
      <family val="2"/>
    </font>
    <font>
      <sz val="11"/>
      <color rgb="FF002060"/>
      <name val="Arial"/>
      <family val="2"/>
    </font>
    <font>
      <sz val="10"/>
      <color rgb="FF002060"/>
      <name val="Arial"/>
      <family val="2"/>
    </font>
    <font>
      <sz val="10"/>
      <color theme="0"/>
      <name val="Arial"/>
      <family val="2"/>
    </font>
    <font>
      <b/>
      <sz val="10"/>
      <color theme="0"/>
      <name val="Arial"/>
      <family val="2"/>
    </font>
    <font>
      <sz val="8"/>
      <color theme="0"/>
      <name val="Arial"/>
      <family val="2"/>
    </font>
    <font>
      <sz val="9"/>
      <color theme="0"/>
      <name val="Arial"/>
      <family val="2"/>
    </font>
    <font>
      <b/>
      <sz val="9"/>
      <color theme="0"/>
      <name val="Arial"/>
      <family val="2"/>
    </font>
    <font>
      <sz val="6"/>
      <color indexed="9"/>
      <name val="Calibri"/>
      <family val="2"/>
      <scheme val="minor"/>
    </font>
    <font>
      <b/>
      <sz val="10"/>
      <color rgb="FFFFFFFF"/>
      <name val="Arial"/>
      <family val="2"/>
    </font>
    <font>
      <sz val="10"/>
      <color rgb="FFFFFFFF"/>
      <name val="Arial"/>
      <family val="2"/>
    </font>
    <font>
      <b/>
      <sz val="13"/>
      <color rgb="FFFFFFFF"/>
      <name val="Arial"/>
      <family val="2"/>
    </font>
    <font>
      <b/>
      <sz val="14"/>
      <color rgb="FFFFFFFF"/>
      <name val="Arial"/>
      <family val="2"/>
    </font>
    <font>
      <sz val="6"/>
      <color rgb="FFFFFFFF"/>
      <name val="Calibri"/>
      <family val="2"/>
    </font>
    <font>
      <b/>
      <u/>
      <sz val="9"/>
      <name val="Arial"/>
      <family val="2"/>
    </font>
    <font>
      <sz val="12"/>
      <name val="Arial"/>
      <family val="2"/>
    </font>
    <font>
      <sz val="8"/>
      <color rgb="FFFFFFFF"/>
      <name val="Arial"/>
      <family val="2"/>
    </font>
    <font>
      <b/>
      <sz val="12"/>
      <color rgb="FF000080"/>
      <name val="Arial"/>
      <family val="2"/>
    </font>
    <font>
      <sz val="9"/>
      <color rgb="FF969696"/>
      <name val="Calibri"/>
      <family val="2"/>
    </font>
    <font>
      <b/>
      <sz val="10"/>
      <color rgb="FF000080"/>
      <name val="Arial"/>
      <family val="2"/>
    </font>
    <font>
      <b/>
      <sz val="8"/>
      <color rgb="FFC0C0C0"/>
      <name val="Arial"/>
      <family val="2"/>
    </font>
    <font>
      <b/>
      <sz val="9"/>
      <color rgb="FFFFFFFF"/>
      <name val="Arial"/>
      <family val="2"/>
    </font>
    <font>
      <b/>
      <sz val="8"/>
      <color rgb="FF969696"/>
      <name val="Arial"/>
      <family val="2"/>
    </font>
    <font>
      <b/>
      <sz val="8"/>
      <color rgb="FFFF0000"/>
      <name val="Arial"/>
      <family val="2"/>
    </font>
    <font>
      <sz val="6"/>
      <color rgb="FFC0C0C0"/>
      <name val="Arial"/>
      <family val="2"/>
    </font>
    <font>
      <sz val="9"/>
      <color rgb="FFFFFFFF"/>
      <name val="Arial"/>
      <family val="2"/>
    </font>
    <font>
      <b/>
      <sz val="12"/>
      <color rgb="FF0000FF"/>
      <name val="Arial"/>
      <family val="2"/>
    </font>
    <font>
      <b/>
      <sz val="12"/>
      <color rgb="FFFF0000"/>
      <name val="Arial"/>
      <family val="2"/>
    </font>
    <font>
      <b/>
      <sz val="10"/>
      <color rgb="FF969696"/>
      <name val="Arial"/>
      <family val="2"/>
    </font>
    <font>
      <b/>
      <sz val="10"/>
      <color rgb="FFC0C0C0"/>
      <name val="Arial"/>
      <family val="2"/>
    </font>
    <font>
      <sz val="9"/>
      <color rgb="FF808080"/>
      <name val="Calibri"/>
      <family val="2"/>
    </font>
    <font>
      <sz val="9"/>
      <color rgb="FF00B0F0"/>
      <name val="Calibri"/>
      <family val="2"/>
    </font>
    <font>
      <sz val="9"/>
      <color rgb="FF0000FF"/>
      <name val="Calibri"/>
      <family val="2"/>
    </font>
    <font>
      <sz val="10"/>
      <color rgb="FFFFFFFF"/>
      <name val="Calibri"/>
      <family val="2"/>
    </font>
    <font>
      <sz val="9"/>
      <color rgb="FF00B050"/>
      <name val="Arial"/>
      <family val="2"/>
    </font>
    <font>
      <sz val="9"/>
      <color rgb="FFFF0000"/>
      <name val="Shruti"/>
      <family val="2"/>
    </font>
    <font>
      <b/>
      <sz val="8"/>
      <color rgb="FF000000"/>
      <name val="Tahoma"/>
      <family val="2"/>
    </font>
    <font>
      <sz val="8"/>
      <color rgb="FF000000"/>
      <name val="Tahoma"/>
      <family val="2"/>
    </font>
    <font>
      <b/>
      <sz val="9"/>
      <color rgb="FF000000"/>
      <name val="Tahoma"/>
      <family val="2"/>
    </font>
    <font>
      <sz val="9"/>
      <color rgb="FF000000"/>
      <name val="Tahoma"/>
      <family val="2"/>
    </font>
    <font>
      <sz val="10"/>
      <name val="Arial"/>
      <family val="2"/>
    </font>
    <font>
      <b/>
      <sz val="13"/>
      <color theme="1" tint="4.9989318521683403E-2"/>
      <name val="Arial"/>
      <family val="2"/>
    </font>
    <font>
      <sz val="10"/>
      <color theme="1" tint="4.9989318521683403E-2"/>
      <name val="Arial"/>
      <family val="2"/>
    </font>
    <font>
      <sz val="14"/>
      <color theme="1" tint="4.9989318521683403E-2"/>
      <name val="Arial"/>
      <family val="2"/>
    </font>
    <font>
      <b/>
      <sz val="14"/>
      <color theme="1" tint="4.9989318521683403E-2"/>
      <name val="Arial"/>
      <family val="2"/>
    </font>
    <font>
      <sz val="6"/>
      <color theme="1" tint="4.9989318521683403E-2"/>
      <name val="Calibri"/>
      <family val="2"/>
      <scheme val="minor"/>
    </font>
    <font>
      <sz val="9"/>
      <color rgb="FF002060"/>
      <name val="Arial"/>
      <family val="2"/>
    </font>
    <font>
      <b/>
      <u/>
      <sz val="9"/>
      <color rgb="FF002060"/>
      <name val="Arial"/>
      <family val="2"/>
    </font>
    <font>
      <sz val="9"/>
      <color rgb="FF7030A0"/>
      <name val="Arial"/>
      <family val="2"/>
    </font>
    <font>
      <b/>
      <sz val="10"/>
      <color theme="1" tint="4.9989318521683403E-2"/>
      <name val="Arial"/>
      <family val="2"/>
    </font>
    <font>
      <b/>
      <sz val="8"/>
      <color theme="1" tint="4.9989318521683403E-2"/>
      <name val="Arial"/>
      <family val="2"/>
    </font>
    <font>
      <b/>
      <sz val="12"/>
      <color theme="2" tint="-0.749992370372631"/>
      <name val="Arial"/>
      <family val="2"/>
    </font>
    <font>
      <sz val="9"/>
      <color indexed="55"/>
      <name val="Calibri"/>
      <family val="2"/>
    </font>
    <font>
      <b/>
      <sz val="10"/>
      <color theme="2" tint="-0.749992370372631"/>
      <name val="Arial"/>
      <family val="2"/>
    </font>
    <font>
      <sz val="8"/>
      <color rgb="FF002060"/>
      <name val="Arial"/>
      <family val="2"/>
    </font>
    <font>
      <b/>
      <sz val="8"/>
      <color rgb="FF002060"/>
      <name val="Arial"/>
      <family val="2"/>
    </font>
    <font>
      <b/>
      <sz val="12"/>
      <color rgb="FF002060"/>
      <name val="Arial"/>
      <family val="2"/>
    </font>
    <font>
      <b/>
      <sz val="9"/>
      <color theme="1" tint="4.9989318521683403E-2"/>
      <name val="Arial"/>
      <family val="2"/>
    </font>
    <font>
      <b/>
      <sz val="7"/>
      <color rgb="FF002060"/>
      <name val="Arial"/>
      <family val="2"/>
    </font>
    <font>
      <sz val="6"/>
      <color theme="0" tint="-0.34998626667073579"/>
      <name val="Arial"/>
      <family val="2"/>
    </font>
    <font>
      <sz val="6"/>
      <color rgb="FF002060"/>
      <name val="Arial"/>
      <family val="2"/>
    </font>
    <font>
      <sz val="9"/>
      <color theme="1" tint="4.9989318521683403E-2"/>
      <name val="Arial"/>
      <family val="2"/>
    </font>
    <font>
      <b/>
      <sz val="9"/>
      <color rgb="FF002060"/>
      <name val="Arial"/>
      <family val="2"/>
    </font>
    <font>
      <sz val="9"/>
      <color indexed="23"/>
      <name val="Calibri"/>
      <family val="2"/>
    </font>
    <font>
      <sz val="9"/>
      <color indexed="12"/>
      <name val="Calibri"/>
      <family val="2"/>
    </font>
    <font>
      <sz val="8"/>
      <color theme="0" tint="-0.249977111117893"/>
      <name val="Calibri"/>
      <family val="2"/>
    </font>
    <font>
      <sz val="10"/>
      <color rgb="FF002060"/>
      <name val="Calibri"/>
      <family val="2"/>
    </font>
    <font>
      <sz val="8"/>
      <color theme="0" tint="-0.499984740745262"/>
      <name val="Arial"/>
      <family val="2"/>
    </font>
    <font>
      <sz val="9"/>
      <color indexed="10"/>
      <name val="Shruti"/>
      <family val="2"/>
    </font>
    <font>
      <u/>
      <sz val="11"/>
      <color theme="10"/>
      <name val="Calibri"/>
      <family val="2"/>
    </font>
    <font>
      <u/>
      <sz val="10"/>
      <color indexed="12"/>
      <name val="Arial"/>
      <family val="2"/>
    </font>
    <font>
      <sz val="10"/>
      <name val="Arial"/>
      <family val="2"/>
    </font>
    <font>
      <b/>
      <sz val="13"/>
      <color theme="0"/>
      <name val="Arial"/>
      <family val="2"/>
    </font>
    <font>
      <sz val="14"/>
      <color theme="0"/>
      <name val="Arial"/>
      <family val="2"/>
    </font>
    <font>
      <b/>
      <sz val="14"/>
      <color theme="0"/>
      <name val="Arial"/>
      <family val="2"/>
    </font>
    <font>
      <sz val="6"/>
      <color theme="0"/>
      <name val="Calibri"/>
      <family val="2"/>
      <scheme val="minor"/>
    </font>
    <font>
      <b/>
      <sz val="10"/>
      <color theme="0" tint="-0.499984740745262"/>
      <name val="Arial"/>
      <family val="2"/>
    </font>
    <font>
      <sz val="8"/>
      <color theme="0" tint="-0.499984740745262"/>
      <name val="Calibri"/>
      <family val="2"/>
      <scheme val="minor"/>
    </font>
    <font>
      <b/>
      <sz val="8"/>
      <color theme="0"/>
      <name val="Arial"/>
      <family val="2"/>
    </font>
    <font>
      <sz val="8"/>
      <color theme="9" tint="-0.499984740745262"/>
      <name val="Arial"/>
      <family val="2"/>
    </font>
    <font>
      <sz val="7"/>
      <color theme="0" tint="-0.249977111117893"/>
      <name val="Arial"/>
      <family val="2"/>
    </font>
    <font>
      <sz val="7"/>
      <color rgb="FF002060"/>
      <name val="Arial"/>
      <family val="2"/>
    </font>
    <font>
      <b/>
      <sz val="7"/>
      <color theme="0"/>
      <name val="Arial"/>
      <family val="2"/>
    </font>
    <font>
      <sz val="7"/>
      <color rgb="FF393E45"/>
      <name val="Arial"/>
      <family val="2"/>
    </font>
    <font>
      <sz val="8"/>
      <color theme="0" tint="-0.249977111117893"/>
      <name val="Calibri"/>
      <family val="2"/>
      <scheme val="minor"/>
    </font>
    <font>
      <sz val="10"/>
      <name val="Calibri Light"/>
      <family val="2"/>
    </font>
    <font>
      <b/>
      <sz val="16"/>
      <color theme="0"/>
      <name val="Calibri Light"/>
      <family val="2"/>
    </font>
    <font>
      <b/>
      <sz val="14"/>
      <name val="Calibri Light"/>
      <family val="2"/>
    </font>
    <font>
      <b/>
      <sz val="12"/>
      <name val="Calibri Light"/>
      <family val="2"/>
    </font>
    <font>
      <b/>
      <sz val="10"/>
      <color theme="0"/>
      <name val="Calibri Light"/>
      <family val="2"/>
    </font>
    <font>
      <b/>
      <sz val="10"/>
      <name val="Calibri Light"/>
      <family val="2"/>
    </font>
    <font>
      <b/>
      <sz val="8"/>
      <name val="Calibri Light"/>
      <family val="2"/>
    </font>
    <font>
      <b/>
      <sz val="8"/>
      <color rgb="FF002060"/>
      <name val="Calibri Light"/>
      <family val="2"/>
    </font>
    <font>
      <sz val="10"/>
      <color indexed="12"/>
      <name val="Calibri Light"/>
      <family val="2"/>
    </font>
    <font>
      <sz val="8"/>
      <name val="Calibri Light"/>
      <family val="2"/>
    </font>
    <font>
      <sz val="9"/>
      <name val="Calibri Light"/>
      <family val="2"/>
    </font>
    <font>
      <sz val="10"/>
      <color theme="0" tint="-0.499984740745262"/>
      <name val="Calibri Light"/>
      <family val="2"/>
    </font>
    <font>
      <u/>
      <sz val="10"/>
      <name val="Calibri Light"/>
      <family val="2"/>
    </font>
    <font>
      <sz val="10"/>
      <color theme="0"/>
      <name val="Calibri Light"/>
      <family val="2"/>
    </font>
    <font>
      <b/>
      <sz val="11"/>
      <color theme="0"/>
      <name val="Calibri Light"/>
      <family val="2"/>
    </font>
    <font>
      <b/>
      <sz val="10"/>
      <color indexed="10"/>
      <name val="Calibri Light"/>
      <family val="2"/>
    </font>
    <font>
      <sz val="10"/>
      <color rgb="FFFF0000"/>
      <name val="Calibri Light"/>
      <family val="2"/>
    </font>
    <font>
      <sz val="10"/>
      <color theme="3"/>
      <name val="Calibri Light"/>
      <family val="2"/>
    </font>
    <font>
      <b/>
      <sz val="14"/>
      <color theme="0"/>
      <name val="Calibri Light"/>
      <family val="2"/>
    </font>
    <font>
      <sz val="10"/>
      <color rgb="FF0070C0"/>
      <name val="Calibri Light"/>
      <family val="2"/>
    </font>
    <font>
      <sz val="14"/>
      <color theme="0"/>
      <name val="Calibri Light"/>
      <family val="2"/>
    </font>
    <font>
      <sz val="9"/>
      <color theme="0"/>
      <name val="Calibri"/>
      <family val="2"/>
      <scheme val="minor"/>
    </font>
    <font>
      <sz val="9"/>
      <color rgb="FF002060"/>
      <name val="Calibri"/>
      <family val="2"/>
    </font>
    <font>
      <sz val="18"/>
      <color theme="0" tint="-0.249977111117893"/>
      <name val="Arial"/>
      <family val="2"/>
    </font>
    <font>
      <sz val="11"/>
      <color rgb="FFFF0000"/>
      <name val="Calibri"/>
      <family val="2"/>
    </font>
    <font>
      <sz val="16"/>
      <color theme="0" tint="-0.249977111117893"/>
      <name val="Arial"/>
      <family val="2"/>
    </font>
    <font>
      <sz val="10"/>
      <color rgb="FFFF0000"/>
      <name val="Arial"/>
      <family val="2"/>
    </font>
    <font>
      <b/>
      <sz val="22"/>
      <color theme="2" tint="-0.89999084444715716"/>
      <name val="Arial"/>
      <family val="2"/>
    </font>
    <font>
      <sz val="8"/>
      <color theme="0"/>
      <name val="Calibri"/>
      <family val="2"/>
      <scheme val="minor"/>
    </font>
    <font>
      <b/>
      <sz val="11"/>
      <color rgb="FF002060"/>
      <name val="Arial"/>
      <family val="2"/>
    </font>
    <font>
      <b/>
      <sz val="11"/>
      <color theme="2" tint="-0.749992370372631"/>
      <name val="Arial"/>
      <family val="2"/>
    </font>
    <font>
      <b/>
      <sz val="11"/>
      <color indexed="10"/>
      <name val="Arial"/>
      <family val="2"/>
    </font>
    <font>
      <sz val="9"/>
      <color rgb="FFFF0000"/>
      <name val="Calibri Light"/>
      <family val="2"/>
    </font>
    <font>
      <sz val="8"/>
      <color rgb="FF393E45"/>
      <name val="Arial"/>
      <family val="2"/>
    </font>
    <font>
      <sz val="12"/>
      <color rgb="FF002060"/>
      <name val="Arial"/>
      <family val="2"/>
    </font>
    <font>
      <sz val="10"/>
      <color theme="0"/>
      <name val="Calibri"/>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15"/>
        <bgColor indexed="64"/>
      </patternFill>
    </fill>
    <fill>
      <patternFill patternType="solid">
        <fgColor indexed="9"/>
        <bgColor indexed="64"/>
      </patternFill>
    </fill>
    <fill>
      <patternFill patternType="solid">
        <fgColor indexed="11"/>
        <bgColor indexed="64"/>
      </patternFill>
    </fill>
    <fill>
      <patternFill patternType="solid">
        <fgColor indexed="40"/>
        <bgColor indexed="64"/>
      </patternFill>
    </fill>
    <fill>
      <patternFill patternType="solid">
        <fgColor indexed="14"/>
        <bgColor indexed="64"/>
      </patternFill>
    </fill>
    <fill>
      <patternFill patternType="solid">
        <fgColor indexed="23"/>
        <bgColor indexed="64"/>
      </patternFill>
    </fill>
    <fill>
      <patternFill patternType="solid">
        <fgColor indexed="61"/>
        <bgColor indexed="64"/>
      </patternFill>
    </fill>
    <fill>
      <patternFill patternType="solid">
        <fgColor rgb="FFFF0000"/>
        <bgColor indexed="64"/>
      </patternFill>
    </fill>
    <fill>
      <patternFill patternType="solid">
        <fgColor rgb="FFFFFF00"/>
        <bgColor indexed="64"/>
      </patternFill>
    </fill>
    <fill>
      <patternFill patternType="solid">
        <fgColor rgb="FF00FF00"/>
        <bgColor rgb="FF000000"/>
      </patternFill>
    </fill>
    <fill>
      <patternFill patternType="solid">
        <fgColor rgb="FFFFFF00"/>
        <bgColor rgb="FF000000"/>
      </patternFill>
    </fill>
    <fill>
      <patternFill patternType="solid">
        <fgColor rgb="FF31869B"/>
        <bgColor rgb="FF000000"/>
      </patternFill>
    </fill>
    <fill>
      <patternFill patternType="solid">
        <fgColor rgb="FF808080"/>
        <bgColor rgb="FF000000"/>
      </patternFill>
    </fill>
    <fill>
      <patternFill patternType="solid">
        <fgColor theme="0" tint="-0.14999847407452621"/>
        <bgColor indexed="64"/>
      </patternFill>
    </fill>
    <fill>
      <patternFill patternType="solid">
        <fgColor rgb="FFFFC000"/>
        <bgColor indexed="64"/>
      </patternFill>
    </fill>
    <fill>
      <patternFill patternType="solid">
        <fgColor theme="8" tint="-0.249977111117893"/>
        <bgColor indexed="64"/>
      </patternFill>
    </fill>
    <fill>
      <patternFill patternType="solid">
        <fgColor rgb="FF00FFFF"/>
        <bgColor indexed="64"/>
      </patternFill>
    </fill>
    <fill>
      <patternFill patternType="solid">
        <fgColor rgb="FFFF66FF"/>
        <bgColor indexed="64"/>
      </patternFill>
    </fill>
    <fill>
      <patternFill patternType="solid">
        <fgColor rgb="FF0000FF"/>
        <bgColor indexed="64"/>
      </patternFill>
    </fill>
    <fill>
      <patternFill patternType="solid">
        <fgColor theme="9" tint="0.79998168889431442"/>
        <bgColor indexed="64"/>
      </patternFill>
    </fill>
    <fill>
      <patternFill patternType="solid">
        <fgColor rgb="FF00FF0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1" tint="0.14999847407452621"/>
        <bgColor indexed="64"/>
      </patternFill>
    </fill>
    <fill>
      <patternFill patternType="solid">
        <fgColor rgb="FF00B0F0"/>
        <bgColor indexed="64"/>
      </patternFill>
    </fill>
    <fill>
      <patternFill patternType="solid">
        <fgColor theme="3" tint="0.79998168889431442"/>
        <bgColor indexed="64"/>
      </patternFill>
    </fill>
    <fill>
      <patternFill patternType="solid">
        <fgColor theme="2" tint="-0.749992370372631"/>
        <bgColor indexed="64"/>
      </patternFill>
    </fill>
    <fill>
      <patternFill patternType="solid">
        <fgColor theme="2" tint="-0.89999084444715716"/>
        <bgColor indexed="64"/>
      </patternFill>
    </fill>
    <fill>
      <patternFill patternType="solid">
        <fgColor theme="1"/>
        <bgColor indexed="64"/>
      </patternFill>
    </fill>
    <fill>
      <patternFill patternType="solid">
        <fgColor theme="0" tint="-0.499984740745262"/>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theme="2" tint="-0.499984740745262"/>
        <bgColor indexed="64"/>
      </patternFill>
    </fill>
    <fill>
      <patternFill patternType="solid">
        <fgColor theme="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6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6" fillId="0" borderId="0"/>
    <xf numFmtId="0" fontId="10" fillId="23" borderId="7" applyNumberFormat="0" applyFont="0" applyAlignment="0" applyProtection="0"/>
    <xf numFmtId="0" fontId="29" fillId="20" borderId="8" applyNumberFormat="0" applyAlignment="0" applyProtection="0"/>
    <xf numFmtId="9" fontId="2" fillId="0" borderId="0" applyFont="0" applyFill="0" applyBorder="0" applyAlignment="0" applyProtection="0"/>
    <xf numFmtId="9" fontId="16" fillId="0" borderId="0" applyFon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 fillId="0" borderId="0"/>
    <xf numFmtId="0" fontId="109"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140" fillId="0" borderId="0" applyFont="0" applyFill="0" applyBorder="0" applyAlignment="0" applyProtection="0"/>
  </cellStyleXfs>
  <cellXfs count="1186">
    <xf numFmtId="0" fontId="0" fillId="0" borderId="0" xfId="0"/>
    <xf numFmtId="2" fontId="0" fillId="0" borderId="0" xfId="0" applyNumberFormat="1"/>
    <xf numFmtId="168" fontId="0" fillId="0" borderId="0" xfId="0" applyNumberFormat="1"/>
    <xf numFmtId="0" fontId="0" fillId="24" borderId="0" xfId="0" applyFill="1" applyProtection="1">
      <protection locked="0"/>
    </xf>
    <xf numFmtId="6" fontId="0" fillId="24" borderId="0" xfId="0" applyNumberFormat="1" applyFill="1" applyProtection="1">
      <protection locked="0"/>
    </xf>
    <xf numFmtId="8" fontId="0" fillId="24" borderId="0" xfId="0" applyNumberFormat="1" applyFill="1" applyProtection="1">
      <protection locked="0"/>
    </xf>
    <xf numFmtId="0" fontId="0" fillId="0" borderId="10" xfId="0" applyBorder="1"/>
    <xf numFmtId="0" fontId="0" fillId="28" borderId="0" xfId="0" applyFill="1"/>
    <xf numFmtId="0" fontId="7" fillId="0" borderId="0" xfId="0" applyFont="1" applyAlignment="1">
      <alignment horizontal="center"/>
    </xf>
    <xf numFmtId="0" fontId="7" fillId="28" borderId="0" xfId="0" applyFont="1" applyFill="1" applyAlignment="1">
      <alignment horizontal="center"/>
    </xf>
    <xf numFmtId="0" fontId="6" fillId="0" borderId="0" xfId="0" applyFont="1" applyAlignment="1">
      <alignment horizontal="center"/>
    </xf>
    <xf numFmtId="0" fontId="4" fillId="28" borderId="0" xfId="0" applyFont="1" applyFill="1"/>
    <xf numFmtId="0" fontId="8" fillId="0" borderId="0" xfId="0" applyFont="1"/>
    <xf numFmtId="0" fontId="4" fillId="0" borderId="0" xfId="0" applyFont="1"/>
    <xf numFmtId="0" fontId="4" fillId="0" borderId="0" xfId="0" applyFont="1" applyAlignment="1">
      <alignment horizontal="center"/>
    </xf>
    <xf numFmtId="0" fontId="3" fillId="0" borderId="0" xfId="0" applyFont="1"/>
    <xf numFmtId="164" fontId="0" fillId="28" borderId="0" xfId="0" applyNumberFormat="1" applyFill="1"/>
    <xf numFmtId="1" fontId="0" fillId="28" borderId="0" xfId="0" applyNumberFormat="1" applyFill="1"/>
    <xf numFmtId="1" fontId="0" fillId="0" borderId="0" xfId="0" applyNumberFormat="1"/>
    <xf numFmtId="168" fontId="0" fillId="29" borderId="0" xfId="0" applyNumberFormat="1" applyFill="1"/>
    <xf numFmtId="168" fontId="0" fillId="28" borderId="0" xfId="0" applyNumberFormat="1" applyFill="1"/>
    <xf numFmtId="165" fontId="0" fillId="0" borderId="0" xfId="0" applyNumberFormat="1"/>
    <xf numFmtId="168" fontId="0" fillId="28" borderId="13" xfId="0" applyNumberFormat="1" applyFill="1" applyBorder="1"/>
    <xf numFmtId="168" fontId="4" fillId="0" borderId="0" xfId="0" applyNumberFormat="1" applyFont="1"/>
    <xf numFmtId="9" fontId="0" fillId="28" borderId="0" xfId="0" applyNumberFormat="1" applyFill="1"/>
    <xf numFmtId="6" fontId="0" fillId="24" borderId="0" xfId="0" applyNumberFormat="1" applyFill="1"/>
    <xf numFmtId="168" fontId="4" fillId="0" borderId="12" xfId="29" applyNumberFormat="1" applyFont="1" applyBorder="1" applyProtection="1"/>
    <xf numFmtId="2" fontId="0" fillId="28" borderId="0" xfId="0" applyNumberFormat="1" applyFill="1"/>
    <xf numFmtId="0" fontId="9" fillId="0" borderId="0" xfId="0" applyFont="1"/>
    <xf numFmtId="0" fontId="3" fillId="30" borderId="0" xfId="0" applyFont="1" applyFill="1"/>
    <xf numFmtId="0" fontId="0" fillId="30" borderId="0" xfId="0" applyFill="1"/>
    <xf numFmtId="8" fontId="0" fillId="0" borderId="0" xfId="0" applyNumberFormat="1"/>
    <xf numFmtId="168" fontId="4" fillId="0" borderId="12" xfId="0" applyNumberFormat="1" applyFont="1" applyBorder="1"/>
    <xf numFmtId="44" fontId="0" fillId="28" borderId="0" xfId="0" applyNumberFormat="1" applyFill="1"/>
    <xf numFmtId="44" fontId="4" fillId="0" borderId="0" xfId="0" applyNumberFormat="1" applyFont="1"/>
    <xf numFmtId="6" fontId="0" fillId="28" borderId="0" xfId="0" applyNumberFormat="1" applyFill="1"/>
    <xf numFmtId="44" fontId="5" fillId="0" borderId="0" xfId="29" applyFont="1" applyProtection="1"/>
    <xf numFmtId="168" fontId="3" fillId="0" borderId="0" xfId="0" applyNumberFormat="1" applyFont="1"/>
    <xf numFmtId="168" fontId="3" fillId="28" borderId="0" xfId="0" applyNumberFormat="1" applyFont="1" applyFill="1"/>
    <xf numFmtId="6" fontId="3" fillId="24" borderId="0" xfId="0" applyNumberFormat="1" applyFont="1" applyFill="1" applyProtection="1">
      <protection locked="0"/>
    </xf>
    <xf numFmtId="0" fontId="10" fillId="30" borderId="0" xfId="0" applyFont="1" applyFill="1"/>
    <xf numFmtId="169" fontId="0" fillId="31" borderId="0" xfId="42" applyNumberFormat="1" applyFont="1" applyFill="1" applyProtection="1"/>
    <xf numFmtId="170" fontId="3" fillId="31" borderId="0" xfId="0" applyNumberFormat="1" applyFont="1" applyFill="1"/>
    <xf numFmtId="0" fontId="4" fillId="0" borderId="14" xfId="0" applyFont="1" applyBorder="1"/>
    <xf numFmtId="0" fontId="14" fillId="0" borderId="0" xfId="0" applyFont="1"/>
    <xf numFmtId="2" fontId="13" fillId="0" borderId="0" xfId="0" applyNumberFormat="1" applyFont="1"/>
    <xf numFmtId="168" fontId="13" fillId="28" borderId="0" xfId="0" applyNumberFormat="1" applyFont="1" applyFill="1"/>
    <xf numFmtId="0" fontId="3" fillId="28" borderId="0" xfId="0" applyFont="1" applyFill="1"/>
    <xf numFmtId="0" fontId="3" fillId="0" borderId="0" xfId="0" applyFont="1" applyAlignment="1">
      <alignment horizontal="center"/>
    </xf>
    <xf numFmtId="0" fontId="3" fillId="0" borderId="0" xfId="0" applyFont="1" applyAlignment="1">
      <alignment horizontal="left"/>
    </xf>
    <xf numFmtId="0" fontId="11" fillId="0" borderId="15" xfId="0" applyFont="1" applyBorder="1" applyAlignment="1">
      <alignment vertical="top" wrapText="1"/>
    </xf>
    <xf numFmtId="0" fontId="11" fillId="0" borderId="0" xfId="0" applyFont="1" applyAlignment="1">
      <alignment vertical="top" wrapText="1"/>
    </xf>
    <xf numFmtId="169" fontId="0" fillId="0" borderId="0" xfId="42" applyNumberFormat="1" applyFont="1"/>
    <xf numFmtId="168" fontId="4" fillId="0" borderId="14" xfId="29" applyNumberFormat="1" applyFont="1" applyBorder="1" applyProtection="1"/>
    <xf numFmtId="0" fontId="4" fillId="0" borderId="16" xfId="0" applyFont="1" applyBorder="1"/>
    <xf numFmtId="0" fontId="33"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0" fillId="0" borderId="18" xfId="0" applyBorder="1"/>
    <xf numFmtId="0" fontId="0" fillId="0" borderId="12" xfId="0" applyBorder="1"/>
    <xf numFmtId="8" fontId="4" fillId="0" borderId="10" xfId="0" applyNumberFormat="1" applyFont="1" applyBorder="1"/>
    <xf numFmtId="8" fontId="4" fillId="0" borderId="19" xfId="0" applyNumberFormat="1" applyFont="1" applyBorder="1"/>
    <xf numFmtId="0" fontId="0" fillId="0" borderId="20" xfId="0" applyBorder="1"/>
    <xf numFmtId="0" fontId="0" fillId="0" borderId="21" xfId="0" applyBorder="1"/>
    <xf numFmtId="8" fontId="0" fillId="0" borderId="21" xfId="0" applyNumberFormat="1" applyBorder="1"/>
    <xf numFmtId="0" fontId="0" fillId="0" borderId="22" xfId="0" applyBorder="1"/>
    <xf numFmtId="0" fontId="11" fillId="0" borderId="23" xfId="0" applyFont="1" applyBorder="1"/>
    <xf numFmtId="0" fontId="0" fillId="0" borderId="23" xfId="0" applyBorder="1"/>
    <xf numFmtId="0" fontId="0" fillId="0" borderId="24" xfId="0" applyBorder="1"/>
    <xf numFmtId="0" fontId="0" fillId="0" borderId="25" xfId="0" applyBorder="1"/>
    <xf numFmtId="8" fontId="4" fillId="0" borderId="26" xfId="0" applyNumberFormat="1" applyFont="1" applyBorder="1"/>
    <xf numFmtId="0" fontId="41" fillId="0" borderId="23" xfId="0" applyFont="1" applyBorder="1" applyAlignment="1">
      <alignment horizontal="center"/>
    </xf>
    <xf numFmtId="0" fontId="4" fillId="0" borderId="23" xfId="0" applyFont="1" applyBorder="1"/>
    <xf numFmtId="0" fontId="4" fillId="0" borderId="27" xfId="0" applyFont="1" applyBorder="1" applyAlignment="1">
      <alignment horizontal="center"/>
    </xf>
    <xf numFmtId="8" fontId="4" fillId="0" borderId="28" xfId="0" applyNumberFormat="1" applyFont="1" applyBorder="1"/>
    <xf numFmtId="8" fontId="4" fillId="0" borderId="21" xfId="0" applyNumberFormat="1" applyFont="1" applyBorder="1"/>
    <xf numFmtId="0" fontId="0" fillId="0" borderId="27" xfId="0" applyBorder="1"/>
    <xf numFmtId="171" fontId="4" fillId="0" borderId="10" xfId="0" applyNumberFormat="1" applyFont="1" applyBorder="1"/>
    <xf numFmtId="0" fontId="12" fillId="0" borderId="23" xfId="0" applyFont="1" applyBorder="1" applyAlignment="1">
      <alignment horizontal="center"/>
    </xf>
    <xf numFmtId="0" fontId="12" fillId="0" borderId="23" xfId="0" applyFont="1" applyBorder="1"/>
    <xf numFmtId="0" fontId="12" fillId="0" borderId="27" xfId="0" applyFont="1" applyBorder="1" applyAlignment="1">
      <alignment horizontal="center"/>
    </xf>
    <xf numFmtId="0" fontId="0" fillId="0" borderId="29" xfId="0" applyBorder="1"/>
    <xf numFmtId="0" fontId="4" fillId="0" borderId="10" xfId="0" applyFont="1" applyBorder="1"/>
    <xf numFmtId="0" fontId="11" fillId="0" borderId="20" xfId="0" applyFont="1" applyBorder="1"/>
    <xf numFmtId="0" fontId="11" fillId="0" borderId="22" xfId="0" applyFont="1" applyBorder="1"/>
    <xf numFmtId="0" fontId="0" fillId="0" borderId="30" xfId="0" applyBorder="1"/>
    <xf numFmtId="0" fontId="0" fillId="0" borderId="31" xfId="0" applyBorder="1" applyAlignment="1">
      <alignment horizontal="right"/>
    </xf>
    <xf numFmtId="8" fontId="0" fillId="0" borderId="22" xfId="0" applyNumberFormat="1" applyBorder="1"/>
    <xf numFmtId="0" fontId="11" fillId="0" borderId="32" xfId="0" applyFont="1" applyBorder="1" applyAlignment="1">
      <alignment horizontal="right"/>
    </xf>
    <xf numFmtId="8" fontId="4" fillId="0" borderId="32" xfId="0" applyNumberFormat="1" applyFont="1" applyBorder="1" applyAlignment="1">
      <alignment horizontal="left"/>
    </xf>
    <xf numFmtId="0" fontId="0" fillId="0" borderId="32" xfId="0" applyBorder="1"/>
    <xf numFmtId="0" fontId="0" fillId="0" borderId="33" xfId="0" applyBorder="1"/>
    <xf numFmtId="8" fontId="4" fillId="0" borderId="12" xfId="0" applyNumberFormat="1" applyFont="1" applyBorder="1"/>
    <xf numFmtId="0" fontId="0" fillId="0" borderId="34" xfId="0" applyBorder="1"/>
    <xf numFmtId="0" fontId="10" fillId="0" borderId="0" xfId="0" applyFont="1"/>
    <xf numFmtId="9" fontId="0" fillId="0" borderId="0" xfId="0" applyNumberFormat="1"/>
    <xf numFmtId="0" fontId="0" fillId="0" borderId="36" xfId="0" applyBorder="1"/>
    <xf numFmtId="8" fontId="0" fillId="0" borderId="37" xfId="0" applyNumberFormat="1" applyBorder="1"/>
    <xf numFmtId="0" fontId="11" fillId="0" borderId="36" xfId="0" applyFont="1" applyBorder="1" applyAlignment="1">
      <alignment vertical="top" wrapText="1"/>
    </xf>
    <xf numFmtId="44" fontId="10" fillId="0" borderId="0" xfId="29" applyFont="1" applyFill="1" applyBorder="1" applyAlignment="1">
      <alignment horizontal="center" vertical="top" wrapText="1"/>
    </xf>
    <xf numFmtId="0" fontId="10" fillId="0" borderId="0" xfId="0" applyFont="1" applyAlignment="1">
      <alignment horizontal="center" vertical="top" wrapText="1"/>
    </xf>
    <xf numFmtId="0" fontId="10" fillId="0" borderId="21" xfId="0" applyFont="1" applyBorder="1"/>
    <xf numFmtId="0" fontId="12" fillId="0" borderId="21" xfId="0" applyFont="1" applyBorder="1" applyAlignment="1">
      <alignment horizontal="right" vertical="top" wrapText="1"/>
    </xf>
    <xf numFmtId="8" fontId="43" fillId="0" borderId="26" xfId="0" applyNumberFormat="1" applyFont="1" applyBorder="1"/>
    <xf numFmtId="169" fontId="0" fillId="0" borderId="0" xfId="0" applyNumberFormat="1"/>
    <xf numFmtId="0" fontId="4" fillId="0" borderId="38" xfId="0" applyFont="1" applyBorder="1" applyAlignment="1">
      <alignment horizontal="center"/>
    </xf>
    <xf numFmtId="0" fontId="0" fillId="33" borderId="35" xfId="0" applyFill="1" applyBorder="1"/>
    <xf numFmtId="0" fontId="45" fillId="0" borderId="0" xfId="0" applyFont="1" applyAlignment="1">
      <alignment horizontal="center"/>
    </xf>
    <xf numFmtId="0" fontId="0" fillId="33" borderId="36" xfId="0" applyFill="1" applyBorder="1"/>
    <xf numFmtId="0" fontId="35" fillId="33" borderId="0" xfId="0" applyFont="1" applyFill="1"/>
    <xf numFmtId="0" fontId="35" fillId="0" borderId="0" xfId="0" applyFont="1" applyAlignment="1">
      <alignment horizontal="center"/>
    </xf>
    <xf numFmtId="0" fontId="15" fillId="0" borderId="0" xfId="0" applyFont="1" applyAlignment="1">
      <alignment horizontal="center" wrapText="1"/>
    </xf>
    <xf numFmtId="0" fontId="0" fillId="33" borderId="20" xfId="0" applyFill="1" applyBorder="1"/>
    <xf numFmtId="0" fontId="33" fillId="0" borderId="0" xfId="0" applyFont="1" applyAlignment="1">
      <alignment horizontal="center" wrapText="1"/>
    </xf>
    <xf numFmtId="0" fontId="48" fillId="0" borderId="0" xfId="0" applyFont="1"/>
    <xf numFmtId="0" fontId="11" fillId="0" borderId="21" xfId="0" applyFont="1" applyBorder="1" applyAlignment="1">
      <alignment wrapText="1"/>
    </xf>
    <xf numFmtId="0" fontId="11" fillId="0" borderId="0" xfId="0" applyFont="1" applyAlignment="1">
      <alignment wrapText="1"/>
    </xf>
    <xf numFmtId="0" fontId="36" fillId="33" borderId="35" xfId="0" applyFont="1" applyFill="1" applyBorder="1" applyAlignment="1">
      <alignment vertical="center"/>
    </xf>
    <xf numFmtId="0" fontId="34" fillId="33" borderId="23" xfId="0" applyFont="1" applyFill="1" applyBorder="1"/>
    <xf numFmtId="0" fontId="38" fillId="0" borderId="0" xfId="0" applyFont="1" applyAlignment="1">
      <alignment horizontal="center" vertical="center" wrapText="1"/>
    </xf>
    <xf numFmtId="0" fontId="0" fillId="0" borderId="0" xfId="0" applyAlignment="1">
      <alignment horizontal="right"/>
    </xf>
    <xf numFmtId="8" fontId="49" fillId="0" borderId="10" xfId="0" applyNumberFormat="1" applyFont="1" applyBorder="1"/>
    <xf numFmtId="8" fontId="4" fillId="0" borderId="0" xfId="0" applyNumberFormat="1" applyFont="1"/>
    <xf numFmtId="171" fontId="0" fillId="0" borderId="0" xfId="0" applyNumberFormat="1"/>
    <xf numFmtId="0" fontId="15" fillId="0" borderId="42" xfId="0" applyFont="1" applyBorder="1" applyAlignment="1">
      <alignment vertical="top" wrapText="1"/>
    </xf>
    <xf numFmtId="8" fontId="50" fillId="0" borderId="21" xfId="0" applyNumberFormat="1" applyFont="1" applyBorder="1"/>
    <xf numFmtId="0" fontId="15" fillId="0" borderId="0" xfId="0" applyFont="1" applyAlignment="1">
      <alignment vertical="top" wrapText="1"/>
    </xf>
    <xf numFmtId="0" fontId="11" fillId="0" borderId="0" xfId="0" applyFont="1" applyAlignment="1">
      <alignment horizontal="left" vertical="top" wrapText="1"/>
    </xf>
    <xf numFmtId="8" fontId="50" fillId="0" borderId="0" xfId="0" applyNumberFormat="1" applyFont="1"/>
    <xf numFmtId="0" fontId="12" fillId="0" borderId="0" xfId="0" applyFont="1" applyAlignment="1">
      <alignment horizontal="right" vertical="top" wrapText="1"/>
    </xf>
    <xf numFmtId="0" fontId="40" fillId="33" borderId="23" xfId="0" applyFont="1" applyFill="1" applyBorder="1"/>
    <xf numFmtId="0" fontId="33" fillId="0" borderId="17" xfId="0" applyFont="1" applyBorder="1" applyAlignment="1">
      <alignment horizontal="center"/>
    </xf>
    <xf numFmtId="0" fontId="33" fillId="0" borderId="0" xfId="0" applyFont="1" applyAlignment="1">
      <alignment horizontal="center"/>
    </xf>
    <xf numFmtId="0" fontId="40" fillId="33" borderId="0" xfId="0" applyFont="1" applyFill="1"/>
    <xf numFmtId="0" fontId="33" fillId="0" borderId="29" xfId="0" applyFont="1" applyBorder="1"/>
    <xf numFmtId="0" fontId="37" fillId="0" borderId="19" xfId="0" applyFont="1" applyBorder="1" applyAlignment="1">
      <alignment wrapText="1"/>
    </xf>
    <xf numFmtId="0" fontId="37" fillId="0" borderId="29" xfId="0" applyFont="1" applyBorder="1"/>
    <xf numFmtId="0" fontId="37" fillId="0" borderId="0" xfId="0" applyFont="1" applyAlignment="1">
      <alignment wrapText="1"/>
    </xf>
    <xf numFmtId="8" fontId="6" fillId="0" borderId="29" xfId="0" applyNumberFormat="1" applyFont="1" applyBorder="1"/>
    <xf numFmtId="8" fontId="3" fillId="0" borderId="29" xfId="0" applyNumberFormat="1" applyFont="1" applyBorder="1"/>
    <xf numFmtId="8" fontId="3" fillId="0" borderId="19" xfId="0" applyNumberFormat="1" applyFont="1" applyBorder="1"/>
    <xf numFmtId="8" fontId="3" fillId="0" borderId="0" xfId="0" applyNumberFormat="1" applyFont="1"/>
    <xf numFmtId="8" fontId="4" fillId="0" borderId="29" xfId="0" applyNumberFormat="1" applyFont="1" applyBorder="1"/>
    <xf numFmtId="8" fontId="4" fillId="0" borderId="30" xfId="0" applyNumberFormat="1" applyFont="1" applyBorder="1"/>
    <xf numFmtId="8" fontId="3" fillId="0" borderId="30" xfId="0" applyNumberFormat="1" applyFont="1" applyBorder="1"/>
    <xf numFmtId="8" fontId="3" fillId="0" borderId="28" xfId="0" applyNumberFormat="1" applyFont="1" applyBorder="1"/>
    <xf numFmtId="0" fontId="36" fillId="33" borderId="35" xfId="0" applyFont="1" applyFill="1" applyBorder="1"/>
    <xf numFmtId="0" fontId="51" fillId="0" borderId="23" xfId="0" applyFont="1" applyBorder="1" applyAlignment="1">
      <alignment horizontal="center"/>
    </xf>
    <xf numFmtId="0" fontId="40" fillId="33" borderId="18" xfId="0" applyFont="1" applyFill="1" applyBorder="1"/>
    <xf numFmtId="0" fontId="40" fillId="33" borderId="12" xfId="0" applyFont="1" applyFill="1" applyBorder="1"/>
    <xf numFmtId="8" fontId="51" fillId="0" borderId="10" xfId="0" applyNumberFormat="1" applyFont="1" applyBorder="1" applyAlignment="1">
      <alignment horizontal="center"/>
    </xf>
    <xf numFmtId="8" fontId="6" fillId="0" borderId="10" xfId="0" applyNumberFormat="1" applyFont="1" applyBorder="1"/>
    <xf numFmtId="8" fontId="8" fillId="0" borderId="26" xfId="0" applyNumberFormat="1" applyFont="1" applyBorder="1" applyAlignment="1">
      <alignment horizontal="center"/>
    </xf>
    <xf numFmtId="0" fontId="52" fillId="0" borderId="35" xfId="0" applyFont="1" applyBorder="1" applyAlignment="1">
      <alignment horizontal="center"/>
    </xf>
    <xf numFmtId="0" fontId="4" fillId="0" borderId="16" xfId="0" applyFont="1" applyBorder="1" applyAlignment="1">
      <alignment horizontal="center"/>
    </xf>
    <xf numFmtId="0" fontId="8" fillId="0" borderId="16" xfId="0" applyFont="1" applyBorder="1" applyAlignment="1">
      <alignment horizontal="center" wrapText="1"/>
    </xf>
    <xf numFmtId="0" fontId="4" fillId="0" borderId="27" xfId="0" applyFont="1" applyBorder="1" applyAlignment="1">
      <alignment horizontal="center" wrapText="1"/>
    </xf>
    <xf numFmtId="0" fontId="8" fillId="0" borderId="0" xfId="0" applyFont="1" applyAlignment="1">
      <alignment horizontal="center" wrapText="1"/>
    </xf>
    <xf numFmtId="8" fontId="51" fillId="0" borderId="29" xfId="0" applyNumberFormat="1" applyFont="1" applyBorder="1" applyAlignment="1">
      <alignment horizontal="center"/>
    </xf>
    <xf numFmtId="8" fontId="50" fillId="0" borderId="10" xfId="0" applyNumberFormat="1" applyFont="1" applyBorder="1"/>
    <xf numFmtId="8" fontId="2" fillId="0" borderId="0" xfId="42" applyNumberFormat="1"/>
    <xf numFmtId="0" fontId="4" fillId="0" borderId="20" xfId="0" applyFont="1" applyBorder="1"/>
    <xf numFmtId="8" fontId="55" fillId="0" borderId="21" xfId="0" applyNumberFormat="1" applyFont="1" applyBorder="1" applyAlignment="1">
      <alignment horizontal="center"/>
    </xf>
    <xf numFmtId="8" fontId="8" fillId="0" borderId="22" xfId="0" applyNumberFormat="1" applyFont="1" applyBorder="1" applyAlignment="1">
      <alignment horizontal="center"/>
    </xf>
    <xf numFmtId="8" fontId="8" fillId="0" borderId="0" xfId="0" applyNumberFormat="1" applyFont="1" applyAlignment="1">
      <alignment horizontal="center"/>
    </xf>
    <xf numFmtId="164" fontId="0" fillId="0" borderId="0" xfId="0" applyNumberFormat="1"/>
    <xf numFmtId="0" fontId="56" fillId="0" borderId="39" xfId="0" applyFont="1" applyBorder="1" applyAlignment="1">
      <alignment horizontal="center"/>
    </xf>
    <xf numFmtId="0" fontId="33" fillId="0" borderId="16" xfId="0" applyFont="1" applyBorder="1" applyAlignment="1">
      <alignment horizontal="center"/>
    </xf>
    <xf numFmtId="0" fontId="11" fillId="33" borderId="27" xfId="0" applyFont="1" applyFill="1" applyBorder="1" applyAlignment="1">
      <alignment horizontal="center"/>
    </xf>
    <xf numFmtId="0" fontId="0" fillId="0" borderId="0" xfId="0" applyAlignment="1">
      <alignment horizontal="center"/>
    </xf>
    <xf numFmtId="8" fontId="0" fillId="33" borderId="37" xfId="0" applyNumberFormat="1" applyFill="1" applyBorder="1"/>
    <xf numFmtId="0" fontId="10" fillId="0" borderId="23" xfId="0" applyFont="1" applyBorder="1" applyAlignment="1">
      <alignment horizontal="center"/>
    </xf>
    <xf numFmtId="0" fontId="52" fillId="0" borderId="16" xfId="0" applyFont="1" applyBorder="1" applyAlignment="1">
      <alignment horizontal="center"/>
    </xf>
    <xf numFmtId="0" fontId="12" fillId="0" borderId="16" xfId="0" applyFont="1" applyBorder="1" applyAlignment="1">
      <alignment horizontal="center"/>
    </xf>
    <xf numFmtId="0" fontId="0" fillId="0" borderId="12" xfId="0" applyBorder="1" applyAlignment="1">
      <alignment horizontal="right"/>
    </xf>
    <xf numFmtId="8" fontId="57" fillId="0" borderId="10" xfId="0" applyNumberFormat="1" applyFont="1" applyBorder="1"/>
    <xf numFmtId="0" fontId="0" fillId="0" borderId="25" xfId="0" applyBorder="1" applyAlignment="1">
      <alignment horizontal="right"/>
    </xf>
    <xf numFmtId="8" fontId="51" fillId="0" borderId="26" xfId="0" applyNumberFormat="1" applyFont="1" applyBorder="1" applyAlignment="1">
      <alignment horizontal="center"/>
    </xf>
    <xf numFmtId="8" fontId="6" fillId="0" borderId="26" xfId="0" applyNumberFormat="1" applyFont="1" applyBorder="1"/>
    <xf numFmtId="0" fontId="0" fillId="33" borderId="22" xfId="0" applyFill="1" applyBorder="1"/>
    <xf numFmtId="8" fontId="58" fillId="0" borderId="21" xfId="0" applyNumberFormat="1" applyFont="1" applyBorder="1"/>
    <xf numFmtId="0" fontId="11" fillId="0" borderId="0" xfId="0" applyFont="1"/>
    <xf numFmtId="0" fontId="12" fillId="0" borderId="0" xfId="0" applyFont="1" applyAlignment="1">
      <alignment horizontal="center"/>
    </xf>
    <xf numFmtId="8" fontId="57" fillId="0" borderId="26" xfId="0" applyNumberFormat="1" applyFont="1" applyBorder="1"/>
    <xf numFmtId="0" fontId="36" fillId="33" borderId="43" xfId="0" applyFont="1" applyFill="1" applyBorder="1"/>
    <xf numFmtId="0" fontId="34" fillId="33" borderId="32" xfId="0" applyFont="1" applyFill="1" applyBorder="1"/>
    <xf numFmtId="8" fontId="0" fillId="0" borderId="32" xfId="0" applyNumberFormat="1" applyBorder="1" applyAlignment="1">
      <alignment horizontal="left"/>
    </xf>
    <xf numFmtId="0" fontId="10" fillId="0" borderId="32" xfId="0" applyFont="1" applyBorder="1"/>
    <xf numFmtId="169" fontId="2" fillId="0" borderId="0" xfId="42" applyNumberFormat="1"/>
    <xf numFmtId="10" fontId="2" fillId="0" borderId="0" xfId="42" applyNumberFormat="1"/>
    <xf numFmtId="0" fontId="3" fillId="0" borderId="20" xfId="0" applyFont="1" applyBorder="1"/>
    <xf numFmtId="8" fontId="4" fillId="0" borderId="25" xfId="0" applyNumberFormat="1" applyFont="1" applyBorder="1"/>
    <xf numFmtId="0" fontId="44" fillId="33" borderId="35" xfId="0" applyFont="1" applyFill="1" applyBorder="1"/>
    <xf numFmtId="0" fontId="34" fillId="33" borderId="27" xfId="0" applyFont="1" applyFill="1" applyBorder="1"/>
    <xf numFmtId="0" fontId="33" fillId="0" borderId="20" xfId="0" applyFont="1" applyBorder="1"/>
    <xf numFmtId="0" fontId="44" fillId="33" borderId="43" xfId="0" applyFont="1" applyFill="1" applyBorder="1"/>
    <xf numFmtId="0" fontId="42" fillId="34" borderId="0" xfId="0" applyFont="1" applyFill="1"/>
    <xf numFmtId="0" fontId="34" fillId="34" borderId="0" xfId="0" applyFont="1" applyFill="1"/>
    <xf numFmtId="0" fontId="59" fillId="33" borderId="43" xfId="0" applyFont="1" applyFill="1" applyBorder="1"/>
    <xf numFmtId="10" fontId="2" fillId="0" borderId="0" xfId="42" applyNumberFormat="1" applyFont="1"/>
    <xf numFmtId="0" fontId="11" fillId="0" borderId="42" xfId="0" applyFont="1" applyBorder="1" applyAlignment="1">
      <alignment vertical="top" wrapText="1"/>
    </xf>
    <xf numFmtId="44" fontId="10" fillId="0" borderId="44" xfId="29" applyFont="1" applyFill="1" applyBorder="1" applyAlignment="1">
      <alignment horizontal="center" vertical="top" wrapText="1"/>
    </xf>
    <xf numFmtId="0" fontId="10" fillId="0" borderId="44" xfId="0" applyFont="1" applyBorder="1" applyAlignment="1">
      <alignment horizontal="center" vertical="top" wrapText="1"/>
    </xf>
    <xf numFmtId="0" fontId="11" fillId="0" borderId="20" xfId="0" applyFont="1" applyBorder="1" applyAlignment="1">
      <alignment vertical="top"/>
    </xf>
    <xf numFmtId="0" fontId="11" fillId="0" borderId="21" xfId="0" applyFont="1" applyBorder="1" applyAlignment="1">
      <alignment vertical="top"/>
    </xf>
    <xf numFmtId="8" fontId="4" fillId="0" borderId="40" xfId="0" applyNumberFormat="1" applyFont="1" applyBorder="1" applyAlignment="1">
      <alignment horizontal="center"/>
    </xf>
    <xf numFmtId="8" fontId="33" fillId="0" borderId="29" xfId="0" applyNumberFormat="1" applyFont="1" applyBorder="1"/>
    <xf numFmtId="8" fontId="33" fillId="0" borderId="19" xfId="0" applyNumberFormat="1" applyFont="1" applyBorder="1"/>
    <xf numFmtId="8" fontId="33" fillId="0" borderId="0" xfId="0" applyNumberFormat="1" applyFont="1"/>
    <xf numFmtId="8" fontId="33" fillId="0" borderId="30" xfId="0" applyNumberFormat="1" applyFont="1" applyBorder="1"/>
    <xf numFmtId="8" fontId="33" fillId="0" borderId="28" xfId="0" applyNumberFormat="1" applyFont="1" applyBorder="1"/>
    <xf numFmtId="8" fontId="6" fillId="0" borderId="10" xfId="0" applyNumberFormat="1" applyFont="1" applyBorder="1" applyAlignment="1">
      <alignment horizontal="center"/>
    </xf>
    <xf numFmtId="8" fontId="4" fillId="0" borderId="19" xfId="0" applyNumberFormat="1" applyFont="1" applyBorder="1" applyAlignment="1">
      <alignment horizontal="center"/>
    </xf>
    <xf numFmtId="8" fontId="68" fillId="0" borderId="26" xfId="0" applyNumberFormat="1" applyFont="1" applyBorder="1" applyAlignment="1">
      <alignment horizontal="center"/>
    </xf>
    <xf numFmtId="8" fontId="4" fillId="0" borderId="28" xfId="0" applyNumberFormat="1" applyFont="1" applyBorder="1" applyAlignment="1">
      <alignment horizontal="center"/>
    </xf>
    <xf numFmtId="0" fontId="4" fillId="0" borderId="16" xfId="0" applyFont="1" applyBorder="1" applyAlignment="1">
      <alignment horizontal="center" wrapText="1"/>
    </xf>
    <xf numFmtId="8" fontId="4" fillId="0" borderId="10" xfId="0" applyNumberFormat="1" applyFont="1" applyBorder="1" applyAlignment="1">
      <alignment horizontal="center"/>
    </xf>
    <xf numFmtId="8" fontId="68" fillId="0" borderId="19" xfId="0" applyNumberFormat="1" applyFont="1" applyBorder="1"/>
    <xf numFmtId="8" fontId="69" fillId="0" borderId="32" xfId="0" applyNumberFormat="1" applyFont="1" applyBorder="1" applyAlignment="1">
      <alignment horizontal="left"/>
    </xf>
    <xf numFmtId="0" fontId="11" fillId="0" borderId="32" xfId="0" applyFont="1" applyBorder="1"/>
    <xf numFmtId="0" fontId="11" fillId="0" borderId="33" xfId="0" applyFont="1" applyBorder="1"/>
    <xf numFmtId="0" fontId="70" fillId="0" borderId="43" xfId="0" applyFont="1" applyBorder="1"/>
    <xf numFmtId="0" fontId="71" fillId="0" borderId="32" xfId="0" applyFont="1" applyBorder="1"/>
    <xf numFmtId="0" fontId="72" fillId="36" borderId="35" xfId="0" applyFont="1" applyFill="1" applyBorder="1"/>
    <xf numFmtId="0" fontId="72" fillId="36" borderId="36" xfId="0" applyFont="1" applyFill="1" applyBorder="1"/>
    <xf numFmtId="0" fontId="35" fillId="36" borderId="0" xfId="0" applyFont="1" applyFill="1"/>
    <xf numFmtId="0" fontId="11" fillId="0" borderId="0" xfId="0" applyFont="1" applyAlignment="1">
      <alignment horizontal="center" wrapText="1"/>
    </xf>
    <xf numFmtId="0" fontId="72" fillId="36" borderId="20" xfId="0" applyFont="1" applyFill="1" applyBorder="1"/>
    <xf numFmtId="0" fontId="73" fillId="36" borderId="35" xfId="0" applyFont="1" applyFill="1" applyBorder="1" applyAlignment="1">
      <alignment vertical="center"/>
    </xf>
    <xf numFmtId="0" fontId="72" fillId="36" borderId="23" xfId="0" applyFont="1" applyFill="1" applyBorder="1"/>
    <xf numFmtId="0" fontId="74" fillId="36" borderId="23" xfId="0" applyFont="1" applyFill="1" applyBorder="1"/>
    <xf numFmtId="8" fontId="49" fillId="37" borderId="10" xfId="0" applyNumberFormat="1" applyFont="1" applyFill="1" applyBorder="1"/>
    <xf numFmtId="8" fontId="50" fillId="0" borderId="40" xfId="0" applyNumberFormat="1" applyFont="1" applyBorder="1" applyAlignment="1">
      <alignment horizontal="center"/>
    </xf>
    <xf numFmtId="0" fontId="72" fillId="36" borderId="0" xfId="0" applyFont="1" applyFill="1"/>
    <xf numFmtId="8" fontId="6" fillId="37" borderId="29" xfId="0" applyNumberFormat="1" applyFont="1" applyFill="1" applyBorder="1"/>
    <xf numFmtId="0" fontId="73" fillId="36" borderId="35" xfId="0" applyFont="1" applyFill="1" applyBorder="1"/>
    <xf numFmtId="0" fontId="72" fillId="36" borderId="18" xfId="0" applyFont="1" applyFill="1" applyBorder="1"/>
    <xf numFmtId="0" fontId="72" fillId="36" borderId="12" xfId="0" applyFont="1" applyFill="1" applyBorder="1"/>
    <xf numFmtId="8" fontId="49" fillId="37" borderId="10" xfId="0" applyNumberFormat="1" applyFont="1" applyFill="1" applyBorder="1" applyAlignment="1">
      <alignment horizontal="center"/>
    </xf>
    <xf numFmtId="8" fontId="50" fillId="0" borderId="10" xfId="0" applyNumberFormat="1" applyFont="1" applyBorder="1" applyAlignment="1">
      <alignment horizontal="center"/>
    </xf>
    <xf numFmtId="0" fontId="75" fillId="36" borderId="27" xfId="0" applyFont="1" applyFill="1" applyBorder="1" applyAlignment="1">
      <alignment horizontal="center"/>
    </xf>
    <xf numFmtId="8" fontId="72" fillId="36" borderId="37" xfId="0" applyNumberFormat="1" applyFont="1" applyFill="1" applyBorder="1"/>
    <xf numFmtId="8" fontId="51" fillId="0" borderId="10" xfId="0" applyNumberFormat="1" applyFont="1" applyBorder="1"/>
    <xf numFmtId="8" fontId="57" fillId="37" borderId="10" xfId="0" applyNumberFormat="1" applyFont="1" applyFill="1" applyBorder="1"/>
    <xf numFmtId="8" fontId="51" fillId="0" borderId="26" xfId="0" applyNumberFormat="1" applyFont="1" applyBorder="1"/>
    <xf numFmtId="0" fontId="72" fillId="36" borderId="22" xfId="0" applyFont="1" applyFill="1" applyBorder="1"/>
    <xf numFmtId="8" fontId="58" fillId="37" borderId="21" xfId="0" applyNumberFormat="1" applyFont="1" applyFill="1" applyBorder="1"/>
    <xf numFmtId="8" fontId="4" fillId="37" borderId="26" xfId="0" applyNumberFormat="1" applyFont="1" applyFill="1" applyBorder="1"/>
    <xf numFmtId="8" fontId="57" fillId="37" borderId="26" xfId="0" applyNumberFormat="1" applyFont="1" applyFill="1" applyBorder="1"/>
    <xf numFmtId="0" fontId="73" fillId="36" borderId="43" xfId="0" applyFont="1" applyFill="1" applyBorder="1"/>
    <xf numFmtId="0" fontId="72" fillId="36" borderId="32" xfId="0" applyFont="1" applyFill="1" applyBorder="1"/>
    <xf numFmtId="0" fontId="0" fillId="0" borderId="42" xfId="0" applyBorder="1"/>
    <xf numFmtId="0" fontId="76" fillId="36" borderId="35" xfId="0" applyFont="1" applyFill="1" applyBorder="1"/>
    <xf numFmtId="0" fontId="72" fillId="36" borderId="27" xfId="0" applyFont="1" applyFill="1" applyBorder="1"/>
    <xf numFmtId="0" fontId="76" fillId="36" borderId="43" xfId="0" applyFont="1" applyFill="1" applyBorder="1"/>
    <xf numFmtId="0" fontId="0" fillId="36" borderId="32" xfId="0" applyFill="1" applyBorder="1"/>
    <xf numFmtId="44" fontId="6" fillId="37" borderId="32" xfId="0" applyNumberFormat="1" applyFont="1" applyFill="1" applyBorder="1"/>
    <xf numFmtId="0" fontId="42" fillId="0" borderId="0" xfId="0" applyFont="1"/>
    <xf numFmtId="0" fontId="34" fillId="0" borderId="0" xfId="0" applyFont="1"/>
    <xf numFmtId="0" fontId="34" fillId="0" borderId="42" xfId="0" applyFont="1" applyBorder="1"/>
    <xf numFmtId="0" fontId="11" fillId="37" borderId="32" xfId="0" applyFont="1" applyFill="1" applyBorder="1"/>
    <xf numFmtId="10" fontId="2" fillId="29" borderId="0" xfId="42" applyNumberFormat="1" applyFill="1" applyProtection="1"/>
    <xf numFmtId="0" fontId="79" fillId="38" borderId="35" xfId="0" applyFont="1" applyFill="1" applyBorder="1"/>
    <xf numFmtId="0" fontId="80" fillId="0" borderId="0" xfId="0" applyFont="1" applyAlignment="1">
      <alignment horizontal="center"/>
    </xf>
    <xf numFmtId="0" fontId="79" fillId="38" borderId="36" xfId="0" applyFont="1" applyFill="1" applyBorder="1"/>
    <xf numFmtId="0" fontId="81" fillId="38" borderId="0" xfId="0" applyFont="1" applyFill="1"/>
    <xf numFmtId="0" fontId="81" fillId="0" borderId="0" xfId="0" applyFont="1" applyAlignment="1">
      <alignment horizontal="center"/>
    </xf>
    <xf numFmtId="0" fontId="79" fillId="38" borderId="20" xfId="0" applyFont="1" applyFill="1" applyBorder="1"/>
    <xf numFmtId="0" fontId="84" fillId="0" borderId="0" xfId="0" applyFont="1"/>
    <xf numFmtId="0" fontId="78" fillId="38" borderId="35" xfId="0" applyFont="1" applyFill="1" applyBorder="1" applyAlignment="1">
      <alignment vertical="center"/>
    </xf>
    <xf numFmtId="0" fontId="79" fillId="38" borderId="23" xfId="0" applyFont="1" applyFill="1" applyBorder="1"/>
    <xf numFmtId="0" fontId="85" fillId="38" borderId="23" xfId="0" applyFont="1" applyFill="1" applyBorder="1"/>
    <xf numFmtId="0" fontId="10" fillId="0" borderId="0" xfId="0" applyFont="1" applyAlignment="1">
      <alignment horizontal="right"/>
    </xf>
    <xf numFmtId="0" fontId="10" fillId="0" borderId="18" xfId="0" applyFont="1" applyBorder="1"/>
    <xf numFmtId="0" fontId="10" fillId="0" borderId="12" xfId="0" applyFont="1" applyBorder="1"/>
    <xf numFmtId="8" fontId="86" fillId="39" borderId="10" xfId="0" applyNumberFormat="1" applyFont="1" applyFill="1" applyBorder="1"/>
    <xf numFmtId="8" fontId="87" fillId="0" borderId="0" xfId="0" applyNumberFormat="1" applyFont="1"/>
    <xf numFmtId="10" fontId="87" fillId="0" borderId="0" xfId="42" applyNumberFormat="1" applyFont="1" applyFill="1" applyBorder="1"/>
    <xf numFmtId="0" fontId="64" fillId="0" borderId="0" xfId="0" applyFont="1"/>
    <xf numFmtId="8" fontId="64" fillId="0" borderId="0" xfId="0" applyNumberFormat="1" applyFont="1"/>
    <xf numFmtId="171" fontId="64" fillId="0" borderId="0" xfId="0" applyNumberFormat="1" applyFont="1"/>
    <xf numFmtId="0" fontId="10" fillId="0" borderId="36" xfId="0" applyFont="1" applyBorder="1"/>
    <xf numFmtId="8" fontId="10" fillId="0" borderId="0" xfId="0" applyNumberFormat="1" applyFont="1"/>
    <xf numFmtId="8" fontId="10" fillId="0" borderId="37" xfId="0" applyNumberFormat="1" applyFont="1" applyBorder="1"/>
    <xf numFmtId="44" fontId="10" fillId="0" borderId="10" xfId="29" applyFont="1" applyFill="1" applyBorder="1" applyAlignment="1">
      <alignment horizontal="center" vertical="top" wrapText="1"/>
    </xf>
    <xf numFmtId="0" fontId="10" fillId="0" borderId="10" xfId="0" applyFont="1" applyBorder="1" applyAlignment="1">
      <alignment horizontal="center" vertical="top" wrapText="1"/>
    </xf>
    <xf numFmtId="8" fontId="88" fillId="0" borderId="40" xfId="0" applyNumberFormat="1" applyFont="1" applyBorder="1" applyAlignment="1">
      <alignment horizontal="center"/>
    </xf>
    <xf numFmtId="8" fontId="10" fillId="0" borderId="21" xfId="0" applyNumberFormat="1" applyFont="1" applyBorder="1"/>
    <xf numFmtId="8" fontId="10" fillId="0" borderId="22" xfId="0" applyNumberFormat="1" applyFont="1" applyBorder="1"/>
    <xf numFmtId="8" fontId="88" fillId="0" borderId="0" xfId="0" applyNumberFormat="1" applyFont="1"/>
    <xf numFmtId="8" fontId="6" fillId="39" borderId="29" xfId="0" applyNumberFormat="1" applyFont="1" applyFill="1" applyBorder="1"/>
    <xf numFmtId="0" fontId="10" fillId="0" borderId="24" xfId="0" applyFont="1" applyBorder="1"/>
    <xf numFmtId="0" fontId="10" fillId="0" borderId="25" xfId="0" applyFont="1" applyBorder="1"/>
    <xf numFmtId="0" fontId="78" fillId="38" borderId="35" xfId="0" applyFont="1" applyFill="1" applyBorder="1"/>
    <xf numFmtId="0" fontId="89" fillId="0" borderId="23" xfId="0" applyFont="1" applyBorder="1" applyAlignment="1">
      <alignment horizontal="center"/>
    </xf>
    <xf numFmtId="0" fontId="79" fillId="38" borderId="18" xfId="0" applyFont="1" applyFill="1" applyBorder="1"/>
    <xf numFmtId="0" fontId="79" fillId="38" borderId="12" xfId="0" applyFont="1" applyFill="1" applyBorder="1"/>
    <xf numFmtId="8" fontId="89" fillId="0" borderId="10" xfId="0" applyNumberFormat="1" applyFont="1" applyBorder="1" applyAlignment="1">
      <alignment horizontal="center"/>
    </xf>
    <xf numFmtId="0" fontId="91" fillId="0" borderId="35" xfId="0" applyFont="1" applyBorder="1" applyAlignment="1">
      <alignment horizontal="center"/>
    </xf>
    <xf numFmtId="8" fontId="89" fillId="0" borderId="29" xfId="0" applyNumberFormat="1" applyFont="1" applyBorder="1" applyAlignment="1">
      <alignment horizontal="center"/>
    </xf>
    <xf numFmtId="8" fontId="86" fillId="39" borderId="10" xfId="0" applyNumberFormat="1" applyFont="1" applyFill="1" applyBorder="1" applyAlignment="1">
      <alignment horizontal="center"/>
    </xf>
    <xf numFmtId="8" fontId="88" fillId="0" borderId="10" xfId="0" applyNumberFormat="1" applyFont="1" applyBorder="1" applyAlignment="1">
      <alignment horizontal="center"/>
    </xf>
    <xf numFmtId="8" fontId="64" fillId="0" borderId="0" xfId="42" applyNumberFormat="1" applyFont="1" applyFill="1" applyBorder="1"/>
    <xf numFmtId="0" fontId="10" fillId="0" borderId="20" xfId="0" applyFont="1" applyBorder="1"/>
    <xf numFmtId="8" fontId="92" fillId="0" borderId="21" xfId="0" applyNumberFormat="1" applyFont="1" applyBorder="1" applyAlignment="1">
      <alignment horizontal="center"/>
    </xf>
    <xf numFmtId="164" fontId="64" fillId="0" borderId="0" xfId="0" applyNumberFormat="1" applyFont="1"/>
    <xf numFmtId="0" fontId="10" fillId="0" borderId="23" xfId="0" applyFont="1" applyBorder="1"/>
    <xf numFmtId="0" fontId="10" fillId="0" borderId="27" xfId="0" applyFont="1" applyBorder="1"/>
    <xf numFmtId="0" fontId="4" fillId="0" borderId="38" xfId="0" applyFont="1" applyBorder="1" applyAlignment="1">
      <alignment horizontal="left"/>
    </xf>
    <xf numFmtId="0" fontId="93" fillId="0" borderId="39" xfId="0" applyFont="1" applyBorder="1" applyAlignment="1">
      <alignment horizontal="center"/>
    </xf>
    <xf numFmtId="0" fontId="94" fillId="38" borderId="27" xfId="0" applyFont="1" applyFill="1" applyBorder="1" applyAlignment="1">
      <alignment horizontal="center"/>
    </xf>
    <xf numFmtId="0" fontId="10" fillId="0" borderId="0" xfId="0" applyFont="1" applyAlignment="1">
      <alignment horizontal="center"/>
    </xf>
    <xf numFmtId="8" fontId="79" fillId="38" borderId="37" xfId="0" applyNumberFormat="1" applyFont="1" applyFill="1" applyBorder="1"/>
    <xf numFmtId="0" fontId="91" fillId="0" borderId="16" xfId="0" applyFont="1" applyBorder="1" applyAlignment="1">
      <alignment horizontal="center"/>
    </xf>
    <xf numFmtId="0" fontId="10" fillId="0" borderId="12" xfId="0" applyFont="1" applyBorder="1" applyAlignment="1">
      <alignment horizontal="right"/>
    </xf>
    <xf numFmtId="8" fontId="89" fillId="0" borderId="10" xfId="0" applyNumberFormat="1" applyFont="1" applyBorder="1"/>
    <xf numFmtId="8" fontId="95" fillId="39" borderId="10" xfId="0" applyNumberFormat="1" applyFont="1" applyFill="1" applyBorder="1"/>
    <xf numFmtId="0" fontId="10" fillId="0" borderId="29" xfId="0" applyFont="1" applyBorder="1"/>
    <xf numFmtId="0" fontId="10" fillId="0" borderId="10" xfId="0" applyFont="1" applyBorder="1"/>
    <xf numFmtId="0" fontId="10" fillId="0" borderId="25" xfId="0" applyFont="1" applyBorder="1" applyAlignment="1">
      <alignment horizontal="right"/>
    </xf>
    <xf numFmtId="8" fontId="89" fillId="0" borderId="26" xfId="0" applyNumberFormat="1" applyFont="1" applyBorder="1"/>
    <xf numFmtId="0" fontId="10" fillId="0" borderId="22" xfId="0" applyFont="1" applyBorder="1"/>
    <xf numFmtId="0" fontId="79" fillId="38" borderId="22" xfId="0" applyFont="1" applyFill="1" applyBorder="1"/>
    <xf numFmtId="8" fontId="96" fillId="39" borderId="21" xfId="0" applyNumberFormat="1" applyFont="1" applyFill="1" applyBorder="1"/>
    <xf numFmtId="0" fontId="97" fillId="0" borderId="23" xfId="0" applyFont="1" applyBorder="1" applyAlignment="1">
      <alignment horizontal="center"/>
    </xf>
    <xf numFmtId="0" fontId="10" fillId="0" borderId="30" xfId="0" applyFont="1" applyBorder="1"/>
    <xf numFmtId="8" fontId="4" fillId="39" borderId="26" xfId="0" applyNumberFormat="1" applyFont="1" applyFill="1" applyBorder="1"/>
    <xf numFmtId="8" fontId="98" fillId="0" borderId="26" xfId="0" applyNumberFormat="1" applyFont="1" applyBorder="1"/>
    <xf numFmtId="0" fontId="10" fillId="0" borderId="31" xfId="0" applyFont="1" applyBorder="1" applyAlignment="1">
      <alignment horizontal="right"/>
    </xf>
    <xf numFmtId="8" fontId="95" fillId="39" borderId="26" xfId="0" applyNumberFormat="1" applyFont="1" applyFill="1" applyBorder="1"/>
    <xf numFmtId="0" fontId="78" fillId="38" borderId="43" xfId="0" applyFont="1" applyFill="1" applyBorder="1"/>
    <xf numFmtId="0" fontId="79" fillId="38" borderId="32" xfId="0" applyFont="1" applyFill="1" applyBorder="1"/>
    <xf numFmtId="8" fontId="10" fillId="0" borderId="32" xfId="0" applyNumberFormat="1" applyFont="1" applyBorder="1" applyAlignment="1">
      <alignment horizontal="left"/>
    </xf>
    <xf numFmtId="0" fontId="10" fillId="0" borderId="33" xfId="0" applyFont="1" applyBorder="1"/>
    <xf numFmtId="0" fontId="99" fillId="0" borderId="0" xfId="0" applyFont="1"/>
    <xf numFmtId="0" fontId="10" fillId="0" borderId="42" xfId="0" applyFont="1" applyBorder="1"/>
    <xf numFmtId="0" fontId="100" fillId="0" borderId="0" xfId="0" applyFont="1"/>
    <xf numFmtId="0" fontId="10" fillId="0" borderId="34" xfId="0" applyFont="1" applyBorder="1"/>
    <xf numFmtId="169" fontId="99" fillId="0" borderId="0" xfId="42" applyNumberFormat="1" applyFont="1" applyFill="1" applyBorder="1"/>
    <xf numFmtId="0" fontId="101" fillId="0" borderId="0" xfId="0" applyFont="1"/>
    <xf numFmtId="10" fontId="99" fillId="0" borderId="0" xfId="42" applyNumberFormat="1" applyFont="1" applyFill="1" applyBorder="1"/>
    <xf numFmtId="169" fontId="99" fillId="0" borderId="0" xfId="0" applyNumberFormat="1" applyFont="1"/>
    <xf numFmtId="0" fontId="90" fillId="38" borderId="35" xfId="0" applyFont="1" applyFill="1" applyBorder="1"/>
    <xf numFmtId="0" fontId="79" fillId="38" borderId="27" xfId="0" applyFont="1" applyFill="1" applyBorder="1"/>
    <xf numFmtId="9" fontId="99" fillId="0" borderId="0" xfId="0" applyNumberFormat="1" applyFont="1"/>
    <xf numFmtId="0" fontId="90" fillId="38" borderId="43" xfId="0" applyFont="1" applyFill="1" applyBorder="1"/>
    <xf numFmtId="0" fontId="10" fillId="38" borderId="32" xfId="0" applyFont="1" applyFill="1" applyBorder="1"/>
    <xf numFmtId="44" fontId="6" fillId="39" borderId="32" xfId="0" applyNumberFormat="1" applyFont="1" applyFill="1" applyBorder="1"/>
    <xf numFmtId="0" fontId="102" fillId="0" borderId="0" xfId="0" applyFont="1"/>
    <xf numFmtId="0" fontId="79" fillId="0" borderId="0" xfId="0" applyFont="1"/>
    <xf numFmtId="0" fontId="79" fillId="0" borderId="42" xfId="0" applyFont="1" applyBorder="1"/>
    <xf numFmtId="0" fontId="11" fillId="39" borderId="32" xfId="0" applyFont="1" applyFill="1" applyBorder="1"/>
    <xf numFmtId="0" fontId="102" fillId="41" borderId="0" xfId="0" applyFont="1" applyFill="1"/>
    <xf numFmtId="0" fontId="79" fillId="41" borderId="0" xfId="0" applyFont="1" applyFill="1"/>
    <xf numFmtId="0" fontId="103" fillId="0" borderId="43" xfId="0" applyFont="1" applyBorder="1"/>
    <xf numFmtId="0" fontId="103" fillId="0" borderId="32" xfId="0" applyFont="1" applyBorder="1"/>
    <xf numFmtId="0" fontId="103" fillId="0" borderId="33" xfId="0" applyFont="1" applyBorder="1"/>
    <xf numFmtId="10" fontId="10" fillId="0" borderId="0" xfId="42" applyNumberFormat="1" applyFont="1" applyFill="1" applyBorder="1"/>
    <xf numFmtId="168" fontId="0" fillId="42" borderId="0" xfId="0" applyNumberFormat="1" applyFill="1"/>
    <xf numFmtId="8" fontId="68" fillId="0" borderId="29" xfId="0" applyNumberFormat="1" applyFont="1" applyBorder="1"/>
    <xf numFmtId="8" fontId="68" fillId="0" borderId="30" xfId="0" applyNumberFormat="1" applyFont="1" applyBorder="1"/>
    <xf numFmtId="8" fontId="68" fillId="0" borderId="28" xfId="0" applyNumberFormat="1" applyFont="1" applyBorder="1"/>
    <xf numFmtId="167" fontId="13" fillId="0" borderId="0" xfId="0" applyNumberFormat="1" applyFont="1"/>
    <xf numFmtId="0" fontId="2" fillId="0" borderId="0" xfId="48"/>
    <xf numFmtId="0" fontId="72" fillId="43" borderId="35" xfId="48" applyFont="1" applyFill="1" applyBorder="1"/>
    <xf numFmtId="0" fontId="45" fillId="0" borderId="0" xfId="48" applyFont="1" applyAlignment="1">
      <alignment horizontal="center"/>
    </xf>
    <xf numFmtId="0" fontId="72" fillId="43" borderId="36" xfId="48" applyFont="1" applyFill="1" applyBorder="1"/>
    <xf numFmtId="0" fontId="4" fillId="0" borderId="0" xfId="48" applyFont="1" applyAlignment="1">
      <alignment horizontal="center"/>
    </xf>
    <xf numFmtId="0" fontId="112" fillId="43" borderId="0" xfId="48" applyFont="1" applyFill="1"/>
    <xf numFmtId="0" fontId="35" fillId="0" borderId="0" xfId="48" applyFont="1" applyAlignment="1">
      <alignment horizontal="center"/>
    </xf>
    <xf numFmtId="0" fontId="11" fillId="0" borderId="0" xfId="48" applyFont="1" applyAlignment="1">
      <alignment horizontal="center" wrapText="1"/>
    </xf>
    <xf numFmtId="0" fontId="72" fillId="43" borderId="20" xfId="48" applyFont="1" applyFill="1" applyBorder="1"/>
    <xf numFmtId="0" fontId="3" fillId="0" borderId="0" xfId="48" applyFont="1" applyAlignment="1">
      <alignment horizontal="center" wrapText="1"/>
    </xf>
    <xf numFmtId="0" fontId="48" fillId="0" borderId="0" xfId="48" applyFont="1"/>
    <xf numFmtId="0" fontId="11" fillId="0" borderId="21" xfId="48" applyFont="1" applyBorder="1" applyAlignment="1">
      <alignment wrapText="1"/>
    </xf>
    <xf numFmtId="0" fontId="117" fillId="0" borderId="21" xfId="48" applyFont="1" applyBorder="1" applyAlignment="1">
      <alignment wrapText="1"/>
    </xf>
    <xf numFmtId="0" fontId="11" fillId="0" borderId="0" xfId="48" applyFont="1" applyAlignment="1">
      <alignment wrapText="1"/>
    </xf>
    <xf numFmtId="0" fontId="118" fillId="43" borderId="35" xfId="48" applyFont="1" applyFill="1" applyBorder="1" applyAlignment="1">
      <alignment vertical="center"/>
    </xf>
    <xf numFmtId="0" fontId="118" fillId="43" borderId="23" xfId="48" applyFont="1" applyFill="1" applyBorder="1"/>
    <xf numFmtId="0" fontId="119" fillId="43" borderId="23" xfId="48" applyFont="1" applyFill="1" applyBorder="1"/>
    <xf numFmtId="0" fontId="4" fillId="0" borderId="16" xfId="48" applyFont="1" applyBorder="1"/>
    <xf numFmtId="0" fontId="3" fillId="0" borderId="16" xfId="48" applyFont="1" applyBorder="1" applyAlignment="1">
      <alignment horizontal="center" vertical="center" wrapText="1"/>
    </xf>
    <xf numFmtId="0" fontId="38" fillId="0" borderId="17" xfId="48" applyFont="1" applyBorder="1" applyAlignment="1">
      <alignment horizontal="center" vertical="center" wrapText="1"/>
    </xf>
    <xf numFmtId="0" fontId="38" fillId="0" borderId="0" xfId="48" applyFont="1" applyAlignment="1">
      <alignment horizontal="center" vertical="center" wrapText="1"/>
    </xf>
    <xf numFmtId="0" fontId="2" fillId="0" borderId="0" xfId="48" applyAlignment="1">
      <alignment horizontal="right"/>
    </xf>
    <xf numFmtId="0" fontId="71" fillId="0" borderId="18" xfId="48" applyFont="1" applyBorder="1"/>
    <xf numFmtId="0" fontId="71" fillId="0" borderId="12" xfId="48" applyFont="1" applyBorder="1"/>
    <xf numFmtId="8" fontId="120" fillId="37" borderId="10" xfId="48" applyNumberFormat="1" applyFont="1" applyFill="1" applyBorder="1"/>
    <xf numFmtId="8" fontId="68" fillId="0" borderId="10" xfId="48" applyNumberFormat="1" applyFont="1" applyBorder="1"/>
    <xf numFmtId="8" fontId="68" fillId="0" borderId="19" xfId="48" applyNumberFormat="1" applyFont="1" applyBorder="1"/>
    <xf numFmtId="8" fontId="4" fillId="0" borderId="0" xfId="48" applyNumberFormat="1" applyFont="1"/>
    <xf numFmtId="8" fontId="121" fillId="0" borderId="0" xfId="48" applyNumberFormat="1" applyFont="1"/>
    <xf numFmtId="10" fontId="121" fillId="0" borderId="0" xfId="42" applyNumberFormat="1" applyFont="1"/>
    <xf numFmtId="0" fontId="64" fillId="0" borderId="0" xfId="48" applyFont="1"/>
    <xf numFmtId="8" fontId="64" fillId="0" borderId="0" xfId="48" applyNumberFormat="1" applyFont="1"/>
    <xf numFmtId="171" fontId="64" fillId="0" borderId="0" xfId="48" applyNumberFormat="1" applyFont="1"/>
    <xf numFmtId="0" fontId="71" fillId="0" borderId="36" xfId="48" applyFont="1" applyBorder="1"/>
    <xf numFmtId="0" fontId="71" fillId="0" borderId="0" xfId="48" applyFont="1"/>
    <xf numFmtId="8" fontId="71" fillId="0" borderId="0" xfId="48" applyNumberFormat="1" applyFont="1"/>
    <xf numFmtId="8" fontId="71" fillId="0" borderId="37" xfId="48" applyNumberFormat="1" applyFont="1" applyBorder="1"/>
    <xf numFmtId="8" fontId="2" fillId="0" borderId="0" xfId="48" applyNumberFormat="1"/>
    <xf numFmtId="0" fontId="11" fillId="0" borderId="42" xfId="48" applyFont="1" applyBorder="1" applyAlignment="1">
      <alignment vertical="top" wrapText="1"/>
    </xf>
    <xf numFmtId="0" fontId="115" fillId="0" borderId="36" xfId="48" applyFont="1" applyBorder="1" applyAlignment="1">
      <alignment vertical="top" wrapText="1"/>
    </xf>
    <xf numFmtId="0" fontId="115" fillId="0" borderId="0" xfId="48" applyFont="1" applyAlignment="1">
      <alignment vertical="top" wrapText="1"/>
    </xf>
    <xf numFmtId="44" fontId="71" fillId="0" borderId="10" xfId="29" applyFont="1" applyFill="1" applyBorder="1" applyAlignment="1">
      <alignment horizontal="center" vertical="top" wrapText="1"/>
    </xf>
    <xf numFmtId="0" fontId="71" fillId="0" borderId="10" xfId="48" applyFont="1" applyBorder="1" applyAlignment="1">
      <alignment horizontal="center" vertical="top" wrapText="1"/>
    </xf>
    <xf numFmtId="8" fontId="2" fillId="0" borderId="37" xfId="48" applyNumberFormat="1" applyBorder="1"/>
    <xf numFmtId="0" fontId="115" fillId="0" borderId="20" xfId="48" applyFont="1" applyBorder="1" applyAlignment="1">
      <alignment vertical="top"/>
    </xf>
    <xf numFmtId="0" fontId="115" fillId="0" borderId="21" xfId="48" applyFont="1" applyBorder="1" applyAlignment="1">
      <alignment vertical="top"/>
    </xf>
    <xf numFmtId="8" fontId="68" fillId="0" borderId="40" xfId="48" applyNumberFormat="1" applyFont="1" applyBorder="1" applyAlignment="1">
      <alignment horizontal="center"/>
    </xf>
    <xf numFmtId="8" fontId="122" fillId="0" borderId="40" xfId="48" applyNumberFormat="1" applyFont="1" applyBorder="1" applyAlignment="1">
      <alignment horizontal="center"/>
    </xf>
    <xf numFmtId="0" fontId="12" fillId="0" borderId="21" xfId="48" applyFont="1" applyBorder="1" applyAlignment="1">
      <alignment horizontal="right" vertical="top" wrapText="1"/>
    </xf>
    <xf numFmtId="8" fontId="2" fillId="0" borderId="21" xfId="48" applyNumberFormat="1" applyBorder="1"/>
    <xf numFmtId="8" fontId="2" fillId="0" borderId="22" xfId="48" applyNumberFormat="1" applyBorder="1"/>
    <xf numFmtId="0" fontId="11" fillId="0" borderId="0" xfId="48" applyFont="1" applyAlignment="1">
      <alignment vertical="top" wrapText="1"/>
    </xf>
    <xf numFmtId="0" fontId="11" fillId="0" borderId="0" xfId="48" applyFont="1" applyAlignment="1">
      <alignment horizontal="left" vertical="top" wrapText="1"/>
    </xf>
    <xf numFmtId="8" fontId="50" fillId="0" borderId="0" xfId="48" applyNumberFormat="1" applyFont="1"/>
    <xf numFmtId="0" fontId="12" fillId="0" borderId="0" xfId="48" applyFont="1" applyAlignment="1">
      <alignment horizontal="right" vertical="top" wrapText="1"/>
    </xf>
    <xf numFmtId="0" fontId="3" fillId="0" borderId="0" xfId="48" applyFont="1" applyAlignment="1">
      <alignment horizontal="center"/>
    </xf>
    <xf numFmtId="0" fontId="3" fillId="0" borderId="29" xfId="48" applyFont="1" applyBorder="1"/>
    <xf numFmtId="0" fontId="37" fillId="0" borderId="19" xfId="48" applyFont="1" applyBorder="1" applyAlignment="1">
      <alignment wrapText="1"/>
    </xf>
    <xf numFmtId="0" fontId="37" fillId="0" borderId="29" xfId="48" applyFont="1" applyBorder="1"/>
    <xf numFmtId="0" fontId="37" fillId="0" borderId="0" xfId="48" applyFont="1" applyAlignment="1">
      <alignment wrapText="1"/>
    </xf>
    <xf numFmtId="8" fontId="68" fillId="37" borderId="19" xfId="48" applyNumberFormat="1" applyFont="1" applyFill="1" applyBorder="1"/>
    <xf numFmtId="8" fontId="123" fillId="0" borderId="29" xfId="48" applyNumberFormat="1" applyFont="1" applyBorder="1"/>
    <xf numFmtId="8" fontId="123" fillId="0" borderId="19" xfId="48" applyNumberFormat="1" applyFont="1" applyBorder="1"/>
    <xf numFmtId="8" fontId="3" fillId="0" borderId="0" xfId="48" applyNumberFormat="1" applyFont="1"/>
    <xf numFmtId="8" fontId="68" fillId="0" borderId="29" xfId="48" applyNumberFormat="1" applyFont="1" applyBorder="1"/>
    <xf numFmtId="0" fontId="71" fillId="0" borderId="24" xfId="48" applyFont="1" applyBorder="1"/>
    <xf numFmtId="0" fontId="71" fillId="0" borderId="25" xfId="48" applyFont="1" applyBorder="1"/>
    <xf numFmtId="8" fontId="68" fillId="0" borderId="30" xfId="48" applyNumberFormat="1" applyFont="1" applyBorder="1"/>
    <xf numFmtId="8" fontId="68" fillId="0" borderId="28" xfId="48" applyNumberFormat="1" applyFont="1" applyBorder="1"/>
    <xf numFmtId="8" fontId="123" fillId="0" borderId="30" xfId="48" applyNumberFormat="1" applyFont="1" applyBorder="1"/>
    <xf numFmtId="8" fontId="123" fillId="0" borderId="28" xfId="48" applyNumberFormat="1" applyFont="1" applyBorder="1"/>
    <xf numFmtId="0" fontId="111" fillId="43" borderId="35" xfId="48" applyFont="1" applyFill="1" applyBorder="1"/>
    <xf numFmtId="0" fontId="111" fillId="43" borderId="23" xfId="48" applyFont="1" applyFill="1" applyBorder="1"/>
    <xf numFmtId="0" fontId="124" fillId="0" borderId="23" xfId="48" applyFont="1" applyBorder="1" applyAlignment="1">
      <alignment horizontal="center"/>
    </xf>
    <xf numFmtId="0" fontId="68" fillId="0" borderId="23" xfId="48" applyFont="1" applyBorder="1"/>
    <xf numFmtId="0" fontId="68" fillId="0" borderId="27" xfId="48" applyFont="1" applyBorder="1" applyAlignment="1">
      <alignment horizontal="center"/>
    </xf>
    <xf numFmtId="0" fontId="111" fillId="43" borderId="18" xfId="48" applyFont="1" applyFill="1" applyBorder="1"/>
    <xf numFmtId="0" fontId="111" fillId="43" borderId="12" xfId="48" applyFont="1" applyFill="1" applyBorder="1"/>
    <xf numFmtId="8" fontId="124" fillId="0" borderId="10" xfId="48" applyNumberFormat="1" applyFont="1" applyBorder="1" applyAlignment="1">
      <alignment horizontal="center"/>
    </xf>
    <xf numFmtId="8" fontId="125" fillId="0" borderId="10" xfId="48" applyNumberFormat="1" applyFont="1" applyBorder="1" applyAlignment="1">
      <alignment horizontal="center"/>
    </xf>
    <xf numFmtId="8" fontId="68" fillId="0" borderId="19" xfId="48" applyNumberFormat="1" applyFont="1" applyBorder="1" applyAlignment="1">
      <alignment horizontal="center"/>
    </xf>
    <xf numFmtId="8" fontId="8" fillId="0" borderId="26" xfId="48" applyNumberFormat="1" applyFont="1" applyBorder="1" applyAlignment="1">
      <alignment horizontal="center"/>
    </xf>
    <xf numFmtId="8" fontId="4" fillId="0" borderId="26" xfId="48" applyNumberFormat="1" applyFont="1" applyBorder="1"/>
    <xf numFmtId="8" fontId="122" fillId="0" borderId="26" xfId="48" applyNumberFormat="1" applyFont="1" applyBorder="1" applyAlignment="1">
      <alignment horizontal="center"/>
    </xf>
    <xf numFmtId="8" fontId="4" fillId="0" borderId="28" xfId="48" applyNumberFormat="1" applyFont="1" applyBorder="1" applyAlignment="1">
      <alignment horizontal="center"/>
    </xf>
    <xf numFmtId="0" fontId="118" fillId="43" borderId="35" xfId="48" applyFont="1" applyFill="1" applyBorder="1"/>
    <xf numFmtId="0" fontId="52" fillId="0" borderId="35" xfId="48" applyFont="1" applyBorder="1" applyAlignment="1">
      <alignment horizontal="center"/>
    </xf>
    <xf numFmtId="0" fontId="68" fillId="0" borderId="16" xfId="48" applyFont="1" applyBorder="1" applyAlignment="1">
      <alignment horizontal="center"/>
    </xf>
    <xf numFmtId="0" fontId="68" fillId="0" borderId="16" xfId="48" applyFont="1" applyBorder="1" applyAlignment="1">
      <alignment horizontal="center" wrapText="1"/>
    </xf>
    <xf numFmtId="0" fontId="68" fillId="0" borderId="27" xfId="48" applyFont="1" applyBorder="1" applyAlignment="1">
      <alignment horizontal="center" wrapText="1"/>
    </xf>
    <xf numFmtId="0" fontId="8" fillId="0" borderId="0" xfId="48" applyFont="1" applyAlignment="1">
      <alignment horizontal="center" wrapText="1"/>
    </xf>
    <xf numFmtId="8" fontId="51" fillId="0" borderId="29" xfId="48" applyNumberFormat="1" applyFont="1" applyBorder="1" applyAlignment="1">
      <alignment horizontal="center"/>
    </xf>
    <xf numFmtId="8" fontId="49" fillId="37" borderId="10" xfId="48" applyNumberFormat="1" applyFont="1" applyFill="1" applyBorder="1" applyAlignment="1">
      <alignment horizontal="center"/>
    </xf>
    <xf numFmtId="8" fontId="68" fillId="0" borderId="10" xfId="48" applyNumberFormat="1" applyFont="1" applyBorder="1" applyAlignment="1">
      <alignment horizontal="center"/>
    </xf>
    <xf numFmtId="8" fontId="122" fillId="0" borderId="41" xfId="48" applyNumberFormat="1" applyFont="1" applyBorder="1" applyAlignment="1">
      <alignment horizontal="center"/>
    </xf>
    <xf numFmtId="8" fontId="64" fillId="0" borderId="0" xfId="42" applyNumberFormat="1" applyFont="1"/>
    <xf numFmtId="0" fontId="71" fillId="0" borderId="20" xfId="48" applyFont="1" applyBorder="1"/>
    <xf numFmtId="0" fontId="71" fillId="0" borderId="21" xfId="48" applyFont="1" applyBorder="1"/>
    <xf numFmtId="0" fontId="4" fillId="0" borderId="20" xfId="48" applyFont="1" applyBorder="1"/>
    <xf numFmtId="8" fontId="124" fillId="0" borderId="21" xfId="48" applyNumberFormat="1" applyFont="1" applyBorder="1" applyAlignment="1">
      <alignment horizontal="center"/>
    </xf>
    <xf numFmtId="8" fontId="55" fillId="0" borderId="21" xfId="48" applyNumberFormat="1" applyFont="1" applyBorder="1" applyAlignment="1">
      <alignment horizontal="center"/>
    </xf>
    <xf numFmtId="8" fontId="8" fillId="0" borderId="22" xfId="48" applyNumberFormat="1" applyFont="1" applyBorder="1" applyAlignment="1">
      <alignment horizontal="center"/>
    </xf>
    <xf numFmtId="8" fontId="8" fillId="0" borderId="0" xfId="48" applyNumberFormat="1" applyFont="1" applyAlignment="1">
      <alignment horizontal="center"/>
    </xf>
    <xf numFmtId="164" fontId="64" fillId="0" borderId="0" xfId="48" applyNumberFormat="1" applyFont="1"/>
    <xf numFmtId="0" fontId="115" fillId="0" borderId="23" xfId="48" applyFont="1" applyBorder="1"/>
    <xf numFmtId="0" fontId="71" fillId="0" borderId="23" xfId="48" applyFont="1" applyBorder="1"/>
    <xf numFmtId="0" fontId="71" fillId="0" borderId="27" xfId="48" applyFont="1" applyBorder="1"/>
    <xf numFmtId="0" fontId="124" fillId="0" borderId="38" xfId="48" applyFont="1" applyBorder="1" applyAlignment="1">
      <alignment horizontal="left"/>
    </xf>
    <xf numFmtId="0" fontId="128" fillId="0" borderId="39" xfId="48" applyFont="1" applyBorder="1" applyAlignment="1">
      <alignment horizontal="right"/>
    </xf>
    <xf numFmtId="0" fontId="123" fillId="0" borderId="16" xfId="48" applyFont="1" applyBorder="1" applyAlignment="1">
      <alignment horizontal="center"/>
    </xf>
    <xf numFmtId="0" fontId="123" fillId="0" borderId="17" xfId="48" applyFont="1" applyBorder="1" applyAlignment="1">
      <alignment horizontal="left"/>
    </xf>
    <xf numFmtId="0" fontId="130" fillId="43" borderId="27" xfId="48" applyFont="1" applyFill="1" applyBorder="1" applyAlignment="1">
      <alignment horizontal="center"/>
    </xf>
    <xf numFmtId="0" fontId="2" fillId="0" borderId="0" xfId="48" applyAlignment="1">
      <alignment horizontal="center"/>
    </xf>
    <xf numFmtId="171" fontId="68" fillId="0" borderId="10" xfId="48" applyNumberFormat="1" applyFont="1" applyBorder="1"/>
    <xf numFmtId="8" fontId="111" fillId="43" borderId="37" xfId="48" applyNumberFormat="1" applyFont="1" applyFill="1" applyBorder="1"/>
    <xf numFmtId="0" fontId="71" fillId="0" borderId="23" xfId="48" applyFont="1" applyBorder="1" applyAlignment="1">
      <alignment horizontal="center"/>
    </xf>
    <xf numFmtId="0" fontId="124" fillId="0" borderId="16" xfId="48" applyFont="1" applyBorder="1" applyAlignment="1">
      <alignment horizontal="center"/>
    </xf>
    <xf numFmtId="0" fontId="131" fillId="0" borderId="16" xfId="48" applyFont="1" applyBorder="1" applyAlignment="1">
      <alignment horizontal="center"/>
    </xf>
    <xf numFmtId="0" fontId="2" fillId="0" borderId="12" xfId="48" applyBorder="1" applyAlignment="1">
      <alignment horizontal="right"/>
    </xf>
    <xf numFmtId="8" fontId="51" fillId="0" borderId="10" xfId="48" applyNumberFormat="1" applyFont="1" applyBorder="1"/>
    <xf numFmtId="8" fontId="57" fillId="37" borderId="10" xfId="48" applyNumberFormat="1" applyFont="1" applyFill="1" applyBorder="1"/>
    <xf numFmtId="0" fontId="71" fillId="0" borderId="29" xfId="48" applyFont="1" applyBorder="1"/>
    <xf numFmtId="0" fontId="71" fillId="0" borderId="10" xfId="48" applyFont="1" applyBorder="1"/>
    <xf numFmtId="0" fontId="4" fillId="0" borderId="10" xfId="48" applyFont="1" applyBorder="1"/>
    <xf numFmtId="8" fontId="122" fillId="0" borderId="19" xfId="48" applyNumberFormat="1" applyFont="1" applyBorder="1"/>
    <xf numFmtId="0" fontId="2" fillId="0" borderId="25" xfId="48" applyBorder="1" applyAlignment="1">
      <alignment horizontal="right"/>
    </xf>
    <xf numFmtId="8" fontId="51" fillId="0" borderId="26" xfId="48" applyNumberFormat="1" applyFont="1" applyBorder="1"/>
    <xf numFmtId="8" fontId="125" fillId="0" borderId="26" xfId="48" applyNumberFormat="1" applyFont="1" applyBorder="1"/>
    <xf numFmtId="8" fontId="68" fillId="0" borderId="26" xfId="48" applyNumberFormat="1" applyFont="1" applyBorder="1"/>
    <xf numFmtId="0" fontId="2" fillId="0" borderId="21" xfId="48" applyBorder="1"/>
    <xf numFmtId="0" fontId="2" fillId="0" borderId="22" xfId="48" applyBorder="1"/>
    <xf numFmtId="0" fontId="111" fillId="43" borderId="22" xfId="48" applyFont="1" applyFill="1" applyBorder="1"/>
    <xf numFmtId="0" fontId="2" fillId="0" borderId="23" xfId="48" applyBorder="1"/>
    <xf numFmtId="0" fontId="2" fillId="0" borderId="27" xfId="48" applyBorder="1"/>
    <xf numFmtId="0" fontId="115" fillId="0" borderId="20" xfId="48" applyFont="1" applyBorder="1"/>
    <xf numFmtId="8" fontId="58" fillId="43" borderId="21" xfId="48" applyNumberFormat="1" applyFont="1" applyFill="1" applyBorder="1"/>
    <xf numFmtId="0" fontId="115" fillId="0" borderId="22" xfId="48" applyFont="1" applyBorder="1"/>
    <xf numFmtId="0" fontId="11" fillId="0" borderId="0" xfId="48" applyFont="1"/>
    <xf numFmtId="0" fontId="68" fillId="45" borderId="23" xfId="48" applyFont="1" applyFill="1" applyBorder="1"/>
    <xf numFmtId="0" fontId="41" fillId="0" borderId="23" xfId="48" applyFont="1" applyBorder="1" applyAlignment="1">
      <alignment horizontal="center"/>
    </xf>
    <xf numFmtId="0" fontId="12" fillId="0" borderId="23" xfId="48" applyFont="1" applyBorder="1" applyAlignment="1">
      <alignment horizontal="center"/>
    </xf>
    <xf numFmtId="0" fontId="12" fillId="0" borderId="23" xfId="48" applyFont="1" applyBorder="1"/>
    <xf numFmtId="0" fontId="12" fillId="0" borderId="27" xfId="48" applyFont="1" applyBorder="1" applyAlignment="1">
      <alignment horizontal="center"/>
    </xf>
    <xf numFmtId="0" fontId="12" fillId="0" borderId="0" xfId="48" applyFont="1" applyAlignment="1">
      <alignment horizontal="center"/>
    </xf>
    <xf numFmtId="0" fontId="123" fillId="0" borderId="30" xfId="48" applyFont="1" applyBorder="1" applyAlignment="1">
      <alignment horizontal="center" vertical="center" wrapText="1"/>
    </xf>
    <xf numFmtId="8" fontId="4" fillId="37" borderId="26" xfId="48" applyNumberFormat="1" applyFont="1" applyFill="1" applyBorder="1"/>
    <xf numFmtId="0" fontId="2" fillId="0" borderId="31" xfId="48" applyBorder="1" applyAlignment="1">
      <alignment horizontal="right"/>
    </xf>
    <xf numFmtId="8" fontId="120" fillId="37" borderId="26" xfId="48" applyNumberFormat="1" applyFont="1" applyFill="1" applyBorder="1"/>
    <xf numFmtId="0" fontId="124" fillId="43" borderId="43" xfId="48" applyFont="1" applyFill="1" applyBorder="1"/>
    <xf numFmtId="0" fontId="124" fillId="43" borderId="32" xfId="48" applyFont="1" applyFill="1" applyBorder="1"/>
    <xf numFmtId="0" fontId="115" fillId="0" borderId="32" xfId="48" applyFont="1" applyBorder="1" applyAlignment="1">
      <alignment horizontal="right"/>
    </xf>
    <xf numFmtId="8" fontId="68" fillId="0" borderId="32" xfId="48" applyNumberFormat="1" applyFont="1" applyBorder="1" applyAlignment="1">
      <alignment horizontal="left"/>
    </xf>
    <xf numFmtId="8" fontId="2" fillId="0" borderId="32" xfId="48" applyNumberFormat="1" applyBorder="1" applyAlignment="1">
      <alignment horizontal="left"/>
    </xf>
    <xf numFmtId="8" fontId="122" fillId="0" borderId="32" xfId="48" applyNumberFormat="1" applyFont="1" applyBorder="1" applyAlignment="1">
      <alignment horizontal="left"/>
    </xf>
    <xf numFmtId="0" fontId="71" fillId="0" borderId="32" xfId="48" applyFont="1" applyBorder="1"/>
    <xf numFmtId="0" fontId="2" fillId="0" borderId="32" xfId="48" applyBorder="1"/>
    <xf numFmtId="0" fontId="2" fillId="0" borderId="33" xfId="48" applyBorder="1"/>
    <xf numFmtId="0" fontId="132" fillId="0" borderId="0" xfId="48" applyFont="1"/>
    <xf numFmtId="0" fontId="2" fillId="0" borderId="42" xfId="48" applyBorder="1"/>
    <xf numFmtId="0" fontId="68" fillId="43" borderId="35" xfId="48" applyFont="1" applyFill="1" applyBorder="1"/>
    <xf numFmtId="0" fontId="68" fillId="43" borderId="23" xfId="48" applyFont="1" applyFill="1" applyBorder="1"/>
    <xf numFmtId="0" fontId="2" fillId="43" borderId="23" xfId="48" applyFill="1" applyBorder="1"/>
    <xf numFmtId="0" fontId="100" fillId="0" borderId="0" xfId="48" applyFont="1"/>
    <xf numFmtId="8" fontId="68" fillId="0" borderId="12" xfId="48" applyNumberFormat="1" applyFont="1" applyBorder="1"/>
    <xf numFmtId="0" fontId="71" fillId="0" borderId="34" xfId="48" applyFont="1" applyBorder="1"/>
    <xf numFmtId="169" fontId="132" fillId="0" borderId="0" xfId="42" applyNumberFormat="1" applyFont="1"/>
    <xf numFmtId="0" fontId="133" fillId="0" borderId="0" xfId="48" applyFont="1"/>
    <xf numFmtId="10" fontId="132" fillId="0" borderId="0" xfId="42" applyNumberFormat="1" applyFont="1"/>
    <xf numFmtId="0" fontId="123" fillId="0" borderId="20" xfId="48" applyFont="1" applyBorder="1"/>
    <xf numFmtId="8" fontId="68" fillId="0" borderId="25" xfId="48" applyNumberFormat="1" applyFont="1" applyBorder="1"/>
    <xf numFmtId="0" fontId="71" fillId="0" borderId="22" xfId="48" applyFont="1" applyBorder="1"/>
    <xf numFmtId="169" fontId="132" fillId="0" borderId="0" xfId="48" applyNumberFormat="1" applyFont="1"/>
    <xf numFmtId="0" fontId="131" fillId="43" borderId="35" xfId="48" applyFont="1" applyFill="1" applyBorder="1"/>
    <xf numFmtId="0" fontId="68" fillId="43" borderId="27" xfId="48" applyFont="1" applyFill="1" applyBorder="1"/>
    <xf numFmtId="0" fontId="3" fillId="0" borderId="20" xfId="48" applyFont="1" applyBorder="1"/>
    <xf numFmtId="8" fontId="68" fillId="0" borderId="21" xfId="48" applyNumberFormat="1" applyFont="1" applyBorder="1"/>
    <xf numFmtId="9" fontId="132" fillId="0" borderId="0" xfId="48" applyNumberFormat="1" applyFont="1"/>
    <xf numFmtId="0" fontId="131" fillId="43" borderId="43" xfId="48" applyFont="1" applyFill="1" applyBorder="1"/>
    <xf numFmtId="0" fontId="68" fillId="43" borderId="32" xfId="48" applyFont="1" applyFill="1" applyBorder="1"/>
    <xf numFmtId="0" fontId="71" fillId="43" borderId="32" xfId="48" applyFont="1" applyFill="1" applyBorder="1"/>
    <xf numFmtId="44" fontId="120" fillId="37" borderId="32" xfId="48" applyNumberFormat="1" applyFont="1" applyFill="1" applyBorder="1"/>
    <xf numFmtId="0" fontId="42" fillId="0" borderId="0" xfId="48" applyFont="1"/>
    <xf numFmtId="0" fontId="34" fillId="0" borderId="0" xfId="48" applyFont="1"/>
    <xf numFmtId="0" fontId="34" fillId="0" borderId="42" xfId="48" applyFont="1" applyBorder="1"/>
    <xf numFmtId="0" fontId="134" fillId="0" borderId="0" xfId="39" applyFont="1" applyAlignment="1">
      <alignment horizontal="center" vertical="center"/>
    </xf>
    <xf numFmtId="0" fontId="68" fillId="43" borderId="43" xfId="48" applyFont="1" applyFill="1" applyBorder="1" applyAlignment="1">
      <alignment vertical="center"/>
    </xf>
    <xf numFmtId="0" fontId="115" fillId="43" borderId="32" xfId="48" applyFont="1" applyFill="1" applyBorder="1" applyAlignment="1">
      <alignment vertical="center"/>
    </xf>
    <xf numFmtId="0" fontId="115" fillId="0" borderId="32" xfId="48" applyFont="1" applyBorder="1" applyAlignment="1">
      <alignment vertical="center"/>
    </xf>
    <xf numFmtId="0" fontId="115" fillId="0" borderId="33" xfId="48" applyFont="1" applyBorder="1" applyAlignment="1">
      <alignment vertical="center"/>
    </xf>
    <xf numFmtId="0" fontId="2" fillId="0" borderId="0" xfId="48" applyAlignment="1">
      <alignment vertical="center"/>
    </xf>
    <xf numFmtId="0" fontId="123" fillId="0" borderId="43" xfId="48" applyFont="1" applyBorder="1" applyAlignment="1">
      <alignment vertical="center"/>
    </xf>
    <xf numFmtId="0" fontId="123" fillId="0" borderId="32" xfId="48" applyFont="1" applyBorder="1" applyAlignment="1">
      <alignment vertical="center"/>
    </xf>
    <xf numFmtId="0" fontId="123" fillId="0" borderId="33" xfId="48" applyFont="1" applyBorder="1" applyAlignment="1">
      <alignment vertical="center"/>
    </xf>
    <xf numFmtId="0" fontId="124" fillId="0" borderId="0" xfId="0" applyFont="1"/>
    <xf numFmtId="0" fontId="72" fillId="46" borderId="35" xfId="48" applyFont="1" applyFill="1" applyBorder="1"/>
    <xf numFmtId="0" fontId="72" fillId="46" borderId="36" xfId="48" applyFont="1" applyFill="1" applyBorder="1"/>
    <xf numFmtId="0" fontId="142" fillId="47" borderId="0" xfId="48" applyFont="1" applyFill="1"/>
    <xf numFmtId="0" fontId="72" fillId="47" borderId="36" xfId="48" applyFont="1" applyFill="1" applyBorder="1"/>
    <xf numFmtId="0" fontId="72" fillId="47" borderId="20" xfId="48" applyFont="1" applyFill="1" applyBorder="1"/>
    <xf numFmtId="0" fontId="73" fillId="47" borderId="35" xfId="48" applyFont="1" applyFill="1" applyBorder="1" applyAlignment="1">
      <alignment vertical="center"/>
    </xf>
    <xf numFmtId="0" fontId="73" fillId="47" borderId="23" xfId="48" applyFont="1" applyFill="1" applyBorder="1"/>
    <xf numFmtId="0" fontId="147" fillId="47" borderId="23" xfId="48" applyFont="1" applyFill="1" applyBorder="1" applyAlignment="1">
      <alignment vertical="center"/>
    </xf>
    <xf numFmtId="8" fontId="68" fillId="0" borderId="44" xfId="48" applyNumberFormat="1" applyFont="1" applyBorder="1"/>
    <xf numFmtId="8" fontId="68" fillId="0" borderId="45" xfId="48" applyNumberFormat="1" applyFont="1" applyBorder="1"/>
    <xf numFmtId="8" fontId="149" fillId="0" borderId="27" xfId="48" applyNumberFormat="1" applyFont="1" applyBorder="1" applyAlignment="1">
      <alignment horizontal="center"/>
    </xf>
    <xf numFmtId="0" fontId="71" fillId="0" borderId="0" xfId="48" applyFont="1" applyAlignment="1">
      <alignment vertical="top" wrapText="1"/>
    </xf>
    <xf numFmtId="44" fontId="71" fillId="48" borderId="29" xfId="29" applyFont="1" applyFill="1" applyBorder="1" applyAlignment="1">
      <alignment horizontal="center" vertical="top" wrapText="1"/>
    </xf>
    <xf numFmtId="44" fontId="71" fillId="48" borderId="10" xfId="29" applyFont="1" applyFill="1" applyBorder="1" applyAlignment="1">
      <alignment horizontal="center" vertical="top" wrapText="1"/>
    </xf>
    <xf numFmtId="44" fontId="71" fillId="48" borderId="19" xfId="29" applyFont="1" applyFill="1" applyBorder="1" applyAlignment="1">
      <alignment horizontal="center" vertical="top" wrapText="1"/>
    </xf>
    <xf numFmtId="8" fontId="68" fillId="48" borderId="55" xfId="48" applyNumberFormat="1" applyFont="1" applyFill="1" applyBorder="1" applyAlignment="1">
      <alignment horizontal="center"/>
    </xf>
    <xf numFmtId="8" fontId="68" fillId="48" borderId="40" xfId="48" applyNumberFormat="1" applyFont="1" applyFill="1" applyBorder="1" applyAlignment="1">
      <alignment horizontal="center"/>
    </xf>
    <xf numFmtId="8" fontId="68" fillId="48" borderId="28" xfId="48" applyNumberFormat="1" applyFont="1" applyFill="1" applyBorder="1"/>
    <xf numFmtId="0" fontId="72" fillId="47" borderId="35" xfId="48" applyFont="1" applyFill="1" applyBorder="1"/>
    <xf numFmtId="0" fontId="72" fillId="47" borderId="23" xfId="48" applyFont="1" applyFill="1" applyBorder="1"/>
    <xf numFmtId="0" fontId="72" fillId="47" borderId="18" xfId="48" applyFont="1" applyFill="1" applyBorder="1"/>
    <xf numFmtId="0" fontId="72" fillId="47" borderId="12" xfId="48" applyFont="1" applyFill="1" applyBorder="1"/>
    <xf numFmtId="0" fontId="123" fillId="0" borderId="24" xfId="48" applyFont="1" applyBorder="1"/>
    <xf numFmtId="0" fontId="150" fillId="0" borderId="25" xfId="48" applyFont="1" applyBorder="1"/>
    <xf numFmtId="0" fontId="72" fillId="47" borderId="23" xfId="48" applyFont="1" applyFill="1" applyBorder="1" applyAlignment="1">
      <alignment vertical="center"/>
    </xf>
    <xf numFmtId="0" fontId="73" fillId="47" borderId="35" xfId="48" applyFont="1" applyFill="1" applyBorder="1"/>
    <xf numFmtId="0" fontId="75" fillId="47" borderId="27" xfId="48" applyFont="1" applyFill="1" applyBorder="1" applyAlignment="1">
      <alignment horizontal="center"/>
    </xf>
    <xf numFmtId="8" fontId="72" fillId="47" borderId="37" xfId="48" applyNumberFormat="1" applyFont="1" applyFill="1" applyBorder="1"/>
    <xf numFmtId="0" fontId="72" fillId="47" borderId="22" xfId="48" applyFont="1" applyFill="1" applyBorder="1"/>
    <xf numFmtId="0" fontId="76" fillId="47" borderId="35" xfId="48" applyFont="1" applyFill="1" applyBorder="1"/>
    <xf numFmtId="0" fontId="68" fillId="47" borderId="23" xfId="48" applyFont="1" applyFill="1" applyBorder="1"/>
    <xf numFmtId="2" fontId="64" fillId="0" borderId="0" xfId="48" applyNumberFormat="1" applyFont="1"/>
    <xf numFmtId="0" fontId="151" fillId="47" borderId="43" xfId="48" applyFont="1" applyFill="1" applyBorder="1" applyAlignment="1">
      <alignment vertical="center" wrapText="1"/>
    </xf>
    <xf numFmtId="0" fontId="73" fillId="47" borderId="27" xfId="48" applyFont="1" applyFill="1" applyBorder="1"/>
    <xf numFmtId="0" fontId="76" fillId="47" borderId="43" xfId="48" applyFont="1" applyFill="1" applyBorder="1"/>
    <xf numFmtId="0" fontId="73" fillId="47" borderId="32" xfId="48" applyFont="1" applyFill="1" applyBorder="1"/>
    <xf numFmtId="0" fontId="72" fillId="47" borderId="32" xfId="48" applyFont="1" applyFill="1" applyBorder="1"/>
    <xf numFmtId="0" fontId="147" fillId="47" borderId="43" xfId="48" applyFont="1" applyFill="1" applyBorder="1" applyAlignment="1">
      <alignment vertical="center"/>
    </xf>
    <xf numFmtId="0" fontId="154" fillId="43" borderId="0" xfId="0" applyFont="1" applyFill="1"/>
    <xf numFmtId="0" fontId="154" fillId="0" borderId="0" xfId="0" applyFont="1"/>
    <xf numFmtId="0" fontId="156" fillId="43" borderId="0" xfId="0" applyFont="1" applyFill="1" applyAlignment="1">
      <alignment horizontal="center"/>
    </xf>
    <xf numFmtId="0" fontId="157" fillId="0" borderId="0" xfId="0" applyFont="1" applyAlignment="1">
      <alignment horizontal="center"/>
    </xf>
    <xf numFmtId="0" fontId="156" fillId="0" borderId="0" xfId="0" applyFont="1" applyAlignment="1">
      <alignment horizontal="center"/>
    </xf>
    <xf numFmtId="0" fontId="156" fillId="28" borderId="0" xfId="0" applyFont="1" applyFill="1" applyAlignment="1">
      <alignment horizontal="center"/>
    </xf>
    <xf numFmtId="0" fontId="159" fillId="28" borderId="0" xfId="0" applyFont="1" applyFill="1"/>
    <xf numFmtId="0" fontId="160" fillId="0" borderId="0" xfId="0" applyFont="1"/>
    <xf numFmtId="0" fontId="161" fillId="0" borderId="0" xfId="0" applyFont="1"/>
    <xf numFmtId="0" fontId="154" fillId="28" borderId="0" xfId="0" applyFont="1" applyFill="1"/>
    <xf numFmtId="0" fontId="159" fillId="0" borderId="0" xfId="0" applyFont="1" applyAlignment="1">
      <alignment horizontal="center"/>
    </xf>
    <xf numFmtId="172" fontId="154" fillId="24" borderId="0" xfId="28" applyNumberFormat="1" applyFont="1" applyFill="1" applyProtection="1">
      <protection locked="0"/>
    </xf>
    <xf numFmtId="167" fontId="162" fillId="54" borderId="0" xfId="0" applyNumberFormat="1" applyFont="1" applyFill="1"/>
    <xf numFmtId="0" fontId="163" fillId="0" borderId="0" xfId="0" applyFont="1"/>
    <xf numFmtId="168" fontId="154" fillId="0" borderId="0" xfId="0" applyNumberFormat="1" applyFont="1"/>
    <xf numFmtId="0" fontId="154" fillId="37" borderId="0" xfId="0" applyFont="1" applyFill="1"/>
    <xf numFmtId="10" fontId="154" fillId="0" borderId="0" xfId="0" applyNumberFormat="1" applyFont="1"/>
    <xf numFmtId="0" fontId="164" fillId="0" borderId="56" xfId="0" applyFont="1" applyBorder="1" applyAlignment="1">
      <alignment vertical="top" wrapText="1"/>
    </xf>
    <xf numFmtId="0" fontId="154" fillId="0" borderId="56" xfId="0" applyFont="1" applyBorder="1"/>
    <xf numFmtId="0" fontId="154" fillId="28" borderId="56" xfId="0" applyFont="1" applyFill="1" applyBorder="1"/>
    <xf numFmtId="0" fontId="154" fillId="24" borderId="56" xfId="0" applyFont="1" applyFill="1" applyBorder="1" applyProtection="1">
      <protection locked="0"/>
    </xf>
    <xf numFmtId="167" fontId="154" fillId="29" borderId="56" xfId="0" applyNumberFormat="1" applyFont="1" applyFill="1" applyBorder="1"/>
    <xf numFmtId="0" fontId="163" fillId="0" borderId="56" xfId="0" applyFont="1" applyBorder="1"/>
    <xf numFmtId="168" fontId="154" fillId="0" borderId="56" xfId="0" applyNumberFormat="1" applyFont="1" applyBorder="1"/>
    <xf numFmtId="0" fontId="164" fillId="0" borderId="0" xfId="0" applyFont="1" applyAlignment="1">
      <alignment vertical="top" wrapText="1"/>
    </xf>
    <xf numFmtId="0" fontId="154" fillId="24" borderId="0" xfId="0" applyFont="1" applyFill="1" applyProtection="1">
      <protection locked="0"/>
    </xf>
    <xf numFmtId="167" fontId="154" fillId="29" borderId="0" xfId="0" applyNumberFormat="1" applyFont="1" applyFill="1"/>
    <xf numFmtId="0" fontId="159" fillId="0" borderId="0" xfId="0" applyFont="1"/>
    <xf numFmtId="172" fontId="159" fillId="0" borderId="0" xfId="28" applyNumberFormat="1" applyFont="1" applyFill="1" applyProtection="1">
      <protection locked="0"/>
    </xf>
    <xf numFmtId="2" fontId="154" fillId="0" borderId="0" xfId="0" applyNumberFormat="1" applyFont="1"/>
    <xf numFmtId="1" fontId="154" fillId="28" borderId="0" xfId="0" applyNumberFormat="1" applyFont="1" applyFill="1"/>
    <xf numFmtId="1" fontId="154" fillId="0" borderId="0" xfId="0" applyNumberFormat="1" applyFont="1"/>
    <xf numFmtId="164" fontId="154" fillId="28" borderId="0" xfId="0" applyNumberFormat="1" applyFont="1" applyFill="1" applyProtection="1">
      <protection locked="0"/>
    </xf>
    <xf numFmtId="168" fontId="162" fillId="54" borderId="0" xfId="0" applyNumberFormat="1" applyFont="1" applyFill="1"/>
    <xf numFmtId="168" fontId="154" fillId="28" borderId="0" xfId="0" applyNumberFormat="1" applyFont="1" applyFill="1"/>
    <xf numFmtId="168" fontId="154" fillId="29" borderId="0" xfId="0" applyNumberFormat="1" applyFont="1" applyFill="1"/>
    <xf numFmtId="2" fontId="154" fillId="0" borderId="56" xfId="0" applyNumberFormat="1" applyFont="1" applyBorder="1"/>
    <xf numFmtId="165" fontId="154" fillId="32" borderId="0" xfId="0" applyNumberFormat="1" applyFont="1" applyFill="1"/>
    <xf numFmtId="165" fontId="154" fillId="0" borderId="0" xfId="0" applyNumberFormat="1" applyFont="1"/>
    <xf numFmtId="168" fontId="164" fillId="0" borderId="0" xfId="0" applyNumberFormat="1" applyFont="1"/>
    <xf numFmtId="0" fontId="154" fillId="0" borderId="57" xfId="0" applyFont="1" applyBorder="1"/>
    <xf numFmtId="0" fontId="154" fillId="28" borderId="57" xfId="0" applyFont="1" applyFill="1" applyBorder="1"/>
    <xf numFmtId="0" fontId="154" fillId="24" borderId="57" xfId="0" applyFont="1" applyFill="1" applyBorder="1" applyProtection="1">
      <protection locked="0"/>
    </xf>
    <xf numFmtId="168" fontId="165" fillId="28" borderId="57" xfId="0" applyNumberFormat="1" applyFont="1" applyFill="1" applyBorder="1"/>
    <xf numFmtId="168" fontId="154" fillId="0" borderId="57" xfId="0" applyNumberFormat="1" applyFont="1" applyBorder="1"/>
    <xf numFmtId="168" fontId="154" fillId="28" borderId="13" xfId="0" applyNumberFormat="1" applyFont="1" applyFill="1" applyBorder="1"/>
    <xf numFmtId="168" fontId="159" fillId="0" borderId="0" xfId="0" applyNumberFormat="1" applyFont="1"/>
    <xf numFmtId="9" fontId="154" fillId="0" borderId="0" xfId="42" applyFont="1" applyFill="1" applyProtection="1"/>
    <xf numFmtId="168" fontId="154" fillId="43" borderId="0" xfId="0" applyNumberFormat="1" applyFont="1" applyFill="1"/>
    <xf numFmtId="10" fontId="154" fillId="29" borderId="0" xfId="42" applyNumberFormat="1" applyFont="1" applyFill="1" applyProtection="1"/>
    <xf numFmtId="9" fontId="154" fillId="28" borderId="0" xfId="0" applyNumberFormat="1" applyFont="1" applyFill="1"/>
    <xf numFmtId="10" fontId="154" fillId="31" borderId="0" xfId="42" applyNumberFormat="1" applyFont="1" applyFill="1" applyProtection="1"/>
    <xf numFmtId="168" fontId="159" fillId="0" borderId="12" xfId="29" applyNumberFormat="1" applyFont="1" applyBorder="1" applyProtection="1"/>
    <xf numFmtId="169" fontId="154" fillId="31" borderId="0" xfId="42" applyNumberFormat="1" applyFont="1" applyFill="1" applyProtection="1"/>
    <xf numFmtId="168" fontId="159" fillId="0" borderId="0" xfId="29" applyNumberFormat="1" applyFont="1" applyBorder="1" applyProtection="1"/>
    <xf numFmtId="9" fontId="154" fillId="0" borderId="0" xfId="42" applyFont="1" applyProtection="1"/>
    <xf numFmtId="170" fontId="163" fillId="31" borderId="0" xfId="0" applyNumberFormat="1" applyFont="1" applyFill="1"/>
    <xf numFmtId="168" fontId="163" fillId="0" borderId="0" xfId="0" applyNumberFormat="1" applyFont="1"/>
    <xf numFmtId="2" fontId="154" fillId="43" borderId="0" xfId="0" applyNumberFormat="1" applyFont="1" applyFill="1"/>
    <xf numFmtId="0" fontId="166" fillId="0" borderId="0" xfId="0" applyFont="1"/>
    <xf numFmtId="2" fontId="154" fillId="28" borderId="0" xfId="0" applyNumberFormat="1" applyFont="1" applyFill="1"/>
    <xf numFmtId="0" fontId="163" fillId="30" borderId="0" xfId="0" applyFont="1" applyFill="1"/>
    <xf numFmtId="0" fontId="154" fillId="30" borderId="0" xfId="0" applyFont="1" applyFill="1"/>
    <xf numFmtId="6" fontId="154" fillId="24" borderId="0" xfId="0" applyNumberFormat="1" applyFont="1" applyFill="1" applyProtection="1">
      <protection locked="0"/>
    </xf>
    <xf numFmtId="8" fontId="154" fillId="0" borderId="0" xfId="0" applyNumberFormat="1" applyFont="1"/>
    <xf numFmtId="0" fontId="158" fillId="50" borderId="0" xfId="0" applyFont="1" applyFill="1"/>
    <xf numFmtId="168" fontId="159" fillId="0" borderId="12" xfId="0" applyNumberFormat="1" applyFont="1" applyBorder="1"/>
    <xf numFmtId="10" fontId="154" fillId="0" borderId="0" xfId="42" applyNumberFormat="1" applyFont="1" applyFill="1" applyProtection="1"/>
    <xf numFmtId="44" fontId="154" fillId="43" borderId="0" xfId="0" applyNumberFormat="1" applyFont="1" applyFill="1"/>
    <xf numFmtId="44" fontId="158" fillId="50" borderId="0" xfId="0" applyNumberFormat="1" applyFont="1" applyFill="1"/>
    <xf numFmtId="44" fontId="154" fillId="0" borderId="0" xfId="0" applyNumberFormat="1" applyFont="1"/>
    <xf numFmtId="10" fontId="154" fillId="0" borderId="0" xfId="42" applyNumberFormat="1" applyFont="1"/>
    <xf numFmtId="44" fontId="154" fillId="28" borderId="0" xfId="0" applyNumberFormat="1" applyFont="1" applyFill="1"/>
    <xf numFmtId="2" fontId="154" fillId="0" borderId="0" xfId="42" applyNumberFormat="1" applyFont="1"/>
    <xf numFmtId="6" fontId="154" fillId="28" borderId="0" xfId="0" applyNumberFormat="1" applyFont="1" applyFill="1"/>
    <xf numFmtId="168" fontId="163" fillId="28" borderId="0" xfId="0" applyNumberFormat="1" applyFont="1" applyFill="1"/>
    <xf numFmtId="8" fontId="154" fillId="24" borderId="0" xfId="0" applyNumberFormat="1" applyFont="1" applyFill="1" applyProtection="1">
      <protection locked="0"/>
    </xf>
    <xf numFmtId="0" fontId="158" fillId="51" borderId="0" xfId="0" applyFont="1" applyFill="1"/>
    <xf numFmtId="0" fontId="167" fillId="51" borderId="0" xfId="0" applyFont="1" applyFill="1"/>
    <xf numFmtId="168" fontId="159" fillId="0" borderId="14" xfId="29" applyNumberFormat="1" applyFont="1" applyBorder="1" applyProtection="1"/>
    <xf numFmtId="44" fontId="168" fillId="51" borderId="0" xfId="29" applyFont="1" applyFill="1" applyProtection="1"/>
    <xf numFmtId="0" fontId="158" fillId="52" borderId="0" xfId="0" applyFont="1" applyFill="1"/>
    <xf numFmtId="44" fontId="168" fillId="52" borderId="0" xfId="29" applyFont="1" applyFill="1" applyProtection="1"/>
    <xf numFmtId="0" fontId="169" fillId="0" borderId="0" xfId="0" applyFont="1" applyAlignment="1">
      <alignment horizontal="left" wrapText="1"/>
    </xf>
    <xf numFmtId="0" fontId="170" fillId="0" borderId="0" xfId="0" applyFont="1" applyAlignment="1">
      <alignment horizontal="right"/>
    </xf>
    <xf numFmtId="0" fontId="154" fillId="37" borderId="10" xfId="0" applyFont="1" applyFill="1" applyBorder="1"/>
    <xf numFmtId="0" fontId="154" fillId="53" borderId="10" xfId="0" applyFont="1" applyFill="1" applyBorder="1"/>
    <xf numFmtId="0" fontId="154" fillId="0" borderId="0" xfId="0" applyFont="1" applyAlignment="1">
      <alignment horizontal="right"/>
    </xf>
    <xf numFmtId="0" fontId="171" fillId="0" borderId="10" xfId="0" applyFont="1" applyBorder="1" applyAlignment="1">
      <alignment horizontal="right"/>
    </xf>
    <xf numFmtId="170" fontId="162" fillId="54" borderId="0" xfId="0" applyNumberFormat="1" applyFont="1" applyFill="1"/>
    <xf numFmtId="6" fontId="154" fillId="0" borderId="0" xfId="0" applyNumberFormat="1" applyFont="1"/>
    <xf numFmtId="10" fontId="158" fillId="36" borderId="0" xfId="0" applyNumberFormat="1" applyFont="1" applyFill="1" applyAlignment="1">
      <alignment horizontal="left"/>
    </xf>
    <xf numFmtId="8" fontId="154" fillId="27" borderId="10" xfId="29" applyNumberFormat="1" applyFont="1" applyFill="1" applyBorder="1"/>
    <xf numFmtId="172" fontId="154" fillId="27" borderId="10" xfId="28" applyNumberFormat="1" applyFont="1" applyFill="1" applyBorder="1"/>
    <xf numFmtId="44" fontId="154" fillId="0" borderId="10" xfId="29" applyFont="1" applyBorder="1"/>
    <xf numFmtId="44" fontId="159" fillId="26" borderId="12" xfId="0" applyNumberFormat="1" applyFont="1" applyFill="1" applyBorder="1" applyProtection="1">
      <protection locked="0"/>
    </xf>
    <xf numFmtId="166" fontId="154" fillId="0" borderId="10" xfId="29" applyNumberFormat="1" applyFont="1" applyBorder="1"/>
    <xf numFmtId="166" fontId="154" fillId="0" borderId="10" xfId="29" applyNumberFormat="1" applyFont="1" applyFill="1" applyBorder="1"/>
    <xf numFmtId="6" fontId="154" fillId="0" borderId="10" xfId="29" applyNumberFormat="1" applyFont="1" applyFill="1" applyBorder="1"/>
    <xf numFmtId="44" fontId="154" fillId="0" borderId="10" xfId="29" applyFont="1" applyFill="1" applyBorder="1"/>
    <xf numFmtId="0" fontId="154" fillId="0" borderId="11" xfId="0" applyFont="1" applyBorder="1"/>
    <xf numFmtId="166" fontId="159" fillId="26" borderId="0" xfId="29" applyNumberFormat="1" applyFont="1" applyFill="1" applyProtection="1">
      <protection locked="0"/>
    </xf>
    <xf numFmtId="44" fontId="154" fillId="0" borderId="0" xfId="29" applyFont="1" applyFill="1"/>
    <xf numFmtId="166" fontId="154" fillId="0" borderId="0" xfId="0" applyNumberFormat="1" applyFont="1"/>
    <xf numFmtId="166" fontId="154" fillId="0" borderId="11" xfId="0" applyNumberFormat="1" applyFont="1" applyBorder="1"/>
    <xf numFmtId="166" fontId="154" fillId="0" borderId="0" xfId="29" applyNumberFormat="1" applyFont="1" applyFill="1"/>
    <xf numFmtId="166" fontId="159" fillId="25" borderId="0" xfId="0" applyNumberFormat="1" applyFont="1" applyFill="1" applyProtection="1">
      <protection locked="0"/>
    </xf>
    <xf numFmtId="166" fontId="159" fillId="25" borderId="14" xfId="29" applyNumberFormat="1" applyFont="1" applyFill="1" applyBorder="1"/>
    <xf numFmtId="166" fontId="159" fillId="25" borderId="14" xfId="29" applyNumberFormat="1" applyFont="1" applyFill="1" applyBorder="1" applyProtection="1">
      <protection locked="0"/>
    </xf>
    <xf numFmtId="0" fontId="159" fillId="24" borderId="0" xfId="0" applyFont="1" applyFill="1"/>
    <xf numFmtId="44" fontId="159" fillId="24" borderId="0" xfId="29" applyFont="1" applyFill="1"/>
    <xf numFmtId="0" fontId="154" fillId="24" borderId="0" xfId="0" applyFont="1" applyFill="1"/>
    <xf numFmtId="166" fontId="159" fillId="24" borderId="0" xfId="0" applyNumberFormat="1" applyFont="1" applyFill="1" applyProtection="1">
      <protection locked="0"/>
    </xf>
    <xf numFmtId="0" fontId="154" fillId="0" borderId="10" xfId="0" applyFont="1" applyBorder="1"/>
    <xf numFmtId="44" fontId="159" fillId="24" borderId="0" xfId="0" applyNumberFormat="1" applyFont="1" applyFill="1" applyProtection="1">
      <protection locked="0"/>
    </xf>
    <xf numFmtId="44" fontId="154" fillId="0" borderId="13" xfId="0" applyNumberFormat="1" applyFont="1" applyBorder="1"/>
    <xf numFmtId="172" fontId="154" fillId="27" borderId="0" xfId="28" applyNumberFormat="1" applyFont="1" applyFill="1" applyBorder="1"/>
    <xf numFmtId="9" fontId="154" fillId="0" borderId="0" xfId="0" applyNumberFormat="1" applyFont="1"/>
    <xf numFmtId="174" fontId="154" fillId="0" borderId="0" xfId="0" applyNumberFormat="1" applyFont="1"/>
    <xf numFmtId="174" fontId="154" fillId="0" borderId="10" xfId="0" applyNumberFormat="1" applyFont="1" applyBorder="1"/>
    <xf numFmtId="9" fontId="154" fillId="0" borderId="10" xfId="42" applyFont="1" applyBorder="1"/>
    <xf numFmtId="174" fontId="167" fillId="55" borderId="10" xfId="0" applyNumberFormat="1" applyFont="1" applyFill="1" applyBorder="1"/>
    <xf numFmtId="174" fontId="167" fillId="56" borderId="10" xfId="0" applyNumberFormat="1" applyFont="1" applyFill="1" applyBorder="1"/>
    <xf numFmtId="166" fontId="159" fillId="0" borderId="0" xfId="0" applyNumberFormat="1" applyFont="1" applyProtection="1">
      <protection locked="0"/>
    </xf>
    <xf numFmtId="169" fontId="154" fillId="0" borderId="0" xfId="0" applyNumberFormat="1" applyFont="1"/>
    <xf numFmtId="166" fontId="159" fillId="0" borderId="10" xfId="29" applyNumberFormat="1" applyFont="1" applyFill="1" applyBorder="1"/>
    <xf numFmtId="0" fontId="167" fillId="58" borderId="10" xfId="0" applyFont="1" applyFill="1" applyBorder="1" applyAlignment="1">
      <alignment wrapText="1"/>
    </xf>
    <xf numFmtId="0" fontId="72" fillId="58" borderId="10" xfId="0" applyFont="1" applyFill="1" applyBorder="1" applyAlignment="1">
      <alignment wrapText="1"/>
    </xf>
    <xf numFmtId="0" fontId="173" fillId="0" borderId="10" xfId="0" applyFont="1" applyBorder="1"/>
    <xf numFmtId="174" fontId="167" fillId="59" borderId="10" xfId="0" applyNumberFormat="1" applyFont="1" applyFill="1" applyBorder="1"/>
    <xf numFmtId="44" fontId="154" fillId="37" borderId="10" xfId="29" applyFont="1" applyFill="1" applyBorder="1"/>
    <xf numFmtId="43" fontId="154" fillId="28" borderId="0" xfId="28" applyFont="1" applyFill="1" applyProtection="1"/>
    <xf numFmtId="44" fontId="174" fillId="57" borderId="0" xfId="0" applyNumberFormat="1" applyFont="1" applyFill="1"/>
    <xf numFmtId="0" fontId="167" fillId="36" borderId="10" xfId="0" applyFont="1" applyFill="1" applyBorder="1" applyAlignment="1">
      <alignment horizontal="right"/>
    </xf>
    <xf numFmtId="0" fontId="112" fillId="46" borderId="0" xfId="48" applyFont="1" applyFill="1"/>
    <xf numFmtId="0" fontId="72" fillId="46" borderId="20" xfId="48" applyFont="1" applyFill="1" applyBorder="1"/>
    <xf numFmtId="0" fontId="117" fillId="0" borderId="0" xfId="48" applyFont="1" applyAlignment="1">
      <alignment wrapText="1"/>
    </xf>
    <xf numFmtId="0" fontId="118" fillId="46" borderId="35" xfId="48" applyFont="1" applyFill="1" applyBorder="1" applyAlignment="1">
      <alignment vertical="center"/>
    </xf>
    <xf numFmtId="0" fontId="118" fillId="46" borderId="23" xfId="48" applyFont="1" applyFill="1" applyBorder="1"/>
    <xf numFmtId="0" fontId="119" fillId="46" borderId="23" xfId="48" applyFont="1" applyFill="1" applyBorder="1"/>
    <xf numFmtId="0" fontId="111" fillId="46" borderId="35" xfId="48" applyFont="1" applyFill="1" applyBorder="1"/>
    <xf numFmtId="0" fontId="111" fillId="46" borderId="23" xfId="48" applyFont="1" applyFill="1" applyBorder="1"/>
    <xf numFmtId="0" fontId="111" fillId="46" borderId="18" xfId="48" applyFont="1" applyFill="1" applyBorder="1"/>
    <xf numFmtId="0" fontId="111" fillId="46" borderId="12" xfId="48" applyFont="1" applyFill="1" applyBorder="1"/>
    <xf numFmtId="0" fontId="118" fillId="46" borderId="35" xfId="48" applyFont="1" applyFill="1" applyBorder="1"/>
    <xf numFmtId="0" fontId="130" fillId="46" borderId="27" xfId="48" applyFont="1" applyFill="1" applyBorder="1" applyAlignment="1">
      <alignment horizontal="center"/>
    </xf>
    <xf numFmtId="8" fontId="111" fillId="46" borderId="37" xfId="48" applyNumberFormat="1" applyFont="1" applyFill="1" applyBorder="1"/>
    <xf numFmtId="0" fontId="111" fillId="46" borderId="22" xfId="48" applyFont="1" applyFill="1" applyBorder="1"/>
    <xf numFmtId="0" fontId="124" fillId="46" borderId="43" xfId="48" applyFont="1" applyFill="1" applyBorder="1"/>
    <xf numFmtId="0" fontId="124" fillId="46" borderId="32" xfId="48" applyFont="1" applyFill="1" applyBorder="1"/>
    <xf numFmtId="0" fontId="68" fillId="46" borderId="35" xfId="48" applyFont="1" applyFill="1" applyBorder="1"/>
    <xf numFmtId="0" fontId="68" fillId="46" borderId="23" xfId="48" applyFont="1" applyFill="1" applyBorder="1"/>
    <xf numFmtId="0" fontId="2" fillId="46" borderId="23" xfId="48" applyFill="1" applyBorder="1"/>
    <xf numFmtId="0" fontId="131" fillId="46" borderId="35" xfId="48" applyFont="1" applyFill="1" applyBorder="1"/>
    <xf numFmtId="0" fontId="68" fillId="46" borderId="27" xfId="48" applyFont="1" applyFill="1" applyBorder="1"/>
    <xf numFmtId="0" fontId="131" fillId="46" borderId="43" xfId="48" applyFont="1" applyFill="1" applyBorder="1"/>
    <xf numFmtId="0" fontId="68" fillId="46" borderId="32" xfId="48" applyFont="1" applyFill="1" applyBorder="1"/>
    <xf numFmtId="0" fontId="71" fillId="46" borderId="32" xfId="48" applyFont="1" applyFill="1" applyBorder="1"/>
    <xf numFmtId="0" fontId="68" fillId="46" borderId="43" xfId="48" applyFont="1" applyFill="1" applyBorder="1" applyAlignment="1">
      <alignment vertical="center"/>
    </xf>
    <xf numFmtId="0" fontId="142" fillId="60" borderId="0" xfId="48" applyFont="1" applyFill="1"/>
    <xf numFmtId="0" fontId="72" fillId="60" borderId="36" xfId="48" applyFont="1" applyFill="1" applyBorder="1"/>
    <xf numFmtId="0" fontId="72" fillId="60" borderId="20" xfId="48" applyFont="1" applyFill="1" applyBorder="1"/>
    <xf numFmtId="0" fontId="73" fillId="60" borderId="35" xfId="48" applyFont="1" applyFill="1" applyBorder="1" applyAlignment="1">
      <alignment vertical="center"/>
    </xf>
    <xf numFmtId="0" fontId="73" fillId="60" borderId="23" xfId="48" applyFont="1" applyFill="1" applyBorder="1"/>
    <xf numFmtId="0" fontId="147" fillId="60" borderId="23" xfId="48" applyFont="1" applyFill="1" applyBorder="1" applyAlignment="1">
      <alignment vertical="center"/>
    </xf>
    <xf numFmtId="0" fontId="72" fillId="60" borderId="35" xfId="48" applyFont="1" applyFill="1" applyBorder="1"/>
    <xf numFmtId="0" fontId="72" fillId="60" borderId="23" xfId="48" applyFont="1" applyFill="1" applyBorder="1"/>
    <xf numFmtId="0" fontId="72" fillId="60" borderId="18" xfId="48" applyFont="1" applyFill="1" applyBorder="1"/>
    <xf numFmtId="0" fontId="72" fillId="60" borderId="12" xfId="48" applyFont="1" applyFill="1" applyBorder="1"/>
    <xf numFmtId="0" fontId="72" fillId="60" borderId="23" xfId="48" applyFont="1" applyFill="1" applyBorder="1" applyAlignment="1">
      <alignment vertical="center"/>
    </xf>
    <xf numFmtId="0" fontId="73" fillId="60" borderId="35" xfId="48" applyFont="1" applyFill="1" applyBorder="1"/>
    <xf numFmtId="0" fontId="75" fillId="60" borderId="27" xfId="48" applyFont="1" applyFill="1" applyBorder="1" applyAlignment="1">
      <alignment horizontal="center"/>
    </xf>
    <xf numFmtId="8" fontId="72" fillId="60" borderId="37" xfId="48" applyNumberFormat="1" applyFont="1" applyFill="1" applyBorder="1"/>
    <xf numFmtId="173" fontId="64" fillId="0" borderId="0" xfId="28" applyNumberFormat="1" applyFont="1"/>
    <xf numFmtId="0" fontId="72" fillId="60" borderId="22" xfId="48" applyFont="1" applyFill="1" applyBorder="1"/>
    <xf numFmtId="0" fontId="76" fillId="60" borderId="35" xfId="48" applyFont="1" applyFill="1" applyBorder="1"/>
    <xf numFmtId="0" fontId="68" fillId="60" borderId="23" xfId="48" applyFont="1" applyFill="1" applyBorder="1"/>
    <xf numFmtId="0" fontId="151" fillId="36" borderId="43" xfId="48" applyFont="1" applyFill="1" applyBorder="1" applyAlignment="1">
      <alignment vertical="center" wrapText="1"/>
    </xf>
    <xf numFmtId="0" fontId="73" fillId="60" borderId="27" xfId="48" applyFont="1" applyFill="1" applyBorder="1"/>
    <xf numFmtId="0" fontId="76" fillId="60" borderId="43" xfId="48" applyFont="1" applyFill="1" applyBorder="1"/>
    <xf numFmtId="0" fontId="73" fillId="60" borderId="32" xfId="48" applyFont="1" applyFill="1" applyBorder="1"/>
    <xf numFmtId="0" fontId="72" fillId="60" borderId="32" xfId="48" applyFont="1" applyFill="1" applyBorder="1"/>
    <xf numFmtId="0" fontId="147" fillId="60" borderId="43" xfId="48" applyFont="1" applyFill="1" applyBorder="1" applyAlignment="1">
      <alignment vertical="center"/>
    </xf>
    <xf numFmtId="0" fontId="72" fillId="0" borderId="36" xfId="48" applyFont="1" applyBorder="1"/>
    <xf numFmtId="0" fontId="175" fillId="61" borderId="0" xfId="48" applyFont="1" applyFill="1" applyAlignment="1">
      <alignment wrapText="1"/>
    </xf>
    <xf numFmtId="0" fontId="72" fillId="61" borderId="36" xfId="48" applyFont="1" applyFill="1" applyBorder="1"/>
    <xf numFmtId="0" fontId="72" fillId="61" borderId="20" xfId="48" applyFont="1" applyFill="1" applyBorder="1"/>
    <xf numFmtId="0" fontId="73" fillId="61" borderId="35" xfId="48" applyFont="1" applyFill="1" applyBorder="1" applyAlignment="1">
      <alignment vertical="center"/>
    </xf>
    <xf numFmtId="0" fontId="73" fillId="61" borderId="23" xfId="48" applyFont="1" applyFill="1" applyBorder="1"/>
    <xf numFmtId="0" fontId="147" fillId="61" borderId="23" xfId="48" applyFont="1" applyFill="1" applyBorder="1" applyAlignment="1">
      <alignment vertical="center"/>
    </xf>
    <xf numFmtId="9" fontId="73" fillId="61" borderId="23" xfId="48" applyNumberFormat="1" applyFont="1" applyFill="1" applyBorder="1" applyAlignment="1">
      <alignment horizontal="center" vertical="center"/>
    </xf>
    <xf numFmtId="8" fontId="176" fillId="0" borderId="0" xfId="48" applyNumberFormat="1" applyFont="1"/>
    <xf numFmtId="10" fontId="64" fillId="0" borderId="0" xfId="42" applyNumberFormat="1" applyFont="1"/>
    <xf numFmtId="8" fontId="68" fillId="49" borderId="55" xfId="48" applyNumberFormat="1" applyFont="1" applyFill="1" applyBorder="1" applyAlignment="1">
      <alignment horizontal="center"/>
    </xf>
    <xf numFmtId="0" fontId="146" fillId="0" borderId="32" xfId="48" applyFont="1" applyBorder="1" applyAlignment="1">
      <alignment vertical="top"/>
    </xf>
    <xf numFmtId="0" fontId="178" fillId="0" borderId="0" xfId="39" applyFont="1" applyAlignment="1">
      <alignment horizontal="center" vertical="center"/>
    </xf>
    <xf numFmtId="0" fontId="72" fillId="61" borderId="35" xfId="48" applyFont="1" applyFill="1" applyBorder="1"/>
    <xf numFmtId="0" fontId="72" fillId="61" borderId="23" xfId="48" applyFont="1" applyFill="1" applyBorder="1"/>
    <xf numFmtId="0" fontId="72" fillId="61" borderId="18" xfId="48" applyFont="1" applyFill="1" applyBorder="1"/>
    <xf numFmtId="0" fontId="72" fillId="61" borderId="12" xfId="48" applyFont="1" applyFill="1" applyBorder="1"/>
    <xf numFmtId="0" fontId="72" fillId="61" borderId="23" xfId="48" applyFont="1" applyFill="1" applyBorder="1" applyAlignment="1">
      <alignment vertical="center"/>
    </xf>
    <xf numFmtId="0" fontId="177" fillId="0" borderId="37" xfId="48" applyFont="1" applyBorder="1" applyAlignment="1">
      <alignment horizontal="center" vertical="center" wrapText="1"/>
    </xf>
    <xf numFmtId="0" fontId="177" fillId="0" borderId="37" xfId="48" applyFont="1" applyBorder="1" applyAlignment="1">
      <alignment vertical="center" wrapText="1"/>
    </xf>
    <xf numFmtId="0" fontId="177" fillId="0" borderId="22" xfId="48" applyFont="1" applyBorder="1" applyAlignment="1">
      <alignment vertical="center" wrapText="1"/>
    </xf>
    <xf numFmtId="0" fontId="73" fillId="61" borderId="35" xfId="48" applyFont="1" applyFill="1" applyBorder="1"/>
    <xf numFmtId="0" fontId="75" fillId="61" borderId="27" xfId="48" applyFont="1" applyFill="1" applyBorder="1" applyAlignment="1">
      <alignment horizontal="center"/>
    </xf>
    <xf numFmtId="8" fontId="72" fillId="61" borderId="37" xfId="48" applyNumberFormat="1" applyFont="1" applyFill="1" applyBorder="1"/>
    <xf numFmtId="0" fontId="72" fillId="61" borderId="22" xfId="48" applyFont="1" applyFill="1" applyBorder="1"/>
    <xf numFmtId="0" fontId="180" fillId="0" borderId="0" xfId="48" applyFont="1" applyAlignment="1">
      <alignment horizontal="right"/>
    </xf>
    <xf numFmtId="0" fontId="76" fillId="61" borderId="35" xfId="48" applyFont="1" applyFill="1" applyBorder="1"/>
    <xf numFmtId="0" fontId="68" fillId="61" borderId="23" xfId="48" applyFont="1" applyFill="1" applyBorder="1"/>
    <xf numFmtId="0" fontId="151" fillId="61" borderId="43" xfId="48" applyFont="1" applyFill="1" applyBorder="1" applyAlignment="1">
      <alignment vertical="center" wrapText="1"/>
    </xf>
    <xf numFmtId="0" fontId="76" fillId="61" borderId="43" xfId="48" applyFont="1" applyFill="1" applyBorder="1"/>
    <xf numFmtId="0" fontId="73" fillId="61" borderId="43" xfId="48" applyFont="1" applyFill="1" applyBorder="1"/>
    <xf numFmtId="0" fontId="73" fillId="61" borderId="32" xfId="48" applyFont="1" applyFill="1" applyBorder="1"/>
    <xf numFmtId="0" fontId="72" fillId="61" borderId="32" xfId="48" applyFont="1" applyFill="1" applyBorder="1"/>
    <xf numFmtId="44" fontId="120" fillId="49" borderId="32" xfId="48" applyNumberFormat="1" applyFont="1" applyFill="1" applyBorder="1"/>
    <xf numFmtId="0" fontId="153" fillId="0" borderId="32" xfId="48" applyFont="1" applyBorder="1" applyAlignment="1">
      <alignment vertical="top"/>
    </xf>
    <xf numFmtId="0" fontId="153" fillId="0" borderId="21" xfId="48" applyFont="1" applyBorder="1" applyAlignment="1">
      <alignment vertical="top"/>
    </xf>
    <xf numFmtId="0" fontId="147" fillId="61" borderId="43" xfId="48" applyFont="1" applyFill="1" applyBorder="1" applyAlignment="1">
      <alignment vertical="center"/>
    </xf>
    <xf numFmtId="0" fontId="123" fillId="0" borderId="61" xfId="48" applyFont="1" applyBorder="1" applyAlignment="1">
      <alignment vertical="center"/>
    </xf>
    <xf numFmtId="0" fontId="175" fillId="58" borderId="0" xfId="48" applyFont="1" applyFill="1" applyAlignment="1">
      <alignment wrapText="1"/>
    </xf>
    <xf numFmtId="0" fontId="72" fillId="58" borderId="20" xfId="48" applyFont="1" applyFill="1" applyBorder="1"/>
    <xf numFmtId="0" fontId="73" fillId="58" borderId="35" xfId="48" applyFont="1" applyFill="1" applyBorder="1" applyAlignment="1">
      <alignment vertical="center"/>
    </xf>
    <xf numFmtId="0" fontId="73" fillId="58" borderId="23" xfId="48" applyFont="1" applyFill="1" applyBorder="1"/>
    <xf numFmtId="0" fontId="147" fillId="58" borderId="23" xfId="48" applyFont="1" applyFill="1" applyBorder="1" applyAlignment="1">
      <alignment vertical="center"/>
    </xf>
    <xf numFmtId="9" fontId="73" fillId="58" borderId="23" xfId="48" applyNumberFormat="1" applyFont="1" applyFill="1" applyBorder="1" applyAlignment="1">
      <alignment horizontal="center" vertical="center"/>
    </xf>
    <xf numFmtId="0" fontId="72" fillId="58" borderId="35" xfId="48" applyFont="1" applyFill="1" applyBorder="1"/>
    <xf numFmtId="0" fontId="72" fillId="58" borderId="23" xfId="48" applyFont="1" applyFill="1" applyBorder="1"/>
    <xf numFmtId="0" fontId="72" fillId="58" borderId="18" xfId="48" applyFont="1" applyFill="1" applyBorder="1"/>
    <xf numFmtId="0" fontId="72" fillId="58" borderId="12" xfId="48" applyFont="1" applyFill="1" applyBorder="1"/>
    <xf numFmtId="0" fontId="72" fillId="58" borderId="23" xfId="48" applyFont="1" applyFill="1" applyBorder="1" applyAlignment="1">
      <alignment vertical="center"/>
    </xf>
    <xf numFmtId="0" fontId="73" fillId="58" borderId="35" xfId="48" applyFont="1" applyFill="1" applyBorder="1"/>
    <xf numFmtId="0" fontId="75" fillId="58" borderId="27" xfId="48" applyFont="1" applyFill="1" applyBorder="1" applyAlignment="1">
      <alignment horizontal="center"/>
    </xf>
    <xf numFmtId="8" fontId="72" fillId="58" borderId="37" xfId="48" applyNumberFormat="1" applyFont="1" applyFill="1" applyBorder="1"/>
    <xf numFmtId="0" fontId="72" fillId="58" borderId="22" xfId="48" applyFont="1" applyFill="1" applyBorder="1"/>
    <xf numFmtId="0" fontId="76" fillId="58" borderId="35" xfId="48" applyFont="1" applyFill="1" applyBorder="1"/>
    <xf numFmtId="0" fontId="68" fillId="58" borderId="23" xfId="48" applyFont="1" applyFill="1" applyBorder="1"/>
    <xf numFmtId="0" fontId="151" fillId="58" borderId="43" xfId="48" applyFont="1" applyFill="1" applyBorder="1" applyAlignment="1">
      <alignment vertical="center" wrapText="1"/>
    </xf>
    <xf numFmtId="0" fontId="76" fillId="58" borderId="43" xfId="48" applyFont="1" applyFill="1" applyBorder="1"/>
    <xf numFmtId="0" fontId="73" fillId="58" borderId="43" xfId="48" applyFont="1" applyFill="1" applyBorder="1"/>
    <xf numFmtId="0" fontId="73" fillId="58" borderId="32" xfId="48" applyFont="1" applyFill="1" applyBorder="1"/>
    <xf numFmtId="0" fontId="72" fillId="58" borderId="32" xfId="48" applyFont="1" applyFill="1" applyBorder="1"/>
    <xf numFmtId="0" fontId="147" fillId="58" borderId="43" xfId="48" applyFont="1" applyFill="1" applyBorder="1" applyAlignment="1">
      <alignment vertical="center"/>
    </xf>
    <xf numFmtId="175" fontId="154" fillId="0" borderId="10" xfId="0" applyNumberFormat="1" applyFont="1" applyBorder="1"/>
    <xf numFmtId="0" fontId="72" fillId="62" borderId="36" xfId="48" applyFont="1" applyFill="1" applyBorder="1"/>
    <xf numFmtId="0" fontId="182" fillId="62" borderId="0" xfId="48" applyFont="1" applyFill="1" applyAlignment="1">
      <alignment horizontal="right" wrapText="1"/>
    </xf>
    <xf numFmtId="0" fontId="72" fillId="62" borderId="20" xfId="48" applyFont="1" applyFill="1" applyBorder="1"/>
    <xf numFmtId="0" fontId="164" fillId="0" borderId="0" xfId="48" applyFont="1"/>
    <xf numFmtId="0" fontId="73" fillId="62" borderId="35" xfId="48" applyFont="1" applyFill="1" applyBorder="1" applyAlignment="1">
      <alignment vertical="center"/>
    </xf>
    <xf numFmtId="0" fontId="73" fillId="62" borderId="23" xfId="48" applyFont="1" applyFill="1" applyBorder="1"/>
    <xf numFmtId="0" fontId="147" fillId="62" borderId="23" xfId="48" applyFont="1" applyFill="1" applyBorder="1" applyAlignment="1">
      <alignment vertical="center"/>
    </xf>
    <xf numFmtId="9" fontId="73" fillId="62" borderId="23" xfId="48" applyNumberFormat="1" applyFont="1" applyFill="1" applyBorder="1" applyAlignment="1">
      <alignment horizontal="center" vertical="center"/>
    </xf>
    <xf numFmtId="0" fontId="4" fillId="0" borderId="16" xfId="48" applyFont="1" applyBorder="1" applyAlignment="1">
      <alignment horizontal="center"/>
    </xf>
    <xf numFmtId="0" fontId="164" fillId="0" borderId="0" xfId="48" applyFont="1" applyAlignment="1">
      <alignment horizontal="right"/>
    </xf>
    <xf numFmtId="8" fontId="183" fillId="0" borderId="10" xfId="48" applyNumberFormat="1" applyFont="1" applyBorder="1"/>
    <xf numFmtId="8" fontId="183" fillId="0" borderId="19" xfId="48" applyNumberFormat="1" applyFont="1" applyBorder="1"/>
    <xf numFmtId="0" fontId="164" fillId="0" borderId="0" xfId="0" applyFont="1"/>
    <xf numFmtId="8" fontId="183" fillId="0" borderId="44" xfId="48" applyNumberFormat="1" applyFont="1" applyBorder="1"/>
    <xf numFmtId="8" fontId="183" fillId="0" borderId="45" xfId="48" applyNumberFormat="1" applyFont="1" applyBorder="1"/>
    <xf numFmtId="0" fontId="164" fillId="0" borderId="42" xfId="48" applyFont="1" applyBorder="1" applyAlignment="1">
      <alignment vertical="top" wrapText="1"/>
    </xf>
    <xf numFmtId="0" fontId="164" fillId="0" borderId="0" xfId="48" applyFont="1" applyAlignment="1">
      <alignment vertical="top" wrapText="1"/>
    </xf>
    <xf numFmtId="0" fontId="3" fillId="0" borderId="29" xfId="48" applyFont="1" applyBorder="1" applyAlignment="1">
      <alignment horizontal="right"/>
    </xf>
    <xf numFmtId="0" fontId="37" fillId="0" borderId="19" xfId="48" applyFont="1" applyBorder="1" applyAlignment="1">
      <alignment horizontal="right" wrapText="1"/>
    </xf>
    <xf numFmtId="0" fontId="37" fillId="0" borderId="29" xfId="48" applyFont="1" applyBorder="1" applyAlignment="1">
      <alignment horizontal="right"/>
    </xf>
    <xf numFmtId="8" fontId="183" fillId="37" borderId="19" xfId="48" applyNumberFormat="1" applyFont="1" applyFill="1" applyBorder="1"/>
    <xf numFmtId="8" fontId="183" fillId="0" borderId="29" xfId="48" applyNumberFormat="1" applyFont="1" applyBorder="1"/>
    <xf numFmtId="8" fontId="183" fillId="0" borderId="30" xfId="48" applyNumberFormat="1" applyFont="1" applyBorder="1"/>
    <xf numFmtId="8" fontId="183" fillId="0" borderId="28" xfId="48" applyNumberFormat="1" applyFont="1" applyBorder="1"/>
    <xf numFmtId="0" fontId="72" fillId="62" borderId="35" xfId="48" applyFont="1" applyFill="1" applyBorder="1"/>
    <xf numFmtId="0" fontId="72" fillId="62" borderId="23" xfId="48" applyFont="1" applyFill="1" applyBorder="1"/>
    <xf numFmtId="0" fontId="68" fillId="0" borderId="23" xfId="48" applyFont="1" applyBorder="1" applyAlignment="1">
      <alignment horizontal="center"/>
    </xf>
    <xf numFmtId="0" fontId="72" fillId="62" borderId="18" xfId="48" applyFont="1" applyFill="1" applyBorder="1"/>
    <xf numFmtId="0" fontId="72" fillId="62" borderId="12" xfId="48" applyFont="1" applyFill="1" applyBorder="1"/>
    <xf numFmtId="0" fontId="72" fillId="62" borderId="23" xfId="48" applyFont="1" applyFill="1" applyBorder="1" applyAlignment="1">
      <alignment vertical="center"/>
    </xf>
    <xf numFmtId="0" fontId="2" fillId="0" borderId="10" xfId="48" applyBorder="1" applyAlignment="1">
      <alignment horizontal="center"/>
    </xf>
    <xf numFmtId="0" fontId="0" fillId="0" borderId="10" xfId="0" applyBorder="1" applyAlignment="1">
      <alignment horizontal="center"/>
    </xf>
    <xf numFmtId="8" fontId="183" fillId="0" borderId="10" xfId="48" applyNumberFormat="1" applyFont="1" applyBorder="1" applyAlignment="1">
      <alignment horizontal="center"/>
    </xf>
    <xf numFmtId="8" fontId="183" fillId="0" borderId="19" xfId="48" applyNumberFormat="1" applyFont="1" applyBorder="1" applyAlignment="1">
      <alignment horizontal="center"/>
    </xf>
    <xf numFmtId="8" fontId="2" fillId="0" borderId="10" xfId="48" applyNumberFormat="1" applyBorder="1"/>
    <xf numFmtId="8" fontId="0" fillId="0" borderId="10" xfId="0" applyNumberFormat="1" applyBorder="1"/>
    <xf numFmtId="8" fontId="184" fillId="0" borderId="41" xfId="48" applyNumberFormat="1" applyFont="1" applyBorder="1" applyAlignment="1">
      <alignment horizontal="center"/>
    </xf>
    <xf numFmtId="8" fontId="183" fillId="0" borderId="21" xfId="48" applyNumberFormat="1" applyFont="1" applyBorder="1" applyAlignment="1">
      <alignment horizontal="center"/>
    </xf>
    <xf numFmtId="8" fontId="185" fillId="0" borderId="21" xfId="48" applyNumberFormat="1" applyFont="1" applyBorder="1" applyAlignment="1">
      <alignment horizontal="center"/>
    </xf>
    <xf numFmtId="8" fontId="5" fillId="0" borderId="22" xfId="48" applyNumberFormat="1" applyFont="1" applyBorder="1" applyAlignment="1">
      <alignment horizontal="center"/>
    </xf>
    <xf numFmtId="0" fontId="73" fillId="62" borderId="35" xfId="48" applyFont="1" applyFill="1" applyBorder="1"/>
    <xf numFmtId="0" fontId="75" fillId="62" borderId="27" xfId="48" applyFont="1" applyFill="1" applyBorder="1" applyAlignment="1">
      <alignment horizontal="center"/>
    </xf>
    <xf numFmtId="8" fontId="72" fillId="62" borderId="37" xfId="48" applyNumberFormat="1" applyFont="1" applyFill="1" applyBorder="1"/>
    <xf numFmtId="0" fontId="72" fillId="62" borderId="22" xfId="48" applyFont="1" applyFill="1" applyBorder="1"/>
    <xf numFmtId="0" fontId="186" fillId="0" borderId="0" xfId="48" applyFont="1" applyAlignment="1">
      <alignment horizontal="right"/>
    </xf>
    <xf numFmtId="0" fontId="2" fillId="0" borderId="23" xfId="48" applyBorder="1" applyAlignment="1">
      <alignment horizontal="center"/>
    </xf>
    <xf numFmtId="0" fontId="76" fillId="62" borderId="35" xfId="48" applyFont="1" applyFill="1" applyBorder="1"/>
    <xf numFmtId="0" fontId="68" fillId="62" borderId="23" xfId="48" applyFont="1" applyFill="1" applyBorder="1"/>
    <xf numFmtId="8" fontId="120" fillId="37" borderId="26" xfId="48" applyNumberFormat="1" applyFont="1" applyFill="1" applyBorder="1" applyAlignment="1">
      <alignment horizontal="center"/>
    </xf>
    <xf numFmtId="0" fontId="151" fillId="62" borderId="43" xfId="48" applyFont="1" applyFill="1" applyBorder="1" applyAlignment="1">
      <alignment vertical="center" wrapText="1"/>
    </xf>
    <xf numFmtId="8" fontId="68" fillId="0" borderId="32" xfId="48" applyNumberFormat="1" applyFont="1" applyBorder="1" applyAlignment="1">
      <alignment horizontal="center" vertical="center"/>
    </xf>
    <xf numFmtId="0" fontId="71" fillId="0" borderId="32" xfId="48" applyFont="1" applyBorder="1" applyAlignment="1">
      <alignment horizontal="left" vertical="center"/>
    </xf>
    <xf numFmtId="0" fontId="115" fillId="0" borderId="32" xfId="48" applyFont="1" applyBorder="1" applyAlignment="1">
      <alignment horizontal="right" vertical="center"/>
    </xf>
    <xf numFmtId="8" fontId="122" fillId="0" borderId="32" xfId="48" applyNumberFormat="1" applyFont="1" applyBorder="1" applyAlignment="1">
      <alignment horizontal="center" vertical="center"/>
    </xf>
    <xf numFmtId="0" fontId="76" fillId="62" borderId="43" xfId="48" applyFont="1" applyFill="1" applyBorder="1"/>
    <xf numFmtId="0" fontId="73" fillId="62" borderId="43" xfId="48" applyFont="1" applyFill="1" applyBorder="1"/>
    <xf numFmtId="0" fontId="73" fillId="62" borderId="32" xfId="48" applyFont="1" applyFill="1" applyBorder="1"/>
    <xf numFmtId="0" fontId="72" fillId="62" borderId="32" xfId="48" applyFont="1" applyFill="1" applyBorder="1"/>
    <xf numFmtId="8" fontId="120" fillId="49" borderId="26" xfId="48" applyNumberFormat="1" applyFont="1" applyFill="1" applyBorder="1" applyAlignment="1">
      <alignment horizontal="center" vertical="center"/>
    </xf>
    <xf numFmtId="0" fontId="147" fillId="62" borderId="43" xfId="48" applyFont="1" applyFill="1" applyBorder="1" applyAlignment="1">
      <alignment vertical="center"/>
    </xf>
    <xf numFmtId="10" fontId="188" fillId="0" borderId="32" xfId="48" applyNumberFormat="1" applyFont="1" applyBorder="1" applyAlignment="1">
      <alignment horizontal="right" vertical="center"/>
    </xf>
    <xf numFmtId="0" fontId="115" fillId="0" borderId="43" xfId="48" applyFont="1" applyBorder="1" applyAlignment="1">
      <alignment vertical="center"/>
    </xf>
    <xf numFmtId="6" fontId="154" fillId="24" borderId="0" xfId="0" applyNumberFormat="1" applyFont="1" applyFill="1"/>
    <xf numFmtId="6" fontId="163" fillId="24" borderId="0" xfId="0" applyNumberFormat="1" applyFont="1" applyFill="1"/>
    <xf numFmtId="0" fontId="155" fillId="51" borderId="0" xfId="0" applyFont="1" applyFill="1" applyAlignment="1">
      <alignment horizontal="center"/>
    </xf>
    <xf numFmtId="0" fontId="163" fillId="0" borderId="0" xfId="0" applyFont="1" applyAlignment="1">
      <alignment horizontal="center"/>
    </xf>
    <xf numFmtId="0" fontId="169" fillId="0" borderId="0" xfId="0" applyFont="1" applyAlignment="1">
      <alignment horizontal="left" wrapText="1"/>
    </xf>
    <xf numFmtId="0" fontId="154" fillId="0" borderId="0" xfId="0" applyFont="1" applyAlignment="1">
      <alignment horizontal="left" vertical="center" wrapText="1"/>
    </xf>
    <xf numFmtId="0" fontId="172" fillId="57" borderId="0" xfId="0" applyFont="1" applyFill="1" applyAlignment="1">
      <alignment horizontal="center"/>
    </xf>
    <xf numFmtId="0" fontId="7" fillId="0" borderId="0" xfId="0" applyFont="1" applyAlignment="1">
      <alignment horizontal="center"/>
    </xf>
    <xf numFmtId="0" fontId="0" fillId="0" borderId="0" xfId="0" applyAlignment="1">
      <alignment horizontal="center"/>
    </xf>
    <xf numFmtId="0" fontId="36" fillId="0" borderId="0" xfId="48" applyFont="1" applyAlignment="1">
      <alignment horizontal="center"/>
    </xf>
    <xf numFmtId="0" fontId="2" fillId="0" borderId="0" xfId="48" applyAlignment="1">
      <alignment horizontal="center"/>
    </xf>
    <xf numFmtId="0" fontId="143" fillId="62" borderId="35" xfId="48" applyFont="1" applyFill="1" applyBorder="1" applyAlignment="1">
      <alignment horizontal="center" vertical="center"/>
    </xf>
    <xf numFmtId="0" fontId="143" fillId="62" borderId="23" xfId="48" applyFont="1" applyFill="1" applyBorder="1" applyAlignment="1">
      <alignment horizontal="center" vertical="center"/>
    </xf>
    <xf numFmtId="0" fontId="141" fillId="62" borderId="27" xfId="48" applyFont="1" applyFill="1" applyBorder="1" applyAlignment="1">
      <alignment horizontal="center" vertical="center"/>
    </xf>
    <xf numFmtId="0" fontId="141" fillId="62" borderId="37" xfId="48" applyFont="1" applyFill="1" applyBorder="1" applyAlignment="1">
      <alignment horizontal="center" vertical="center"/>
    </xf>
    <xf numFmtId="0" fontId="72" fillId="62" borderId="36" xfId="48" applyFont="1" applyFill="1" applyBorder="1" applyAlignment="1">
      <alignment horizontal="center" vertical="center"/>
    </xf>
    <xf numFmtId="0" fontId="72" fillId="62" borderId="0" xfId="48" applyFont="1" applyFill="1" applyAlignment="1">
      <alignment horizontal="center" vertical="center"/>
    </xf>
    <xf numFmtId="0" fontId="181" fillId="63" borderId="0" xfId="48" applyFont="1" applyFill="1" applyAlignment="1">
      <alignment horizontal="center" vertical="center"/>
    </xf>
    <xf numFmtId="0" fontId="75" fillId="62" borderId="13" xfId="48" applyFont="1" applyFill="1" applyBorder="1" applyAlignment="1">
      <alignment horizontal="center" wrapText="1"/>
    </xf>
    <xf numFmtId="0" fontId="75" fillId="62" borderId="47" xfId="48" applyFont="1" applyFill="1" applyBorder="1" applyAlignment="1">
      <alignment horizontal="center" wrapText="1"/>
    </xf>
    <xf numFmtId="0" fontId="73" fillId="62" borderId="35" xfId="48" applyFont="1" applyFill="1" applyBorder="1" applyAlignment="1">
      <alignment horizontal="center" vertical="center"/>
    </xf>
    <xf numFmtId="0" fontId="73" fillId="62" borderId="23" xfId="48" applyFont="1" applyFill="1" applyBorder="1" applyAlignment="1">
      <alignment horizontal="center" vertical="center"/>
    </xf>
    <xf numFmtId="0" fontId="73" fillId="62" borderId="27" xfId="48" applyFont="1" applyFill="1" applyBorder="1" applyAlignment="1">
      <alignment horizontal="center" vertical="center"/>
    </xf>
    <xf numFmtId="0" fontId="73" fillId="62" borderId="48" xfId="48" applyFont="1" applyFill="1" applyBorder="1" applyAlignment="1">
      <alignment horizontal="center" vertical="center"/>
    </xf>
    <xf numFmtId="0" fontId="73" fillId="62" borderId="13" xfId="48" applyFont="1" applyFill="1" applyBorder="1" applyAlignment="1">
      <alignment horizontal="center" vertical="center"/>
    </xf>
    <xf numFmtId="0" fontId="73" fillId="62" borderId="47" xfId="48" applyFont="1" applyFill="1" applyBorder="1" applyAlignment="1">
      <alignment horizontal="center" vertical="center"/>
    </xf>
    <xf numFmtId="0" fontId="11" fillId="0" borderId="49" xfId="48" applyFont="1" applyBorder="1" applyAlignment="1">
      <alignment horizontal="center"/>
    </xf>
    <xf numFmtId="0" fontId="11" fillId="0" borderId="17" xfId="48" applyFont="1" applyBorder="1" applyAlignment="1">
      <alignment horizontal="center"/>
    </xf>
    <xf numFmtId="0" fontId="3" fillId="0" borderId="49" xfId="48" applyFont="1" applyBorder="1" applyAlignment="1">
      <alignment horizontal="center"/>
    </xf>
    <xf numFmtId="0" fontId="3" fillId="0" borderId="17" xfId="48" applyFont="1" applyBorder="1" applyAlignment="1">
      <alignment horizontal="center"/>
    </xf>
    <xf numFmtId="0" fontId="146" fillId="0" borderId="32" xfId="48" applyFont="1" applyBorder="1" applyAlignment="1">
      <alignment horizontal="center" vertical="top"/>
    </xf>
    <xf numFmtId="8" fontId="179" fillId="0" borderId="58" xfId="48" applyNumberFormat="1" applyFont="1" applyBorder="1" applyAlignment="1">
      <alignment horizontal="center" vertical="center"/>
    </xf>
    <xf numFmtId="8" fontId="179" fillId="0" borderId="59" xfId="48" applyNumberFormat="1" applyFont="1" applyBorder="1" applyAlignment="1">
      <alignment horizontal="center" vertical="center"/>
    </xf>
    <xf numFmtId="8" fontId="179" fillId="0" borderId="11" xfId="48" applyNumberFormat="1" applyFont="1" applyBorder="1" applyAlignment="1">
      <alignment horizontal="center" vertical="center"/>
    </xf>
    <xf numFmtId="8" fontId="179" fillId="0" borderId="60" xfId="48" applyNumberFormat="1" applyFont="1" applyBorder="1" applyAlignment="1">
      <alignment horizontal="center" vertical="center"/>
    </xf>
    <xf numFmtId="0" fontId="3" fillId="0" borderId="32" xfId="48" applyFont="1" applyBorder="1" applyAlignment="1">
      <alignment horizontal="center"/>
    </xf>
    <xf numFmtId="0" fontId="3" fillId="0" borderId="33" xfId="48" applyFont="1" applyBorder="1" applyAlignment="1">
      <alignment horizontal="center"/>
    </xf>
    <xf numFmtId="10" fontId="34" fillId="62" borderId="23" xfId="42" applyNumberFormat="1" applyFont="1" applyFill="1" applyBorder="1" applyAlignment="1">
      <alignment horizontal="center" vertical="center" textRotation="90"/>
    </xf>
    <xf numFmtId="10" fontId="34" fillId="62" borderId="0" xfId="42" applyNumberFormat="1" applyFont="1" applyFill="1" applyBorder="1" applyAlignment="1">
      <alignment horizontal="center" vertical="center" textRotation="90"/>
    </xf>
    <xf numFmtId="10" fontId="34" fillId="62" borderId="21" xfId="42" applyNumberFormat="1" applyFont="1" applyFill="1" applyBorder="1" applyAlignment="1">
      <alignment horizontal="center" vertical="center" textRotation="90"/>
    </xf>
    <xf numFmtId="0" fontId="71" fillId="0" borderId="23" xfId="48" applyFont="1" applyBorder="1" applyAlignment="1">
      <alignment horizontal="center"/>
    </xf>
    <xf numFmtId="0" fontId="71" fillId="0" borderId="27" xfId="48" applyFont="1" applyBorder="1" applyAlignment="1">
      <alignment horizontal="center"/>
    </xf>
    <xf numFmtId="8" fontId="145" fillId="0" borderId="0" xfId="48" applyNumberFormat="1" applyFont="1" applyAlignment="1">
      <alignment horizontal="center" vertical="center" textRotation="90"/>
    </xf>
    <xf numFmtId="0" fontId="115" fillId="0" borderId="25" xfId="48" applyFont="1" applyBorder="1" applyAlignment="1">
      <alignment horizontal="center" wrapText="1"/>
    </xf>
    <xf numFmtId="0" fontId="115" fillId="0" borderId="46" xfId="48" applyFont="1" applyBorder="1" applyAlignment="1">
      <alignment horizontal="center" wrapText="1"/>
    </xf>
    <xf numFmtId="8" fontId="71" fillId="48" borderId="35" xfId="48" applyNumberFormat="1" applyFont="1" applyFill="1" applyBorder="1" applyAlignment="1">
      <alignment horizontal="center"/>
    </xf>
    <xf numFmtId="8" fontId="71" fillId="48" borderId="23" xfId="48" applyNumberFormat="1" applyFont="1" applyFill="1" applyBorder="1" applyAlignment="1">
      <alignment horizontal="center"/>
    </xf>
    <xf numFmtId="0" fontId="71" fillId="0" borderId="36" xfId="48" applyFont="1" applyBorder="1" applyAlignment="1">
      <alignment horizontal="center" vertical="top" wrapText="1"/>
    </xf>
    <xf numFmtId="0" fontId="71" fillId="0" borderId="0" xfId="48" applyFont="1" applyAlignment="1">
      <alignment horizontal="center" vertical="top" wrapText="1"/>
    </xf>
    <xf numFmtId="0" fontId="177" fillId="0" borderId="37" xfId="48" applyFont="1" applyBorder="1" applyAlignment="1">
      <alignment horizontal="center" vertical="center" wrapText="1"/>
    </xf>
    <xf numFmtId="0" fontId="177" fillId="0" borderId="22" xfId="48" applyFont="1" applyBorder="1" applyAlignment="1">
      <alignment horizontal="center" vertical="center" wrapText="1"/>
    </xf>
    <xf numFmtId="8" fontId="150" fillId="48" borderId="36" xfId="48" applyNumberFormat="1" applyFont="1" applyFill="1" applyBorder="1" applyAlignment="1">
      <alignment horizontal="center" vertical="center"/>
    </xf>
    <xf numFmtId="8" fontId="150" fillId="48" borderId="0" xfId="48" applyNumberFormat="1" applyFont="1" applyFill="1" applyAlignment="1">
      <alignment horizontal="center" vertical="center"/>
    </xf>
    <xf numFmtId="8" fontId="150" fillId="48" borderId="37" xfId="48" applyNumberFormat="1" applyFont="1" applyFill="1" applyBorder="1" applyAlignment="1">
      <alignment horizontal="center" vertical="center"/>
    </xf>
    <xf numFmtId="0" fontId="71" fillId="0" borderId="36" xfId="48" applyFont="1" applyBorder="1" applyAlignment="1">
      <alignment horizontal="left" vertical="top" wrapText="1"/>
    </xf>
    <xf numFmtId="0" fontId="71" fillId="0" borderId="0" xfId="48" applyFont="1" applyAlignment="1">
      <alignment horizontal="left" vertical="top" wrapText="1"/>
    </xf>
    <xf numFmtId="0" fontId="115" fillId="0" borderId="20" xfId="48" applyFont="1" applyBorder="1" applyAlignment="1">
      <alignment horizontal="right" vertical="top"/>
    </xf>
    <xf numFmtId="0" fontId="115" fillId="0" borderId="21" xfId="48" applyFont="1" applyBorder="1" applyAlignment="1">
      <alignment horizontal="right" vertical="top"/>
    </xf>
    <xf numFmtId="0" fontId="115" fillId="0" borderId="54" xfId="48" applyFont="1" applyBorder="1" applyAlignment="1">
      <alignment horizontal="right" vertical="top"/>
    </xf>
    <xf numFmtId="0" fontId="145" fillId="0" borderId="0" xfId="48" applyFont="1" applyAlignment="1">
      <alignment horizontal="center" vertical="center" textRotation="90"/>
    </xf>
    <xf numFmtId="0" fontId="187" fillId="0" borderId="21" xfId="0" applyFont="1" applyBorder="1" applyAlignment="1">
      <alignment horizontal="left" wrapText="1"/>
    </xf>
    <xf numFmtId="0" fontId="151" fillId="62" borderId="43" xfId="48" applyFont="1" applyFill="1" applyBorder="1" applyAlignment="1">
      <alignment horizontal="center" vertical="center" wrapText="1"/>
    </xf>
    <xf numFmtId="0" fontId="151" fillId="62" borderId="33" xfId="48" applyFont="1" applyFill="1" applyBorder="1" applyAlignment="1">
      <alignment horizontal="center" vertical="center" wrapText="1"/>
    </xf>
    <xf numFmtId="0" fontId="147" fillId="62" borderId="43" xfId="48" applyFont="1" applyFill="1" applyBorder="1" applyAlignment="1">
      <alignment horizontal="center" vertical="center" wrapText="1"/>
    </xf>
    <xf numFmtId="0" fontId="147" fillId="62" borderId="32" xfId="48" applyFont="1" applyFill="1" applyBorder="1" applyAlignment="1">
      <alignment horizontal="center" vertical="center" wrapText="1"/>
    </xf>
    <xf numFmtId="0" fontId="146" fillId="0" borderId="23" xfId="48" applyFont="1" applyBorder="1" applyAlignment="1">
      <alignment horizontal="center" vertical="top"/>
    </xf>
    <xf numFmtId="0" fontId="73" fillId="62" borderId="38" xfId="48" applyFont="1" applyFill="1" applyBorder="1" applyAlignment="1">
      <alignment horizontal="left" vertical="center"/>
    </xf>
    <xf numFmtId="0" fontId="73" fillId="62" borderId="39" xfId="48" applyFont="1" applyFill="1" applyBorder="1" applyAlignment="1">
      <alignment horizontal="left" vertical="center"/>
    </xf>
    <xf numFmtId="0" fontId="137" fillId="0" borderId="0" xfId="48" applyFont="1" applyAlignment="1">
      <alignment horizontal="left"/>
    </xf>
    <xf numFmtId="0" fontId="137" fillId="0" borderId="0" xfId="48" applyFont="1" applyAlignment="1">
      <alignment horizontal="left" wrapText="1"/>
    </xf>
    <xf numFmtId="0" fontId="146" fillId="0" borderId="0" xfId="48" applyFont="1" applyAlignment="1">
      <alignment horizontal="center" vertical="top"/>
    </xf>
    <xf numFmtId="0" fontId="76" fillId="62" borderId="35" xfId="48" applyFont="1" applyFill="1" applyBorder="1" applyAlignment="1">
      <alignment horizontal="left" vertical="center"/>
    </xf>
    <xf numFmtId="0" fontId="76" fillId="62" borderId="23" xfId="48" applyFont="1" applyFill="1" applyBorder="1" applyAlignment="1">
      <alignment horizontal="left" vertical="center"/>
    </xf>
    <xf numFmtId="0" fontId="76" fillId="62" borderId="27" xfId="48" applyFont="1" applyFill="1" applyBorder="1" applyAlignment="1">
      <alignment horizontal="left" vertical="center"/>
    </xf>
    <xf numFmtId="0" fontId="123" fillId="0" borderId="32" xfId="48" applyFont="1" applyBorder="1" applyAlignment="1">
      <alignment horizontal="left" vertical="center"/>
    </xf>
    <xf numFmtId="0" fontId="123" fillId="0" borderId="33" xfId="48" applyFont="1" applyBorder="1" applyAlignment="1">
      <alignment horizontal="left" vertical="center"/>
    </xf>
    <xf numFmtId="0" fontId="189" fillId="62" borderId="0" xfId="48" applyFont="1" applyFill="1" applyAlignment="1">
      <alignment horizontal="center" vertical="center"/>
    </xf>
    <xf numFmtId="0" fontId="189" fillId="62" borderId="53" xfId="48" applyFont="1" applyFill="1" applyBorder="1" applyAlignment="1">
      <alignment horizontal="center" vertical="center"/>
    </xf>
    <xf numFmtId="0" fontId="136" fillId="0" borderId="23" xfId="48" applyFont="1" applyBorder="1" applyAlignment="1">
      <alignment horizontal="center" vertical="center"/>
    </xf>
    <xf numFmtId="0" fontId="141" fillId="61" borderId="35" xfId="48" applyFont="1" applyFill="1" applyBorder="1" applyAlignment="1">
      <alignment horizontal="center" vertical="center"/>
    </xf>
    <xf numFmtId="0" fontId="141" fillId="61" borderId="23" xfId="48" applyFont="1" applyFill="1" applyBorder="1" applyAlignment="1">
      <alignment horizontal="center" vertical="center"/>
    </xf>
    <xf numFmtId="0" fontId="141" fillId="61" borderId="27" xfId="48" applyFont="1" applyFill="1" applyBorder="1" applyAlignment="1">
      <alignment horizontal="center" vertical="center"/>
    </xf>
    <xf numFmtId="0" fontId="141" fillId="61" borderId="37" xfId="48" applyFont="1" applyFill="1" applyBorder="1" applyAlignment="1">
      <alignment horizontal="center" vertical="center"/>
    </xf>
    <xf numFmtId="0" fontId="72" fillId="61" borderId="36" xfId="48" applyFont="1" applyFill="1" applyBorder="1" applyAlignment="1">
      <alignment horizontal="center" vertical="center"/>
    </xf>
    <xf numFmtId="0" fontId="72" fillId="61" borderId="0" xfId="48" applyFont="1" applyFill="1" applyAlignment="1">
      <alignment horizontal="center" vertical="center"/>
    </xf>
    <xf numFmtId="0" fontId="143" fillId="61" borderId="0" xfId="48" applyFont="1" applyFill="1" applyAlignment="1">
      <alignment horizontal="center" vertical="center"/>
    </xf>
    <xf numFmtId="0" fontId="115" fillId="0" borderId="13" xfId="48" applyFont="1" applyBorder="1" applyAlignment="1">
      <alignment horizontal="center" wrapText="1"/>
    </xf>
    <xf numFmtId="0" fontId="115" fillId="0" borderId="47" xfId="48" applyFont="1" applyBorder="1" applyAlignment="1">
      <alignment horizontal="center" wrapText="1"/>
    </xf>
    <xf numFmtId="0" fontId="73" fillId="61" borderId="35" xfId="48" applyFont="1" applyFill="1" applyBorder="1" applyAlignment="1">
      <alignment horizontal="center" vertical="center"/>
    </xf>
    <xf numFmtId="0" fontId="73" fillId="61" borderId="23" xfId="48" applyFont="1" applyFill="1" applyBorder="1" applyAlignment="1">
      <alignment horizontal="center" vertical="center"/>
    </xf>
    <xf numFmtId="0" fontId="73" fillId="61" borderId="27" xfId="48" applyFont="1" applyFill="1" applyBorder="1" applyAlignment="1">
      <alignment horizontal="center" vertical="center"/>
    </xf>
    <xf numFmtId="0" fontId="73" fillId="61" borderId="48" xfId="48" applyFont="1" applyFill="1" applyBorder="1" applyAlignment="1">
      <alignment horizontal="center" vertical="center"/>
    </xf>
    <xf numFmtId="0" fontId="73" fillId="61" borderId="13" xfId="48" applyFont="1" applyFill="1" applyBorder="1" applyAlignment="1">
      <alignment horizontal="center" vertical="center"/>
    </xf>
    <xf numFmtId="0" fontId="73" fillId="61" borderId="47" xfId="48" applyFont="1" applyFill="1" applyBorder="1" applyAlignment="1">
      <alignment horizontal="center" vertical="center"/>
    </xf>
    <xf numFmtId="10" fontId="34" fillId="61" borderId="23" xfId="42" applyNumberFormat="1" applyFont="1" applyFill="1" applyBorder="1" applyAlignment="1">
      <alignment horizontal="center" vertical="center" textRotation="90"/>
    </xf>
    <xf numFmtId="10" fontId="34" fillId="61" borderId="0" xfId="42" applyNumberFormat="1" applyFont="1" applyFill="1" applyBorder="1" applyAlignment="1">
      <alignment horizontal="center" vertical="center" textRotation="90"/>
    </xf>
    <xf numFmtId="10" fontId="34" fillId="61" borderId="21" xfId="42" applyNumberFormat="1" applyFont="1" applyFill="1" applyBorder="1" applyAlignment="1">
      <alignment horizontal="center" vertical="center" textRotation="90"/>
    </xf>
    <xf numFmtId="0" fontId="152" fillId="0" borderId="21" xfId="48" applyFont="1" applyBorder="1" applyAlignment="1">
      <alignment horizontal="left" wrapText="1"/>
    </xf>
    <xf numFmtId="0" fontId="151" fillId="61" borderId="43" xfId="48" applyFont="1" applyFill="1" applyBorder="1" applyAlignment="1">
      <alignment horizontal="center" vertical="center" wrapText="1"/>
    </xf>
    <xf numFmtId="0" fontId="151" fillId="61" borderId="33" xfId="48" applyFont="1" applyFill="1" applyBorder="1" applyAlignment="1">
      <alignment horizontal="center" vertical="center" wrapText="1"/>
    </xf>
    <xf numFmtId="0" fontId="147" fillId="61" borderId="43" xfId="48" applyFont="1" applyFill="1" applyBorder="1" applyAlignment="1">
      <alignment horizontal="center" vertical="center" wrapText="1"/>
    </xf>
    <xf numFmtId="0" fontId="147" fillId="61" borderId="32" xfId="48" applyFont="1" applyFill="1" applyBorder="1" applyAlignment="1">
      <alignment horizontal="center" vertical="center" wrapText="1"/>
    </xf>
    <xf numFmtId="0" fontId="73" fillId="61" borderId="38" xfId="48" applyFont="1" applyFill="1" applyBorder="1" applyAlignment="1">
      <alignment horizontal="left" vertical="center"/>
    </xf>
    <xf numFmtId="0" fontId="73" fillId="61" borderId="39" xfId="48" applyFont="1" applyFill="1" applyBorder="1" applyAlignment="1">
      <alignment horizontal="left" vertical="center"/>
    </xf>
    <xf numFmtId="0" fontId="76" fillId="61" borderId="35" xfId="48" applyFont="1" applyFill="1" applyBorder="1" applyAlignment="1">
      <alignment horizontal="left" vertical="center"/>
    </xf>
    <xf numFmtId="0" fontId="76" fillId="61" borderId="23" xfId="48" applyFont="1" applyFill="1" applyBorder="1" applyAlignment="1">
      <alignment horizontal="left" vertical="center"/>
    </xf>
    <xf numFmtId="0" fontId="76" fillId="61" borderId="27" xfId="48" applyFont="1" applyFill="1" applyBorder="1" applyAlignment="1">
      <alignment horizontal="left" vertical="center"/>
    </xf>
    <xf numFmtId="0" fontId="135" fillId="61" borderId="0" xfId="48" applyFont="1" applyFill="1" applyAlignment="1">
      <alignment horizontal="center" vertical="center"/>
    </xf>
    <xf numFmtId="0" fontId="135" fillId="61" borderId="53" xfId="48" applyFont="1" applyFill="1" applyBorder="1" applyAlignment="1">
      <alignment horizontal="center" vertical="center"/>
    </xf>
    <xf numFmtId="0" fontId="141" fillId="58" borderId="35" xfId="48" applyFont="1" applyFill="1" applyBorder="1" applyAlignment="1">
      <alignment horizontal="center" vertical="center"/>
    </xf>
    <xf numFmtId="0" fontId="141" fillId="58" borderId="23" xfId="48" applyFont="1" applyFill="1" applyBorder="1" applyAlignment="1">
      <alignment horizontal="center" vertical="center"/>
    </xf>
    <xf numFmtId="0" fontId="141" fillId="58" borderId="27" xfId="48" applyFont="1" applyFill="1" applyBorder="1" applyAlignment="1">
      <alignment horizontal="center" vertical="center"/>
    </xf>
    <xf numFmtId="0" fontId="141" fillId="58" borderId="37" xfId="48" applyFont="1" applyFill="1" applyBorder="1" applyAlignment="1">
      <alignment horizontal="center" vertical="center"/>
    </xf>
    <xf numFmtId="0" fontId="72" fillId="58" borderId="36" xfId="48" applyFont="1" applyFill="1" applyBorder="1" applyAlignment="1">
      <alignment horizontal="center" vertical="center"/>
    </xf>
    <xf numFmtId="0" fontId="72" fillId="58" borderId="0" xfId="48" applyFont="1" applyFill="1" applyAlignment="1">
      <alignment horizontal="center" vertical="center"/>
    </xf>
    <xf numFmtId="0" fontId="143" fillId="36" borderId="0" xfId="48" applyFont="1" applyFill="1" applyAlignment="1">
      <alignment horizontal="center" vertical="center"/>
    </xf>
    <xf numFmtId="0" fontId="73" fillId="58" borderId="35" xfId="48" applyFont="1" applyFill="1" applyBorder="1" applyAlignment="1">
      <alignment horizontal="center" vertical="center"/>
    </xf>
    <xf numFmtId="0" fontId="73" fillId="58" borderId="23" xfId="48" applyFont="1" applyFill="1" applyBorder="1" applyAlignment="1">
      <alignment horizontal="center" vertical="center"/>
    </xf>
    <xf numFmtId="0" fontId="73" fillId="58" borderId="27" xfId="48" applyFont="1" applyFill="1" applyBorder="1" applyAlignment="1">
      <alignment horizontal="center" vertical="center"/>
    </xf>
    <xf numFmtId="0" fontId="73" fillId="58" borderId="48" xfId="48" applyFont="1" applyFill="1" applyBorder="1" applyAlignment="1">
      <alignment horizontal="center" vertical="center"/>
    </xf>
    <xf numFmtId="0" fontId="73" fillId="58" borderId="13" xfId="48" applyFont="1" applyFill="1" applyBorder="1" applyAlignment="1">
      <alignment horizontal="center" vertical="center"/>
    </xf>
    <xf numFmtId="0" fontId="73" fillId="58" borderId="47" xfId="48" applyFont="1" applyFill="1" applyBorder="1" applyAlignment="1">
      <alignment horizontal="center" vertical="center"/>
    </xf>
    <xf numFmtId="10" fontId="34" fillId="58" borderId="23" xfId="42" applyNumberFormat="1" applyFont="1" applyFill="1" applyBorder="1" applyAlignment="1">
      <alignment horizontal="center" vertical="center" textRotation="90"/>
    </xf>
    <xf numFmtId="10" fontId="34" fillId="58" borderId="0" xfId="42" applyNumberFormat="1" applyFont="1" applyFill="1" applyBorder="1" applyAlignment="1">
      <alignment horizontal="center" vertical="center" textRotation="90"/>
    </xf>
    <xf numFmtId="10" fontId="34" fillId="58" borderId="21" xfId="42" applyNumberFormat="1" applyFont="1" applyFill="1" applyBorder="1" applyAlignment="1">
      <alignment horizontal="center" vertical="center" textRotation="90"/>
    </xf>
    <xf numFmtId="0" fontId="151" fillId="58" borderId="43" xfId="48" applyFont="1" applyFill="1" applyBorder="1" applyAlignment="1">
      <alignment horizontal="center" vertical="center" wrapText="1"/>
    </xf>
    <xf numFmtId="0" fontId="151" fillId="58" borderId="33" xfId="48" applyFont="1" applyFill="1" applyBorder="1" applyAlignment="1">
      <alignment horizontal="center" vertical="center" wrapText="1"/>
    </xf>
    <xf numFmtId="0" fontId="147" fillId="58" borderId="43" xfId="48" applyFont="1" applyFill="1" applyBorder="1" applyAlignment="1">
      <alignment horizontal="center" vertical="center" wrapText="1"/>
    </xf>
    <xf numFmtId="0" fontId="147" fillId="58" borderId="32" xfId="48" applyFont="1" applyFill="1" applyBorder="1" applyAlignment="1">
      <alignment horizontal="center" vertical="center" wrapText="1"/>
    </xf>
    <xf numFmtId="0" fontId="73" fillId="58" borderId="38" xfId="48" applyFont="1" applyFill="1" applyBorder="1" applyAlignment="1">
      <alignment horizontal="left" vertical="center"/>
    </xf>
    <xf numFmtId="0" fontId="73" fillId="58" borderId="39" xfId="48" applyFont="1" applyFill="1" applyBorder="1" applyAlignment="1">
      <alignment horizontal="left" vertical="center"/>
    </xf>
    <xf numFmtId="0" fontId="76" fillId="58" borderId="35" xfId="48" applyFont="1" applyFill="1" applyBorder="1" applyAlignment="1">
      <alignment horizontal="left" vertical="center"/>
    </xf>
    <xf numFmtId="0" fontId="76" fillId="58" borderId="23" xfId="48" applyFont="1" applyFill="1" applyBorder="1" applyAlignment="1">
      <alignment horizontal="left" vertical="center"/>
    </xf>
    <xf numFmtId="0" fontId="76" fillId="58" borderId="27" xfId="48" applyFont="1" applyFill="1" applyBorder="1" applyAlignment="1">
      <alignment horizontal="left" vertical="center"/>
    </xf>
    <xf numFmtId="0" fontId="135" fillId="49" borderId="0" xfId="48" applyFont="1" applyFill="1" applyAlignment="1">
      <alignment horizontal="center" vertical="center"/>
    </xf>
    <xf numFmtId="0" fontId="135" fillId="49" borderId="53" xfId="48" applyFont="1" applyFill="1" applyBorder="1" applyAlignment="1">
      <alignment horizontal="center" vertical="center"/>
    </xf>
    <xf numFmtId="0" fontId="141" fillId="47" borderId="23" xfId="48" applyFont="1" applyFill="1" applyBorder="1" applyAlignment="1">
      <alignment horizontal="center"/>
    </xf>
    <xf numFmtId="0" fontId="141" fillId="47" borderId="27" xfId="48" applyFont="1" applyFill="1" applyBorder="1" applyAlignment="1">
      <alignment horizontal="center"/>
    </xf>
    <xf numFmtId="0" fontId="72" fillId="47" borderId="0" xfId="48" applyFont="1" applyFill="1" applyAlignment="1">
      <alignment horizontal="center"/>
    </xf>
    <xf numFmtId="0" fontId="72" fillId="47" borderId="37" xfId="48" applyFont="1" applyFill="1" applyBorder="1" applyAlignment="1">
      <alignment horizontal="center"/>
    </xf>
    <xf numFmtId="0" fontId="143" fillId="47" borderId="0" xfId="48" applyFont="1" applyFill="1" applyAlignment="1">
      <alignment horizontal="center"/>
    </xf>
    <xf numFmtId="0" fontId="144" fillId="47" borderId="0" xfId="48" applyFont="1" applyFill="1" applyAlignment="1">
      <alignment horizontal="right"/>
    </xf>
    <xf numFmtId="0" fontId="144" fillId="47" borderId="37" xfId="48" applyFont="1" applyFill="1" applyBorder="1" applyAlignment="1">
      <alignment horizontal="right"/>
    </xf>
    <xf numFmtId="10" fontId="34" fillId="47" borderId="23" xfId="42" applyNumberFormat="1" applyFont="1" applyFill="1" applyBorder="1" applyAlignment="1">
      <alignment horizontal="center" vertical="center" textRotation="90"/>
    </xf>
    <xf numFmtId="10" fontId="34" fillId="47" borderId="0" xfId="42" applyNumberFormat="1" applyFont="1" applyFill="1" applyBorder="1" applyAlignment="1">
      <alignment horizontal="center" vertical="center" textRotation="90"/>
    </xf>
    <xf numFmtId="10" fontId="34" fillId="47" borderId="21" xfId="42" applyNumberFormat="1" applyFont="1" applyFill="1" applyBorder="1" applyAlignment="1">
      <alignment horizontal="center" vertical="center" textRotation="90"/>
    </xf>
    <xf numFmtId="0" fontId="73" fillId="47" borderId="35" xfId="48" applyFont="1" applyFill="1" applyBorder="1" applyAlignment="1">
      <alignment horizontal="center" vertical="center"/>
    </xf>
    <xf numFmtId="0" fontId="73" fillId="47" borderId="23" xfId="48" applyFont="1" applyFill="1" applyBorder="1" applyAlignment="1">
      <alignment horizontal="center" vertical="center"/>
    </xf>
    <xf numFmtId="0" fontId="73" fillId="47" borderId="27" xfId="48" applyFont="1" applyFill="1" applyBorder="1" applyAlignment="1">
      <alignment horizontal="center" vertical="center"/>
    </xf>
    <xf numFmtId="0" fontId="73" fillId="47" borderId="48" xfId="48" applyFont="1" applyFill="1" applyBorder="1" applyAlignment="1">
      <alignment horizontal="center" vertical="center"/>
    </xf>
    <xf numFmtId="0" fontId="73" fillId="47" borderId="13" xfId="48" applyFont="1" applyFill="1" applyBorder="1" applyAlignment="1">
      <alignment horizontal="center" vertical="center"/>
    </xf>
    <xf numFmtId="0" fontId="73" fillId="47" borderId="47" xfId="48" applyFont="1" applyFill="1" applyBorder="1" applyAlignment="1">
      <alignment horizontal="center" vertical="center"/>
    </xf>
    <xf numFmtId="0" fontId="151" fillId="47" borderId="43" xfId="48" applyFont="1" applyFill="1" applyBorder="1" applyAlignment="1">
      <alignment horizontal="center" vertical="center" wrapText="1"/>
    </xf>
    <xf numFmtId="0" fontId="151" fillId="47" borderId="33" xfId="48" applyFont="1" applyFill="1" applyBorder="1" applyAlignment="1">
      <alignment horizontal="center" vertical="center" wrapText="1"/>
    </xf>
    <xf numFmtId="0" fontId="147" fillId="47" borderId="43" xfId="48" applyFont="1" applyFill="1" applyBorder="1" applyAlignment="1">
      <alignment horizontal="center" vertical="center" wrapText="1"/>
    </xf>
    <xf numFmtId="0" fontId="147" fillId="47" borderId="32" xfId="48" applyFont="1" applyFill="1" applyBorder="1" applyAlignment="1">
      <alignment horizontal="center" vertical="center" wrapText="1"/>
    </xf>
    <xf numFmtId="0" fontId="153" fillId="0" borderId="32" xfId="48" applyFont="1" applyBorder="1" applyAlignment="1">
      <alignment horizontal="center" vertical="top"/>
    </xf>
    <xf numFmtId="0" fontId="136" fillId="0" borderId="32" xfId="48" applyFont="1" applyBorder="1" applyAlignment="1">
      <alignment horizontal="center" vertical="center"/>
    </xf>
    <xf numFmtId="0" fontId="141" fillId="60" borderId="23" xfId="48" applyFont="1" applyFill="1" applyBorder="1" applyAlignment="1">
      <alignment horizontal="center"/>
    </xf>
    <xf numFmtId="0" fontId="141" fillId="60" borderId="27" xfId="48" applyFont="1" applyFill="1" applyBorder="1" applyAlignment="1">
      <alignment horizontal="center"/>
    </xf>
    <xf numFmtId="0" fontId="72" fillId="60" borderId="0" xfId="48" applyFont="1" applyFill="1" applyAlignment="1">
      <alignment horizontal="center"/>
    </xf>
    <xf numFmtId="0" fontId="72" fillId="60" borderId="37" xfId="48" applyFont="1" applyFill="1" applyBorder="1" applyAlignment="1">
      <alignment horizontal="center"/>
    </xf>
    <xf numFmtId="0" fontId="143" fillId="60" borderId="0" xfId="48" applyFont="1" applyFill="1" applyAlignment="1">
      <alignment horizontal="center"/>
    </xf>
    <xf numFmtId="0" fontId="144" fillId="60" borderId="0" xfId="48" applyFont="1" applyFill="1" applyAlignment="1">
      <alignment horizontal="right"/>
    </xf>
    <xf numFmtId="0" fontId="144" fillId="60" borderId="37" xfId="48" applyFont="1" applyFill="1" applyBorder="1" applyAlignment="1">
      <alignment horizontal="right"/>
    </xf>
    <xf numFmtId="0" fontId="73" fillId="60" borderId="35" xfId="48" applyFont="1" applyFill="1" applyBorder="1" applyAlignment="1">
      <alignment horizontal="center" vertical="center"/>
    </xf>
    <xf numFmtId="0" fontId="73" fillId="60" borderId="23" xfId="48" applyFont="1" applyFill="1" applyBorder="1" applyAlignment="1">
      <alignment horizontal="center" vertical="center"/>
    </xf>
    <xf numFmtId="0" fontId="73" fillId="60" borderId="27" xfId="48" applyFont="1" applyFill="1" applyBorder="1" applyAlignment="1">
      <alignment horizontal="center" vertical="center"/>
    </xf>
    <xf numFmtId="0" fontId="73" fillId="60" borderId="48" xfId="48" applyFont="1" applyFill="1" applyBorder="1" applyAlignment="1">
      <alignment horizontal="center" vertical="center"/>
    </xf>
    <xf numFmtId="0" fontId="73" fillId="60" borderId="13" xfId="48" applyFont="1" applyFill="1" applyBorder="1" applyAlignment="1">
      <alignment horizontal="center" vertical="center"/>
    </xf>
    <xf numFmtId="0" fontId="73" fillId="60" borderId="47" xfId="48" applyFont="1" applyFill="1" applyBorder="1" applyAlignment="1">
      <alignment horizontal="center" vertical="center"/>
    </xf>
    <xf numFmtId="10" fontId="34" fillId="60" borderId="23" xfId="42" applyNumberFormat="1" applyFont="1" applyFill="1" applyBorder="1" applyAlignment="1">
      <alignment horizontal="center" vertical="center" textRotation="90"/>
    </xf>
    <xf numFmtId="10" fontId="34" fillId="60" borderId="0" xfId="42" applyNumberFormat="1" applyFont="1" applyFill="1" applyBorder="1" applyAlignment="1">
      <alignment horizontal="center" vertical="center" textRotation="90"/>
    </xf>
    <xf numFmtId="10" fontId="34" fillId="60" borderId="21" xfId="42" applyNumberFormat="1" applyFont="1" applyFill="1" applyBorder="1" applyAlignment="1">
      <alignment horizontal="center" vertical="center" textRotation="90"/>
    </xf>
    <xf numFmtId="0" fontId="151" fillId="36" borderId="43" xfId="48" applyFont="1" applyFill="1" applyBorder="1" applyAlignment="1">
      <alignment horizontal="center" vertical="center" wrapText="1"/>
    </xf>
    <xf numFmtId="0" fontId="151" fillId="36" borderId="33" xfId="48" applyFont="1" applyFill="1" applyBorder="1" applyAlignment="1">
      <alignment horizontal="center" vertical="center" wrapText="1"/>
    </xf>
    <xf numFmtId="0" fontId="147" fillId="60" borderId="43" xfId="48" applyFont="1" applyFill="1" applyBorder="1" applyAlignment="1">
      <alignment horizontal="center" vertical="center" wrapText="1"/>
    </xf>
    <xf numFmtId="0" fontId="147" fillId="60" borderId="32" xfId="48" applyFont="1" applyFill="1" applyBorder="1" applyAlignment="1">
      <alignment horizontal="center" vertical="center" wrapText="1"/>
    </xf>
    <xf numFmtId="0" fontId="110" fillId="46" borderId="23" xfId="48" applyFont="1" applyFill="1" applyBorder="1" applyAlignment="1">
      <alignment horizontal="center"/>
    </xf>
    <xf numFmtId="0" fontId="110" fillId="46" borderId="27" xfId="48" applyFont="1" applyFill="1" applyBorder="1" applyAlignment="1">
      <alignment horizontal="center"/>
    </xf>
    <xf numFmtId="0" fontId="111" fillId="46" borderId="0" xfId="48" applyFont="1" applyFill="1" applyAlignment="1">
      <alignment horizontal="center"/>
    </xf>
    <xf numFmtId="0" fontId="111" fillId="46" borderId="37" xfId="48" applyFont="1" applyFill="1" applyBorder="1" applyAlignment="1">
      <alignment horizontal="center"/>
    </xf>
    <xf numFmtId="0" fontId="113" fillId="46" borderId="0" xfId="48" applyFont="1" applyFill="1" applyAlignment="1">
      <alignment horizontal="center"/>
    </xf>
    <xf numFmtId="0" fontId="114" fillId="46" borderId="0" xfId="48" applyFont="1" applyFill="1" applyAlignment="1">
      <alignment horizontal="right"/>
    </xf>
    <xf numFmtId="0" fontId="114" fillId="46" borderId="37" xfId="48" applyFont="1" applyFill="1" applyBorder="1" applyAlignment="1">
      <alignment horizontal="right"/>
    </xf>
    <xf numFmtId="10" fontId="65" fillId="44" borderId="23" xfId="42" applyNumberFormat="1" applyFont="1" applyFill="1" applyBorder="1" applyAlignment="1">
      <alignment horizontal="center" vertical="center" textRotation="90"/>
    </xf>
    <xf numFmtId="10" fontId="65" fillId="44" borderId="0" xfId="42" applyNumberFormat="1" applyFont="1" applyFill="1" applyBorder="1" applyAlignment="1">
      <alignment horizontal="center" vertical="center" textRotation="90"/>
    </xf>
    <xf numFmtId="10" fontId="65" fillId="44" borderId="21" xfId="42" applyNumberFormat="1" applyFont="1" applyFill="1" applyBorder="1" applyAlignment="1">
      <alignment horizontal="center" vertical="center" textRotation="90"/>
    </xf>
    <xf numFmtId="0" fontId="135" fillId="45" borderId="0" xfId="48" applyFont="1" applyFill="1" applyAlignment="1">
      <alignment horizontal="center" vertical="center"/>
    </xf>
    <xf numFmtId="0" fontId="135" fillId="45" borderId="53" xfId="48" applyFont="1" applyFill="1" applyBorder="1" applyAlignment="1">
      <alignment horizontal="center" vertical="center"/>
    </xf>
    <xf numFmtId="0" fontId="118" fillId="46" borderId="35" xfId="48" applyFont="1" applyFill="1" applyBorder="1" applyAlignment="1">
      <alignment horizontal="center" vertical="center"/>
    </xf>
    <xf numFmtId="0" fontId="118" fillId="46" borderId="23" xfId="48" applyFont="1" applyFill="1" applyBorder="1" applyAlignment="1">
      <alignment horizontal="center" vertical="center"/>
    </xf>
    <xf numFmtId="0" fontId="118" fillId="46" borderId="27" xfId="48" applyFont="1" applyFill="1" applyBorder="1" applyAlignment="1">
      <alignment horizontal="center" vertical="center"/>
    </xf>
    <xf numFmtId="0" fontId="118" fillId="46" borderId="48" xfId="48" applyFont="1" applyFill="1" applyBorder="1" applyAlignment="1">
      <alignment horizontal="center" vertical="center"/>
    </xf>
    <xf numFmtId="0" fontId="118" fillId="46" borderId="13" xfId="48" applyFont="1" applyFill="1" applyBorder="1" applyAlignment="1">
      <alignment horizontal="center" vertical="center"/>
    </xf>
    <xf numFmtId="0" fontId="118" fillId="46" borderId="47" xfId="48" applyFont="1" applyFill="1" applyBorder="1" applyAlignment="1">
      <alignment horizontal="center" vertical="center"/>
    </xf>
    <xf numFmtId="0" fontId="110" fillId="43" borderId="23" xfId="48" applyFont="1" applyFill="1" applyBorder="1" applyAlignment="1">
      <alignment horizontal="center"/>
    </xf>
    <xf numFmtId="0" fontId="110" fillId="43" borderId="27" xfId="48" applyFont="1" applyFill="1" applyBorder="1" applyAlignment="1">
      <alignment horizontal="center"/>
    </xf>
    <xf numFmtId="0" fontId="111" fillId="43" borderId="0" xfId="48" applyFont="1" applyFill="1" applyAlignment="1">
      <alignment horizontal="center"/>
    </xf>
    <xf numFmtId="0" fontId="111" fillId="43" borderId="37" xfId="48" applyFont="1" applyFill="1" applyBorder="1" applyAlignment="1">
      <alignment horizontal="center"/>
    </xf>
    <xf numFmtId="0" fontId="113" fillId="43" borderId="0" xfId="48" applyFont="1" applyFill="1" applyAlignment="1">
      <alignment horizontal="center"/>
    </xf>
    <xf numFmtId="0" fontId="114" fillId="43" borderId="0" xfId="48" applyFont="1" applyFill="1" applyAlignment="1">
      <alignment horizontal="right"/>
    </xf>
    <xf numFmtId="0" fontId="114" fillId="43" borderId="37" xfId="48" applyFont="1" applyFill="1" applyBorder="1" applyAlignment="1">
      <alignment horizontal="right"/>
    </xf>
    <xf numFmtId="0" fontId="71" fillId="0" borderId="37" xfId="48" applyFont="1" applyBorder="1" applyAlignment="1">
      <alignment horizontal="left" vertical="top" wrapText="1"/>
    </xf>
    <xf numFmtId="0" fontId="118" fillId="43" borderId="35" xfId="48" applyFont="1" applyFill="1" applyBorder="1" applyAlignment="1">
      <alignment horizontal="center" vertical="center"/>
    </xf>
    <xf numFmtId="0" fontId="118" fillId="43" borderId="23" xfId="48" applyFont="1" applyFill="1" applyBorder="1" applyAlignment="1">
      <alignment horizontal="center" vertical="center"/>
    </xf>
    <xf numFmtId="0" fontId="118" fillId="43" borderId="27" xfId="48" applyFont="1" applyFill="1" applyBorder="1" applyAlignment="1">
      <alignment horizontal="center" vertical="center"/>
    </xf>
    <xf numFmtId="0" fontId="118" fillId="43" borderId="48" xfId="48" applyFont="1" applyFill="1" applyBorder="1" applyAlignment="1">
      <alignment horizontal="center" vertical="center"/>
    </xf>
    <xf numFmtId="0" fontId="118" fillId="43" borderId="13" xfId="48" applyFont="1" applyFill="1" applyBorder="1" applyAlignment="1">
      <alignment horizontal="center" vertical="center"/>
    </xf>
    <xf numFmtId="0" fontId="118" fillId="43" borderId="47" xfId="48" applyFont="1" applyFill="1" applyBorder="1" applyAlignment="1">
      <alignment horizontal="center" vertical="center"/>
    </xf>
    <xf numFmtId="10" fontId="85" fillId="40" borderId="23" xfId="42" applyNumberFormat="1" applyFont="1" applyFill="1" applyBorder="1" applyAlignment="1">
      <alignment horizontal="center" textRotation="90"/>
    </xf>
    <xf numFmtId="10" fontId="85" fillId="40" borderId="0" xfId="42" applyNumberFormat="1" applyFont="1" applyFill="1" applyBorder="1" applyAlignment="1">
      <alignment horizontal="center" textRotation="90"/>
    </xf>
    <xf numFmtId="10" fontId="85" fillId="40" borderId="21" xfId="42" applyNumberFormat="1" applyFont="1" applyFill="1" applyBorder="1" applyAlignment="1">
      <alignment horizontal="center" textRotation="90"/>
    </xf>
    <xf numFmtId="0" fontId="10" fillId="0" borderId="23" xfId="0" applyFont="1" applyBorder="1" applyAlignment="1">
      <alignment horizontal="center"/>
    </xf>
    <xf numFmtId="0" fontId="10" fillId="0" borderId="27" xfId="0" applyFont="1" applyBorder="1" applyAlignment="1">
      <alignment horizontal="center"/>
    </xf>
    <xf numFmtId="0" fontId="78" fillId="0" borderId="0" xfId="0" applyFont="1" applyAlignment="1">
      <alignment horizontal="center"/>
    </xf>
    <xf numFmtId="0" fontId="80" fillId="38" borderId="23" xfId="0" applyFont="1" applyFill="1" applyBorder="1" applyAlignment="1">
      <alignment horizontal="center"/>
    </xf>
    <xf numFmtId="0" fontId="80" fillId="38" borderId="27" xfId="0" applyFont="1" applyFill="1" applyBorder="1" applyAlignment="1">
      <alignment horizontal="center"/>
    </xf>
    <xf numFmtId="0" fontId="78" fillId="38" borderId="0" xfId="0" applyFont="1" applyFill="1" applyAlignment="1">
      <alignment horizontal="center"/>
    </xf>
    <xf numFmtId="0" fontId="78" fillId="38" borderId="37" xfId="0" applyFont="1" applyFill="1" applyBorder="1" applyAlignment="1">
      <alignment horizontal="center"/>
    </xf>
    <xf numFmtId="0" fontId="81" fillId="38" borderId="0" xfId="0" applyFont="1" applyFill="1" applyAlignment="1">
      <alignment horizontal="center"/>
    </xf>
    <xf numFmtId="0" fontId="82" fillId="38" borderId="0" xfId="0" applyFont="1" applyFill="1" applyAlignment="1">
      <alignment horizontal="right"/>
    </xf>
    <xf numFmtId="0" fontId="82" fillId="38" borderId="37" xfId="0" applyFont="1" applyFill="1" applyBorder="1" applyAlignment="1">
      <alignment horizontal="right"/>
    </xf>
    <xf numFmtId="0" fontId="11" fillId="0" borderId="13" xfId="0" applyFont="1" applyBorder="1" applyAlignment="1">
      <alignment horizontal="center" wrapText="1"/>
    </xf>
    <xf numFmtId="0" fontId="11" fillId="0" borderId="47" xfId="0" applyFont="1" applyBorder="1" applyAlignment="1">
      <alignment horizontal="center" wrapText="1"/>
    </xf>
    <xf numFmtId="0" fontId="33" fillId="0" borderId="32" xfId="0" applyFont="1" applyBorder="1" applyAlignment="1">
      <alignment horizontal="center"/>
    </xf>
    <xf numFmtId="0" fontId="33" fillId="0" borderId="33" xfId="0" applyFont="1" applyBorder="1" applyAlignment="1">
      <alignment horizontal="center"/>
    </xf>
    <xf numFmtId="0" fontId="104" fillId="0" borderId="0" xfId="0" applyFont="1" applyAlignment="1">
      <alignment horizontal="left"/>
    </xf>
    <xf numFmtId="0" fontId="104" fillId="0" borderId="0" xfId="0" applyFont="1" applyAlignment="1">
      <alignment horizontal="left" wrapText="1"/>
    </xf>
    <xf numFmtId="0" fontId="11" fillId="0" borderId="25" xfId="0" applyFont="1" applyBorder="1" applyAlignment="1">
      <alignment horizontal="center" wrapText="1"/>
    </xf>
    <xf numFmtId="0" fontId="11" fillId="0" borderId="46" xfId="0" applyFont="1" applyBorder="1" applyAlignment="1">
      <alignment horizontal="center" wrapText="1"/>
    </xf>
    <xf numFmtId="0" fontId="10" fillId="0" borderId="36" xfId="0" applyFont="1" applyBorder="1" applyAlignment="1">
      <alignment horizontal="left" vertical="top" wrapText="1"/>
    </xf>
    <xf numFmtId="0" fontId="10" fillId="0" borderId="0" xfId="0" applyFont="1" applyAlignment="1">
      <alignment horizontal="left" vertical="top" wrapText="1"/>
    </xf>
    <xf numFmtId="0" fontId="10" fillId="0" borderId="37" xfId="0" applyFont="1" applyBorder="1" applyAlignment="1">
      <alignment horizontal="left" vertical="top" wrapText="1"/>
    </xf>
    <xf numFmtId="0" fontId="78" fillId="38" borderId="35" xfId="0" applyFont="1" applyFill="1" applyBorder="1" applyAlignment="1">
      <alignment horizontal="center" vertical="center"/>
    </xf>
    <xf numFmtId="0" fontId="78" fillId="38" borderId="23" xfId="0" applyFont="1" applyFill="1" applyBorder="1" applyAlignment="1">
      <alignment horizontal="center" vertical="center"/>
    </xf>
    <xf numFmtId="0" fontId="78" fillId="38" borderId="27" xfId="0" applyFont="1" applyFill="1" applyBorder="1" applyAlignment="1">
      <alignment horizontal="center" vertical="center"/>
    </xf>
    <xf numFmtId="0" fontId="78" fillId="38" borderId="48" xfId="0" applyFont="1" applyFill="1" applyBorder="1" applyAlignment="1">
      <alignment horizontal="center" vertical="center"/>
    </xf>
    <xf numFmtId="0" fontId="78" fillId="38" borderId="13" xfId="0" applyFont="1" applyFill="1" applyBorder="1" applyAlignment="1">
      <alignment horizontal="center" vertical="center"/>
    </xf>
    <xf numFmtId="0" fontId="78" fillId="38" borderId="47" xfId="0" applyFont="1" applyFill="1" applyBorder="1" applyAlignment="1">
      <alignment horizontal="center" vertical="center"/>
    </xf>
    <xf numFmtId="0" fontId="11" fillId="0" borderId="49" xfId="0" applyFont="1" applyBorder="1" applyAlignment="1">
      <alignment horizontal="center"/>
    </xf>
    <xf numFmtId="0" fontId="11" fillId="0" borderId="17" xfId="0" applyFont="1" applyBorder="1" applyAlignment="1">
      <alignment horizontal="center"/>
    </xf>
    <xf numFmtId="0" fontId="33" fillId="0" borderId="49" xfId="0" applyFont="1" applyBorder="1" applyAlignment="1">
      <alignment horizontal="center"/>
    </xf>
    <xf numFmtId="0" fontId="33" fillId="0" borderId="17" xfId="0" applyFont="1" applyBorder="1" applyAlignment="1">
      <alignment horizontal="center"/>
    </xf>
    <xf numFmtId="10" fontId="65" fillId="35" borderId="23" xfId="42" applyNumberFormat="1" applyFont="1" applyFill="1" applyBorder="1" applyAlignment="1">
      <alignment horizontal="center" textRotation="90"/>
    </xf>
    <xf numFmtId="10" fontId="65" fillId="35" borderId="0" xfId="42" applyNumberFormat="1" applyFont="1" applyFill="1" applyBorder="1" applyAlignment="1">
      <alignment horizontal="center" textRotation="90"/>
    </xf>
    <xf numFmtId="10" fontId="65" fillId="35" borderId="21" xfId="42" applyNumberFormat="1" applyFont="1" applyFill="1" applyBorder="1" applyAlignment="1">
      <alignment horizontal="center" textRotation="90"/>
    </xf>
    <xf numFmtId="0" fontId="0" fillId="0" borderId="23" xfId="0" applyBorder="1" applyAlignment="1">
      <alignment horizontal="center"/>
    </xf>
    <xf numFmtId="0" fontId="0" fillId="0" borderId="27" xfId="0" applyBorder="1" applyAlignment="1">
      <alignment horizontal="center"/>
    </xf>
    <xf numFmtId="0" fontId="33" fillId="0" borderId="13" xfId="0" applyFont="1" applyBorder="1" applyAlignment="1">
      <alignment horizontal="center" wrapText="1"/>
    </xf>
    <xf numFmtId="0" fontId="33" fillId="0" borderId="25" xfId="0" applyFont="1" applyBorder="1" applyAlignment="1">
      <alignment horizontal="center" wrapText="1"/>
    </xf>
    <xf numFmtId="0" fontId="33" fillId="0" borderId="46" xfId="0" applyFont="1" applyBorder="1" applyAlignment="1">
      <alignment horizontal="center" wrapText="1"/>
    </xf>
    <xf numFmtId="0" fontId="73" fillId="36" borderId="35" xfId="0" applyFont="1" applyFill="1" applyBorder="1" applyAlignment="1">
      <alignment horizontal="left" vertical="center"/>
    </xf>
    <xf numFmtId="0" fontId="73" fillId="36" borderId="23" xfId="0" applyFont="1" applyFill="1" applyBorder="1" applyAlignment="1">
      <alignment horizontal="left" vertical="center"/>
    </xf>
    <xf numFmtId="0" fontId="73" fillId="36" borderId="48" xfId="0" applyFont="1" applyFill="1" applyBorder="1" applyAlignment="1">
      <alignment horizontal="left" vertical="center"/>
    </xf>
    <xf numFmtId="0" fontId="73" fillId="36" borderId="13" xfId="0" applyFont="1" applyFill="1" applyBorder="1" applyAlignment="1">
      <alignment horizontal="left" vertical="center"/>
    </xf>
    <xf numFmtId="0" fontId="36" fillId="0" borderId="0" xfId="0" applyFont="1" applyAlignment="1">
      <alignment horizontal="center"/>
    </xf>
    <xf numFmtId="0" fontId="45" fillId="36" borderId="23" xfId="0" applyFont="1" applyFill="1" applyBorder="1" applyAlignment="1">
      <alignment horizontal="center"/>
    </xf>
    <xf numFmtId="0" fontId="45" fillId="36" borderId="27" xfId="0" applyFont="1" applyFill="1" applyBorder="1" applyAlignment="1">
      <alignment horizontal="center"/>
    </xf>
    <xf numFmtId="0" fontId="73" fillId="36" borderId="0" xfId="0" applyFont="1" applyFill="1" applyAlignment="1">
      <alignment horizontal="center"/>
    </xf>
    <xf numFmtId="0" fontId="73" fillId="36" borderId="37" xfId="0" applyFont="1" applyFill="1" applyBorder="1" applyAlignment="1">
      <alignment horizontal="center"/>
    </xf>
    <xf numFmtId="0" fontId="35" fillId="36" borderId="0" xfId="0" applyFont="1" applyFill="1" applyAlignment="1">
      <alignment horizontal="center"/>
    </xf>
    <xf numFmtId="0" fontId="77" fillId="36" borderId="0" xfId="0" applyFont="1" applyFill="1" applyAlignment="1">
      <alignment horizontal="right"/>
    </xf>
    <xf numFmtId="0" fontId="77" fillId="36" borderId="37" xfId="0" applyFont="1" applyFill="1" applyBorder="1" applyAlignment="1">
      <alignment horizontal="right"/>
    </xf>
    <xf numFmtId="10" fontId="54" fillId="35" borderId="50" xfId="42" applyNumberFormat="1" applyFont="1" applyFill="1" applyBorder="1" applyAlignment="1">
      <alignment horizontal="center" textRotation="90"/>
    </xf>
    <xf numFmtId="10" fontId="54" fillId="35" borderId="51" xfId="42" applyNumberFormat="1" applyFont="1" applyFill="1" applyBorder="1" applyAlignment="1">
      <alignment horizontal="center" textRotation="90"/>
    </xf>
    <xf numFmtId="10" fontId="54" fillId="35" borderId="52" xfId="42" applyNumberFormat="1" applyFont="1" applyFill="1" applyBorder="1" applyAlignment="1">
      <alignment horizontal="center" textRotation="90"/>
    </xf>
    <xf numFmtId="0" fontId="35" fillId="33" borderId="0" xfId="0" applyFont="1" applyFill="1" applyAlignment="1">
      <alignment horizontal="center"/>
    </xf>
    <xf numFmtId="0" fontId="46" fillId="33" borderId="0" xfId="0" applyFont="1" applyFill="1" applyAlignment="1">
      <alignment horizontal="right"/>
    </xf>
    <xf numFmtId="0" fontId="46" fillId="33" borderId="37" xfId="0" applyFont="1" applyFill="1" applyBorder="1" applyAlignment="1">
      <alignment horizontal="right"/>
    </xf>
    <xf numFmtId="0" fontId="44" fillId="31" borderId="0" xfId="0" applyFont="1" applyFill="1" applyAlignment="1">
      <alignment horizontal="center"/>
    </xf>
    <xf numFmtId="0" fontId="61" fillId="0" borderId="0" xfId="0" applyFont="1" applyAlignment="1">
      <alignment horizontal="center"/>
    </xf>
    <xf numFmtId="0" fontId="45" fillId="33" borderId="23" xfId="0" applyFont="1" applyFill="1" applyBorder="1" applyAlignment="1">
      <alignment horizontal="center"/>
    </xf>
    <xf numFmtId="0" fontId="45" fillId="33" borderId="27" xfId="0" applyFont="1" applyFill="1" applyBorder="1" applyAlignment="1">
      <alignment horizontal="center"/>
    </xf>
    <xf numFmtId="0" fontId="39" fillId="33" borderId="35" xfId="0" applyFont="1" applyFill="1" applyBorder="1" applyAlignment="1">
      <alignment horizontal="left" vertical="center"/>
    </xf>
    <xf numFmtId="0" fontId="39" fillId="33" borderId="23" xfId="0" applyFont="1" applyFill="1" applyBorder="1" applyAlignment="1">
      <alignment horizontal="left" vertical="center"/>
    </xf>
    <xf numFmtId="0" fontId="39" fillId="33" borderId="48" xfId="0" applyFont="1" applyFill="1" applyBorder="1" applyAlignment="1">
      <alignment horizontal="left" vertical="center"/>
    </xf>
    <xf numFmtId="0" fontId="39" fillId="33" borderId="13" xfId="0" applyFont="1" applyFill="1" applyBorder="1" applyAlignment="1">
      <alignment horizontal="left" vertical="center"/>
    </xf>
    <xf numFmtId="0" fontId="4" fillId="33" borderId="0" xfId="0" applyFont="1" applyFill="1" applyAlignment="1">
      <alignment horizontal="center"/>
    </xf>
    <xf numFmtId="0" fontId="4" fillId="33" borderId="37" xfId="0" applyFont="1" applyFill="1" applyBorder="1" applyAlignment="1">
      <alignment horizontal="center"/>
    </xf>
    <xf numFmtId="0" fontId="15" fillId="0" borderId="13" xfId="0" applyFont="1" applyBorder="1" applyAlignment="1">
      <alignment horizontal="center" wrapText="1"/>
    </xf>
    <xf numFmtId="0" fontId="15" fillId="0" borderId="47" xfId="0" applyFont="1" applyBorder="1" applyAlignment="1">
      <alignment horizontal="center"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177" fontId="154" fillId="0" borderId="0" xfId="42" applyNumberFormat="1" applyFont="1"/>
  </cellXfs>
  <cellStyles count="6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59" xr:uid="{37043BE0-BBBD-4BD9-BBCD-C2558D7E702F}"/>
    <cellStyle name="Currency" xfId="29" builtinId="4"/>
    <cellStyle name="Currency 2" xfId="49" xr:uid="{00000000-0005-0000-0000-00001D000000}"/>
    <cellStyle name="Currency 2 2" xfId="50" xr:uid="{00000000-0005-0000-0000-00001E000000}"/>
    <cellStyle name="Currency 3" xfId="51" xr:uid="{00000000-0005-0000-0000-00001F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2" xfId="52" xr:uid="{00000000-0005-0000-0000-000026000000}"/>
    <cellStyle name="Hyperlink 3" xfId="53" xr:uid="{00000000-0005-0000-0000-000027000000}"/>
    <cellStyle name="Input" xfId="36" builtinId="20" customBuiltin="1"/>
    <cellStyle name="Linked Cell" xfId="37" builtinId="24" customBuiltin="1"/>
    <cellStyle name="Neutral" xfId="38" builtinId="28" customBuiltin="1"/>
    <cellStyle name="Normal" xfId="0" builtinId="0"/>
    <cellStyle name="Normal 2" xfId="39" xr:uid="{00000000-0005-0000-0000-00002C000000}"/>
    <cellStyle name="Normal 2 2" xfId="48" xr:uid="{00000000-0005-0000-0000-00002D000000}"/>
    <cellStyle name="Normal 3" xfId="47" xr:uid="{00000000-0005-0000-0000-00002E000000}"/>
    <cellStyle name="Normal 3 2" xfId="54" xr:uid="{00000000-0005-0000-0000-00002F000000}"/>
    <cellStyle name="Normal 4" xfId="55" xr:uid="{00000000-0005-0000-0000-000030000000}"/>
    <cellStyle name="Note" xfId="40" builtinId="10" customBuiltin="1"/>
    <cellStyle name="Output" xfId="41" builtinId="21" customBuiltin="1"/>
    <cellStyle name="Percent" xfId="42" builtinId="5"/>
    <cellStyle name="Percent 2" xfId="43" xr:uid="{00000000-0005-0000-0000-000034000000}"/>
    <cellStyle name="Percent 3" xfId="56" xr:uid="{00000000-0005-0000-0000-000035000000}"/>
    <cellStyle name="Percent 3 2" xfId="57" xr:uid="{00000000-0005-0000-0000-000036000000}"/>
    <cellStyle name="Percent 4" xfId="58" xr:uid="{00000000-0005-0000-0000-000037000000}"/>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2</xdr:row>
      <xdr:rowOff>47625</xdr:rowOff>
    </xdr:from>
    <xdr:to>
      <xdr:col>1</xdr:col>
      <xdr:colOff>1143000</xdr:colOff>
      <xdr:row>6</xdr:row>
      <xdr:rowOff>123824</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381000"/>
          <a:ext cx="1095375" cy="838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57150</xdr:colOff>
      <xdr:row>69</xdr:row>
      <xdr:rowOff>47625</xdr:rowOff>
    </xdr:from>
    <xdr:ext cx="1381685" cy="1394735"/>
    <xdr:pic>
      <xdr:nvPicPr>
        <xdr:cNvPr id="3" name="Picture 7">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29725" y="13154025"/>
          <a:ext cx="1381685" cy="1394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200025</xdr:colOff>
      <xdr:row>56</xdr:row>
      <xdr:rowOff>142875</xdr:rowOff>
    </xdr:from>
    <xdr:ext cx="1442201" cy="1104758"/>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6076950" y="10668000"/>
          <a:ext cx="1442201" cy="110475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95250</xdr:rowOff>
    </xdr:from>
    <xdr:to>
      <xdr:col>1</xdr:col>
      <xdr:colOff>1076325</xdr:colOff>
      <xdr:row>6</xdr:row>
      <xdr:rowOff>152400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304800"/>
          <a:ext cx="10287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19050</xdr:colOff>
      <xdr:row>55</xdr:row>
      <xdr:rowOff>66675</xdr:rowOff>
    </xdr:from>
    <xdr:to>
      <xdr:col>10</xdr:col>
      <xdr:colOff>250825</xdr:colOff>
      <xdr:row>64</xdr:row>
      <xdr:rowOff>12700</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67450" y="10496550"/>
          <a:ext cx="1803400" cy="151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2</xdr:row>
      <xdr:rowOff>95250</xdr:rowOff>
    </xdr:from>
    <xdr:to>
      <xdr:col>1</xdr:col>
      <xdr:colOff>1076325</xdr:colOff>
      <xdr:row>6</xdr:row>
      <xdr:rowOff>152400</xdr:rowOff>
    </xdr:to>
    <xdr:pic>
      <xdr:nvPicPr>
        <xdr:cNvPr id="11300" name="Picture 5">
          <a:extLst>
            <a:ext uri="{FF2B5EF4-FFF2-40B4-BE49-F238E27FC236}">
              <a16:creationId xmlns:a16="http://schemas.microsoft.com/office/drawing/2014/main" id="{00000000-0008-0000-0700-000024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428625"/>
          <a:ext cx="5619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19050</xdr:colOff>
      <xdr:row>54</xdr:row>
      <xdr:rowOff>66675</xdr:rowOff>
    </xdr:from>
    <xdr:to>
      <xdr:col>10</xdr:col>
      <xdr:colOff>552450</xdr:colOff>
      <xdr:row>63</xdr:row>
      <xdr:rowOff>28575</xdr:rowOff>
    </xdr:to>
    <xdr:pic>
      <xdr:nvPicPr>
        <xdr:cNvPr id="11301" name="Picture 7">
          <a:extLst>
            <a:ext uri="{FF2B5EF4-FFF2-40B4-BE49-F238E27FC236}">
              <a16:creationId xmlns:a16="http://schemas.microsoft.com/office/drawing/2014/main" id="{00000000-0008-0000-0700-0000252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24425" y="10620375"/>
          <a:ext cx="180022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xdr:row>
      <xdr:rowOff>9525</xdr:rowOff>
    </xdr:from>
    <xdr:to>
      <xdr:col>1</xdr:col>
      <xdr:colOff>885825</xdr:colOff>
      <xdr:row>5</xdr:row>
      <xdr:rowOff>95250</xdr:rowOff>
    </xdr:to>
    <xdr:pic>
      <xdr:nvPicPr>
        <xdr:cNvPr id="9274" name="Picture 1">
          <a:extLst>
            <a:ext uri="{FF2B5EF4-FFF2-40B4-BE49-F238E27FC236}">
              <a16:creationId xmlns:a16="http://schemas.microsoft.com/office/drawing/2014/main" id="{00000000-0008-0000-0800-00003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238125"/>
          <a:ext cx="8763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400050</xdr:colOff>
      <xdr:row>55</xdr:row>
      <xdr:rowOff>0</xdr:rowOff>
    </xdr:from>
    <xdr:to>
      <xdr:col>10</xdr:col>
      <xdr:colOff>142875</xdr:colOff>
      <xdr:row>60</xdr:row>
      <xdr:rowOff>152400</xdr:rowOff>
    </xdr:to>
    <xdr:pic>
      <xdr:nvPicPr>
        <xdr:cNvPr id="9275" name="Picture 2">
          <a:extLst>
            <a:ext uri="{FF2B5EF4-FFF2-40B4-BE49-F238E27FC236}">
              <a16:creationId xmlns:a16="http://schemas.microsoft.com/office/drawing/2014/main" id="{00000000-0008-0000-0800-00003B2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62675" y="9639300"/>
          <a:ext cx="9620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640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OLKB/ABS%20Statistics%20re%20July%202010%20increas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OLKB/Pastoral%20Award%202010%20+%20Woolclassers%20as%20at%201%20July%202010%20incl%20Min%20Wage%20$26%20D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ata1"/>
      <sheetName val="Data2"/>
      <sheetName val="Data3"/>
      <sheetName val="Data4"/>
      <sheetName val="Data5"/>
      <sheetName val="Inquiries"/>
    </sheetNames>
    <sheetDataSet>
      <sheetData sheetId="0" refreshError="1"/>
      <sheetData sheetId="1">
        <row r="1">
          <cell r="B1" t="str">
            <v>Change in Contribution to Total CPI ;  Food ;  Sydney ;</v>
          </cell>
          <cell r="C1" t="str">
            <v>Change in Contribution to Total CPI ;  Dairy and related products ;  Sydney ;</v>
          </cell>
          <cell r="D1" t="str">
            <v>Change in Contribution to Total CPI ;  Milk ;  Sydney ;</v>
          </cell>
          <cell r="E1" t="str">
            <v>Change in Contribution to Total CPI ;  Cheese ;  Sydney ;</v>
          </cell>
          <cell r="F1" t="str">
            <v>Change in Contribution to Total CPI ;  Ice cream and other dairy products ;  Sydney ;</v>
          </cell>
          <cell r="G1" t="str">
            <v>Change in Contribution to Total CPI ;  Bread and cereal products ;  Sydney ;</v>
          </cell>
          <cell r="H1" t="str">
            <v>Change in Contribution to Total CPI ;  Bread ;  Sydney ;</v>
          </cell>
          <cell r="I1" t="str">
            <v>Change in Contribution to Total CPI ;  Cakes and biscuits ;  Sydney ;</v>
          </cell>
          <cell r="J1" t="str">
            <v>Change in Contribution to Total CPI ;  Breakfast cereals ;  Sydney ;</v>
          </cell>
          <cell r="K1" t="str">
            <v>Change in Contribution to Total CPI ;  Other cereal products ;  Sydney ;</v>
          </cell>
          <cell r="L1" t="str">
            <v>Change in Contribution to Total CPI ;  Meat and seafoods ;  Sydney ;</v>
          </cell>
          <cell r="M1" t="str">
            <v>Change in Contribution to Total CPI ;  Beef and veal ;  Sydney ;</v>
          </cell>
          <cell r="N1" t="str">
            <v>Change in Contribution to Total CPI ;  Lamb and mutton ;  Sydney ;</v>
          </cell>
          <cell r="O1" t="str">
            <v>Change in Contribution to Total CPI ;  Pork ;  Sydney ;</v>
          </cell>
          <cell r="P1" t="str">
            <v>Change in Contribution to Total CPI ;  Poultry ;  Sydney ;</v>
          </cell>
          <cell r="Q1" t="str">
            <v>Change in Contribution to Total CPI ;  Bacon and ham ;  Sydney ;</v>
          </cell>
          <cell r="R1" t="str">
            <v>Change in Contribution to Total CPI ;  Other fresh and processed meat ;  Sydney ;</v>
          </cell>
          <cell r="S1" t="str">
            <v>Change in Contribution to Total CPI ;  Fish and other seafood ;  Sydney ;</v>
          </cell>
          <cell r="T1" t="str">
            <v>Change in Contribution to Total CPI ;  Fruit and vegetables ;  Sydney ;</v>
          </cell>
          <cell r="U1" t="str">
            <v>Change in Contribution to Total CPI ;  Fruit ;  Sydney ;</v>
          </cell>
          <cell r="V1" t="str">
            <v>Change in Contribution to Total CPI ;  Vegetables ;  Sydney ;</v>
          </cell>
          <cell r="W1" t="str">
            <v>Change in Contribution to Total CPI ;  Non-alcoholic drinks and snack food ;  Sydney ;</v>
          </cell>
          <cell r="X1" t="str">
            <v>Change in Contribution to Total CPI ;  Soft drinks, waters and juices ;  Sydney ;</v>
          </cell>
          <cell r="Y1" t="str">
            <v>Change in Contribution to Total CPI ;  Snacks and confectionery ;  Sydney ;</v>
          </cell>
          <cell r="Z1" t="str">
            <v>Change in Contribution to Total CPI ;  Meals out and take away foods ;  Sydney ;</v>
          </cell>
          <cell r="AA1" t="str">
            <v>Change in Contribution to Total CPI ;  Restaurant meals ;  Sydney ;</v>
          </cell>
          <cell r="AB1" t="str">
            <v>Change in Contribution to Total CPI ;  Take away and fast foods ;  Sydney ;</v>
          </cell>
          <cell r="AC1" t="str">
            <v>Change in Contribution to Total CPI ;  Other food ;  Sydney ;</v>
          </cell>
          <cell r="AD1" t="str">
            <v>Change in Contribution to Total CPI ;  Eggs ;  Sydney ;</v>
          </cell>
          <cell r="AE1" t="str">
            <v>Change in Contribution to Total CPI ;  Jams, honey and sandwich spreads ;  Sydney ;</v>
          </cell>
          <cell r="AF1" t="str">
            <v>Change in Contribution to Total CPI ;  Tea, coffee and food drinks ;  Sydney ;</v>
          </cell>
          <cell r="AG1" t="str">
            <v>Change in Contribution to Total CPI ;  Food additives and condiments ;  Sydney ;</v>
          </cell>
          <cell r="AH1" t="str">
            <v>Change in Contribution to Total CPI ;  Fats and oils ;  Sydney ;</v>
          </cell>
          <cell r="AI1" t="str">
            <v>Change in Contribution to Total CPI ;  Food n.e.c. ;  Sydney ;</v>
          </cell>
          <cell r="AJ1" t="str">
            <v>Change in Contribution to Total CPI ;  Alcohol and tobacco ;  Sydney ;</v>
          </cell>
          <cell r="AK1" t="str">
            <v>Change in Contribution to Total CPI ;  Alcoholic drinks ;  Sydney ;</v>
          </cell>
          <cell r="AL1" t="str">
            <v>Change in Contribution to Total CPI ;  Beer ;  Sydney ;</v>
          </cell>
          <cell r="AM1" t="str">
            <v>Change in Contribution to Total CPI ;  Wine ;  Sydney ;</v>
          </cell>
          <cell r="AN1" t="str">
            <v>Change in Contribution to Total CPI ;  Spirits ;  Sydney ;</v>
          </cell>
          <cell r="AO1" t="str">
            <v>Change in Contribution to Total CPI ;  Tobacco ;  Sydney ;</v>
          </cell>
          <cell r="AP1" t="str">
            <v>Change in Contribution to Total CPI ;  Clothing and footwear ;  Sydney ;</v>
          </cell>
          <cell r="AQ1" t="str">
            <v>Change in Contribution to Total CPI ;  Men's clothing ;  Sydney ;</v>
          </cell>
          <cell r="AR1" t="str">
            <v>Change in Contribution to Total CPI ;  Men's outerwear ;  Sydney ;</v>
          </cell>
          <cell r="AS1" t="str">
            <v>Change in Contribution to Total CPI ;  Men's underwear, nightwear and socks ;  Sydney ;</v>
          </cell>
          <cell r="AT1" t="str">
            <v>Change in Contribution to Total CPI ;  Women's clothing ;  Sydney ;</v>
          </cell>
          <cell r="AU1" t="str">
            <v>Change in Contribution to Total CPI ;  Women's outerwear ;  Sydney ;</v>
          </cell>
          <cell r="AV1" t="str">
            <v>Change in Contribution to Total CPI ;  Women's underwear, nightwear and hosiery ;  Sydney ;</v>
          </cell>
          <cell r="AW1" t="str">
            <v>Change in Contribution to Total CPI ;  Children's and infants' clothing ;  Sydney ;</v>
          </cell>
          <cell r="AX1" t="str">
            <v>Change in Contribution to Total CPI ;  Footwear ;  Sydney ;</v>
          </cell>
          <cell r="AY1" t="str">
            <v>Change in Contribution to Total CPI ;  Men's footwear ;  Sydney ;</v>
          </cell>
          <cell r="AZ1" t="str">
            <v>Change in Contribution to Total CPI ;  Women's footwear ;  Sydney ;</v>
          </cell>
          <cell r="BA1" t="str">
            <v>Change in Contribution to Total CPI ;  Children's footwear ;  Sydney ;</v>
          </cell>
          <cell r="BB1" t="str">
            <v>Change in Contribution to Total CPI ;  Accessories and clothing services ;  Sydney ;</v>
          </cell>
          <cell r="BC1" t="str">
            <v>Change in Contribution to Total CPI ;  Accessories ;  Sydney ;</v>
          </cell>
          <cell r="BD1" t="str">
            <v>Change in Contribution to Total CPI ;  Clothing services and shoe repair ;  Sydney ;</v>
          </cell>
          <cell r="BE1" t="str">
            <v>Change in Contribution to Total CPI ;  Housing ;  Sydney ;</v>
          </cell>
          <cell r="BF1" t="str">
            <v>Change in Contribution to Total CPI ;  Rents ;  Sydney ;</v>
          </cell>
          <cell r="BG1" t="str">
            <v>Change in Contribution to Total CPI ;  Utilities ;  Sydney ;</v>
          </cell>
          <cell r="BH1" t="str">
            <v>Change in Contribution to Total CPI ;  Electricity ;  Sydney ;</v>
          </cell>
          <cell r="BI1" t="str">
            <v>Change in Contribution to Total CPI ;  Gas and other household fuels ;  Sydney ;</v>
          </cell>
          <cell r="BJ1" t="str">
            <v>Change in Contribution to Total CPI ;  Water and sewerage ;  Sydney ;</v>
          </cell>
          <cell r="BK1" t="str">
            <v>Change in Contribution to Total CPI ;  Other housing ;  Sydney ;</v>
          </cell>
          <cell r="BL1" t="str">
            <v>Change in Contribution to Total CPI ;  House purchase ;  Sydney ;</v>
          </cell>
          <cell r="BM1" t="str">
            <v>Change in Contribution to Total CPI ;  Property rates and charges ;  Sydney ;</v>
          </cell>
          <cell r="BN1" t="str">
            <v>Change in Contribution to Total CPI ;  House repairs and maintenance ;  Sydney ;</v>
          </cell>
          <cell r="BO1" t="str">
            <v>Change in Contribution to Total CPI ;  Household contents and services ;  Sydney ;</v>
          </cell>
          <cell r="BP1" t="str">
            <v>Change in Contribution to Total CPI ;  Furniture and furnishings ;  Sydney ;</v>
          </cell>
          <cell r="BQ1" t="str">
            <v>Change in Contribution to Total CPI ;  Furniture ;  Sydney ;</v>
          </cell>
          <cell r="BR1" t="str">
            <v>Change in Contribution to Total CPI ;  Floor and window coverings ;  Sydney ;</v>
          </cell>
          <cell r="BS1" t="str">
            <v>Change in Contribution to Total CPI ;  Towels and linen ;  Sydney ;</v>
          </cell>
          <cell r="BT1" t="str">
            <v>Change in Contribution to Total CPI ;  Household appliances, utensils and tools ;  Sydney ;</v>
          </cell>
          <cell r="BU1" t="str">
            <v>Change in Contribution to Total CPI ;  Major household appliances ;  Sydney ;</v>
          </cell>
          <cell r="BV1" t="str">
            <v>Change in Contribution to Total CPI ;  Small electric household appliances ;  Sydney ;</v>
          </cell>
          <cell r="BW1" t="str">
            <v>Change in Contribution to Total CPI ;  Glassware, tableware and household utensils ;  Sydney ;</v>
          </cell>
          <cell r="BX1" t="str">
            <v>Change in Contribution to Total CPI ;  Tools ;  Sydney ;</v>
          </cell>
          <cell r="BY1" t="str">
            <v>Change in Contribution to Total CPI ;  Household supplies ;  Sydney ;</v>
          </cell>
          <cell r="BZ1" t="str">
            <v>Change in Contribution to Total CPI ;  Household cleaning agents ;  Sydney ;</v>
          </cell>
          <cell r="CA1" t="str">
            <v>Change in Contribution to Total CPI ;  Toiletries and personal care products ;  Sydney ;</v>
          </cell>
          <cell r="CB1" t="str">
            <v>Change in Contribution to Total CPI ;  Other household supplies ;  Sydney ;</v>
          </cell>
          <cell r="CC1" t="str">
            <v>Change in Contribution to Total CPI ;  Household services ;  Sydney ;</v>
          </cell>
          <cell r="CD1" t="str">
            <v>Change in Contribution to Total CPI ;  Child care ;  Sydney ;</v>
          </cell>
          <cell r="CE1" t="str">
            <v>Change in Contribution to Total CPI ;  Hairdressing and personal care services ;  Sydney ;</v>
          </cell>
          <cell r="CF1" t="str">
            <v>Change in Contribution to Total CPI ;  Other household services ;  Sydney ;</v>
          </cell>
          <cell r="CG1" t="str">
            <v>Change in Contribution to Total CPI ;  Health ;  Sydney ;</v>
          </cell>
          <cell r="CH1" t="str">
            <v>Change in Contribution to Total CPI ;  Health services ;  Sydney ;</v>
          </cell>
          <cell r="CI1" t="str">
            <v>Change in Contribution to Total CPI ;  Hospital and medical services ;  Sydney ;</v>
          </cell>
          <cell r="CJ1" t="str">
            <v>Change in Contribution to Total CPI ;  Optical services ;  Sydney ;</v>
          </cell>
          <cell r="CK1" t="str">
            <v>Change in Contribution to Total CPI ;  Dental services ;  Sydney ;</v>
          </cell>
          <cell r="CL1" t="str">
            <v>Change in Contribution to Total CPI ;  Pharmaceuticals ;  Sydney ;</v>
          </cell>
          <cell r="CM1" t="str">
            <v>Change in Contribution to Total CPI ;  Transportation ;  Sydney ;</v>
          </cell>
          <cell r="CN1" t="str">
            <v>Change in Contribution to Total CPI ;  Private motoring ;  Sydney ;</v>
          </cell>
          <cell r="CO1" t="str">
            <v>Change in Contribution to Total CPI ;  Motor vehicles ;  Sydney ;</v>
          </cell>
          <cell r="CP1" t="str">
            <v>Change in Contribution to Total CPI ;  Automotive fuel ;  Sydney ;</v>
          </cell>
          <cell r="CQ1" t="str">
            <v>Change in Contribution to Total CPI ;  Motor vehicle repair and servicing ;  Sydney ;</v>
          </cell>
          <cell r="CR1" t="str">
            <v>Change in Contribution to Total CPI ;  Motor vehicle parts and accessories ;  Sydney ;</v>
          </cell>
          <cell r="CS1" t="str">
            <v>Change in Contribution to Total CPI ;  Other motoring charges ;  Sydney ;</v>
          </cell>
          <cell r="CT1" t="str">
            <v>Change in Contribution to Total CPI ;  Urban transport fares ;  Sydney ;</v>
          </cell>
          <cell r="CU1" t="str">
            <v>Change in Contribution to Total CPI ;  Communication ;  Sydney ;</v>
          </cell>
          <cell r="CV1" t="str">
            <v>Change in Contribution to Total CPI ;  Postal ;  Sydney ;</v>
          </cell>
          <cell r="CW1" t="str">
            <v>Change in Contribution to Total CPI ;  Telecommunication ;  Sydney ;</v>
          </cell>
          <cell r="CX1" t="str">
            <v>Change in Contribution to Total CPI ;  Recreation ;  Sydney ;</v>
          </cell>
          <cell r="CY1" t="str">
            <v>Change in Contribution to Total CPI ;  Audio, visual and computing ;  Sydney ;</v>
          </cell>
          <cell r="CZ1" t="str">
            <v>Change in Contribution to Total CPI ;  Audio, visual and computing equipment ;  Sydney ;</v>
          </cell>
          <cell r="DA1" t="str">
            <v>Change in Contribution to Total CPI ;  Audio, visual and computing media and services ;  Sydney ;</v>
          </cell>
          <cell r="DB1" t="str">
            <v>Change in Contribution to Total CPI ;  Books, newspapers and magazines ;  Sydney ;</v>
          </cell>
          <cell r="DC1" t="str">
            <v>Change in Contribution to Total CPI ;  Books ;  Sydney ;</v>
          </cell>
          <cell r="DD1" t="str">
            <v>Change in Contribution to Total CPI ;  Newspapers and magazines ;  Sydney ;</v>
          </cell>
          <cell r="DE1" t="str">
            <v>Change in Contribution to Total CPI ;  Sport and other recreation ;  Sydney ;</v>
          </cell>
          <cell r="DF1" t="str">
            <v>Change in Contribution to Total CPI ;  Sports and recreational equipment ;  Sydney ;</v>
          </cell>
          <cell r="DG1" t="str">
            <v>Change in Contribution to Total CPI ;  Toys, games and hobbies ;  Sydney ;</v>
          </cell>
          <cell r="DH1" t="str">
            <v>Change in Contribution to Total CPI ;  Sports participation ;  Sydney ;</v>
          </cell>
          <cell r="DI1" t="str">
            <v>Change in Contribution to Total CPI ;  Pets, pet foods and supplies ;  Sydney ;</v>
          </cell>
          <cell r="DJ1" t="str">
            <v>Change in Contribution to Total CPI ;  Pet services including veterinary ;  Sydney ;</v>
          </cell>
          <cell r="DK1" t="str">
            <v>Change in Contribution to Total CPI ;  Other recreational activities ;  Sydney ;</v>
          </cell>
          <cell r="DL1" t="str">
            <v>Change in Contribution to Total CPI ;  Holiday travel and accommodation ;  Sydney ;</v>
          </cell>
          <cell r="DM1" t="str">
            <v>Change in Contribution to Total CPI ;  Domestic holiday travel and accommodation ;  Sydney ;</v>
          </cell>
          <cell r="DN1" t="str">
            <v>Change in Contribution to Total CPI ;  Overseas holiday travel and accommodation ;  Sydney ;</v>
          </cell>
          <cell r="DO1" t="str">
            <v>Change in Contribution to Total CPI ;  Education ;  Sydney ;</v>
          </cell>
          <cell r="DP1" t="str">
            <v>Change in Contribution to Total CPI ;  Preschool and primary education ;  Sydney ;</v>
          </cell>
          <cell r="DQ1" t="str">
            <v>Change in Contribution to Total CPI ;  Secondary education ;  Sydney ;</v>
          </cell>
          <cell r="DR1" t="str">
            <v>Change in Contribution to Total CPI ;  Tertiary education ;  Sydney ;</v>
          </cell>
          <cell r="DS1" t="str">
            <v>Change in Contribution to Total CPI ;  Financial and insurance services ;  Sydney ;</v>
          </cell>
          <cell r="DT1" t="str">
            <v>Change in Contribution to Total CPI ;  Financial services ;  Sydney ;</v>
          </cell>
          <cell r="DU1" t="str">
            <v>Change in Contribution to Total CPI ;  Deposit and loan facilities ;  Sydney ;</v>
          </cell>
          <cell r="DV1" t="str">
            <v>Change in Contribution to Total CPI ;  Other financial services ;  Sydney ;</v>
          </cell>
          <cell r="DW1" t="str">
            <v>Change in Contribution to Total CPI ;  Insurance services ;  Sydney ;</v>
          </cell>
          <cell r="DX1" t="str">
            <v>Change in Contribution to Total CPI ;  All groups ;  Sydney ;</v>
          </cell>
          <cell r="DY1" t="str">
            <v>Change in Contribution to Total CPI ;  Food ;  Melbourne ;</v>
          </cell>
          <cell r="DZ1" t="str">
            <v>Change in Contribution to Total CPI ;  Dairy and related products ;  Melbourne ;</v>
          </cell>
          <cell r="EA1" t="str">
            <v>Change in Contribution to Total CPI ;  Milk ;  Melbourne ;</v>
          </cell>
          <cell r="EB1" t="str">
            <v>Change in Contribution to Total CPI ;  Cheese ;  Melbourne ;</v>
          </cell>
          <cell r="EC1" t="str">
            <v>Change in Contribution to Total CPI ;  Ice cream and other dairy products ;  Melbourne ;</v>
          </cell>
          <cell r="ED1" t="str">
            <v>Change in Contribution to Total CPI ;  Bread and cereal products ;  Melbourne ;</v>
          </cell>
          <cell r="EE1" t="str">
            <v>Change in Contribution to Total CPI ;  Bread ;  Melbourne ;</v>
          </cell>
          <cell r="EF1" t="str">
            <v>Change in Contribution to Total CPI ;  Cakes and biscuits ;  Melbourne ;</v>
          </cell>
          <cell r="EG1" t="str">
            <v>Change in Contribution to Total CPI ;  Breakfast cereals ;  Melbourne ;</v>
          </cell>
          <cell r="EH1" t="str">
            <v>Change in Contribution to Total CPI ;  Other cereal products ;  Melbourne ;</v>
          </cell>
          <cell r="EI1" t="str">
            <v>Change in Contribution to Total CPI ;  Meat and seafoods ;  Melbourne ;</v>
          </cell>
          <cell r="EJ1" t="str">
            <v>Change in Contribution to Total CPI ;  Beef and veal ;  Melbourne ;</v>
          </cell>
          <cell r="EK1" t="str">
            <v>Change in Contribution to Total CPI ;  Lamb and mutton ;  Melbourne ;</v>
          </cell>
          <cell r="EL1" t="str">
            <v>Change in Contribution to Total CPI ;  Pork ;  Melbourne ;</v>
          </cell>
          <cell r="EM1" t="str">
            <v>Change in Contribution to Total CPI ;  Poultry ;  Melbourne ;</v>
          </cell>
          <cell r="EN1" t="str">
            <v>Change in Contribution to Total CPI ;  Bacon and ham ;  Melbourne ;</v>
          </cell>
          <cell r="EO1" t="str">
            <v>Change in Contribution to Total CPI ;  Other fresh and processed meat ;  Melbourne ;</v>
          </cell>
          <cell r="EP1" t="str">
            <v>Change in Contribution to Total CPI ;  Fish and other seafood ;  Melbourne ;</v>
          </cell>
          <cell r="EQ1" t="str">
            <v>Change in Contribution to Total CPI ;  Fruit and vegetables ;  Melbourne ;</v>
          </cell>
          <cell r="ER1" t="str">
            <v>Change in Contribution to Total CPI ;  Fruit ;  Melbourne ;</v>
          </cell>
          <cell r="ES1" t="str">
            <v>Change in Contribution to Total CPI ;  Vegetables ;  Melbourne ;</v>
          </cell>
          <cell r="ET1" t="str">
            <v>Change in Contribution to Total CPI ;  Non-alcoholic drinks and snack food ;  Melbourne ;</v>
          </cell>
          <cell r="EU1" t="str">
            <v>Change in Contribution to Total CPI ;  Soft drinks, waters and juices ;  Melbourne ;</v>
          </cell>
          <cell r="EV1" t="str">
            <v>Change in Contribution to Total CPI ;  Snacks and confectionery ;  Melbourne ;</v>
          </cell>
          <cell r="EW1" t="str">
            <v>Change in Contribution to Total CPI ;  Meals out and take away foods ;  Melbourne ;</v>
          </cell>
          <cell r="EX1" t="str">
            <v>Change in Contribution to Total CPI ;  Restaurant meals ;  Melbourne ;</v>
          </cell>
          <cell r="EY1" t="str">
            <v>Change in Contribution to Total CPI ;  Take away and fast foods ;  Melbourne ;</v>
          </cell>
          <cell r="EZ1" t="str">
            <v>Change in Contribution to Total CPI ;  Other food ;  Melbourne ;</v>
          </cell>
          <cell r="FA1" t="str">
            <v>Change in Contribution to Total CPI ;  Eggs ;  Melbourne ;</v>
          </cell>
          <cell r="FB1" t="str">
            <v>Change in Contribution to Total CPI ;  Jams, honey and sandwich spreads ;  Melbourne ;</v>
          </cell>
          <cell r="FC1" t="str">
            <v>Change in Contribution to Total CPI ;  Tea, coffee and food drinks ;  Melbourne ;</v>
          </cell>
          <cell r="FD1" t="str">
            <v>Change in Contribution to Total CPI ;  Food additives and condiments ;  Melbourne ;</v>
          </cell>
          <cell r="FE1" t="str">
            <v>Change in Contribution to Total CPI ;  Fats and oils ;  Melbourne ;</v>
          </cell>
          <cell r="FF1" t="str">
            <v>Change in Contribution to Total CPI ;  Food n.e.c. ;  Melbourne ;</v>
          </cell>
          <cell r="FG1" t="str">
            <v>Change in Contribution to Total CPI ;  Alcohol and tobacco ;  Melbourne ;</v>
          </cell>
          <cell r="FH1" t="str">
            <v>Change in Contribution to Total CPI ;  Alcoholic drinks ;  Melbourne ;</v>
          </cell>
          <cell r="FI1" t="str">
            <v>Change in Contribution to Total CPI ;  Beer ;  Melbourne ;</v>
          </cell>
          <cell r="FJ1" t="str">
            <v>Change in Contribution to Total CPI ;  Wine ;  Melbourne ;</v>
          </cell>
          <cell r="FK1" t="str">
            <v>Change in Contribution to Total CPI ;  Spirits ;  Melbourne ;</v>
          </cell>
          <cell r="FL1" t="str">
            <v>Change in Contribution to Total CPI ;  Tobacco ;  Melbourne ;</v>
          </cell>
          <cell r="FM1" t="str">
            <v>Change in Contribution to Total CPI ;  Clothing and footwear ;  Melbourne ;</v>
          </cell>
          <cell r="FN1" t="str">
            <v>Change in Contribution to Total CPI ;  Men's clothing ;  Melbourne ;</v>
          </cell>
          <cell r="FO1" t="str">
            <v>Change in Contribution to Total CPI ;  Men's outerwear ;  Melbourne ;</v>
          </cell>
          <cell r="FP1" t="str">
            <v>Change in Contribution to Total CPI ;  Men's underwear, nightwear and socks ;  Melbourne ;</v>
          </cell>
          <cell r="FQ1" t="str">
            <v>Change in Contribution to Total CPI ;  Women's clothing ;  Melbourne ;</v>
          </cell>
          <cell r="FR1" t="str">
            <v>Change in Contribution to Total CPI ;  Women's outerwear ;  Melbourne ;</v>
          </cell>
          <cell r="FS1" t="str">
            <v>Change in Contribution to Total CPI ;  Women's underwear, nightwear and hosiery ;  Melbourne ;</v>
          </cell>
          <cell r="FT1" t="str">
            <v>Change in Contribution to Total CPI ;  Children's and infants' clothing ;  Melbourne ;</v>
          </cell>
          <cell r="FU1" t="str">
            <v>Change in Contribution to Total CPI ;  Footwear ;  Melbourne ;</v>
          </cell>
          <cell r="FV1" t="str">
            <v>Change in Contribution to Total CPI ;  Men's footwear ;  Melbourne ;</v>
          </cell>
          <cell r="FW1" t="str">
            <v>Change in Contribution to Total CPI ;  Women's footwear ;  Melbourne ;</v>
          </cell>
          <cell r="FX1" t="str">
            <v>Change in Contribution to Total CPI ;  Children's footwear ;  Melbourne ;</v>
          </cell>
          <cell r="FY1" t="str">
            <v>Change in Contribution to Total CPI ;  Accessories and clothing services ;  Melbourne ;</v>
          </cell>
          <cell r="FZ1" t="str">
            <v>Change in Contribution to Total CPI ;  Accessories ;  Melbourne ;</v>
          </cell>
          <cell r="GA1" t="str">
            <v>Change in Contribution to Total CPI ;  Clothing services and shoe repair ;  Melbourne ;</v>
          </cell>
          <cell r="GB1" t="str">
            <v>Change in Contribution to Total CPI ;  Housing ;  Melbourne ;</v>
          </cell>
          <cell r="GC1" t="str">
            <v>Change in Contribution to Total CPI ;  Rents ;  Melbourne ;</v>
          </cell>
          <cell r="GD1" t="str">
            <v>Change in Contribution to Total CPI ;  Utilities ;  Melbourne ;</v>
          </cell>
          <cell r="GE1" t="str">
            <v>Change in Contribution to Total CPI ;  Electricity ;  Melbourne ;</v>
          </cell>
          <cell r="GF1" t="str">
            <v>Change in Contribution to Total CPI ;  Gas and other household fuels ;  Melbourne ;</v>
          </cell>
          <cell r="GG1" t="str">
            <v>Change in Contribution to Total CPI ;  Water and sewerage ;  Melbourne ;</v>
          </cell>
          <cell r="GH1" t="str">
            <v>Change in Contribution to Total CPI ;  Other housing ;  Melbourne ;</v>
          </cell>
          <cell r="GI1" t="str">
            <v>Change in Contribution to Total CPI ;  House purchase ;  Melbourne ;</v>
          </cell>
          <cell r="GJ1" t="str">
            <v>Change in Contribution to Total CPI ;  Property rates and charges ;  Melbourne ;</v>
          </cell>
          <cell r="GK1" t="str">
            <v>Change in Contribution to Total CPI ;  House repairs and maintenance ;  Melbourne ;</v>
          </cell>
          <cell r="GL1" t="str">
            <v>Change in Contribution to Total CPI ;  Household contents and services ;  Melbourne ;</v>
          </cell>
          <cell r="GM1" t="str">
            <v>Change in Contribution to Total CPI ;  Furniture and furnishings ;  Melbourne ;</v>
          </cell>
          <cell r="GN1" t="str">
            <v>Change in Contribution to Total CPI ;  Furniture ;  Melbourne ;</v>
          </cell>
          <cell r="GO1" t="str">
            <v>Change in Contribution to Total CPI ;  Floor and window coverings ;  Melbourne ;</v>
          </cell>
          <cell r="GP1" t="str">
            <v>Change in Contribution to Total CPI ;  Towels and linen ;  Melbourne ;</v>
          </cell>
          <cell r="GQ1" t="str">
            <v>Change in Contribution to Total CPI ;  Household appliances, utensils and tools ;  Melbourne ;</v>
          </cell>
          <cell r="GR1" t="str">
            <v>Change in Contribution to Total CPI ;  Major household appliances ;  Melbourne ;</v>
          </cell>
          <cell r="GS1" t="str">
            <v>Change in Contribution to Total CPI ;  Small electric household appliances ;  Melbourne ;</v>
          </cell>
          <cell r="GT1" t="str">
            <v>Change in Contribution to Total CPI ;  Glassware, tableware and household utensils ;  Melbourne ;</v>
          </cell>
          <cell r="GU1" t="str">
            <v>Change in Contribution to Total CPI ;  Tools ;  Melbourne ;</v>
          </cell>
          <cell r="GV1" t="str">
            <v>Change in Contribution to Total CPI ;  Household supplies ;  Melbourne ;</v>
          </cell>
          <cell r="GW1" t="str">
            <v>Change in Contribution to Total CPI ;  Household cleaning agents ;  Melbourne ;</v>
          </cell>
          <cell r="GX1" t="str">
            <v>Change in Contribution to Total CPI ;  Toiletries and personal care products ;  Melbourne ;</v>
          </cell>
          <cell r="GY1" t="str">
            <v>Change in Contribution to Total CPI ;  Other household supplies ;  Melbourne ;</v>
          </cell>
          <cell r="GZ1" t="str">
            <v>Change in Contribution to Total CPI ;  Household services ;  Melbourne ;</v>
          </cell>
          <cell r="HA1" t="str">
            <v>Change in Contribution to Total CPI ;  Child care ;  Melbourne ;</v>
          </cell>
          <cell r="HB1" t="str">
            <v>Change in Contribution to Total CPI ;  Hairdressing and personal care services ;  Melbourne ;</v>
          </cell>
          <cell r="HC1" t="str">
            <v>Change in Contribution to Total CPI ;  Other household services ;  Melbourne ;</v>
          </cell>
          <cell r="HD1" t="str">
            <v>Change in Contribution to Total CPI ;  Health ;  Melbourne ;</v>
          </cell>
          <cell r="HE1" t="str">
            <v>Change in Contribution to Total CPI ;  Health services ;  Melbourne ;</v>
          </cell>
          <cell r="HF1" t="str">
            <v>Change in Contribution to Total CPI ;  Hospital and medical services ;  Melbourne ;</v>
          </cell>
          <cell r="HG1" t="str">
            <v>Change in Contribution to Total CPI ;  Optical services ;  Melbourne ;</v>
          </cell>
          <cell r="HH1" t="str">
            <v>Change in Contribution to Total CPI ;  Dental services ;  Melbourne ;</v>
          </cell>
          <cell r="HI1" t="str">
            <v>Change in Contribution to Total CPI ;  Pharmaceuticals ;  Melbourne ;</v>
          </cell>
          <cell r="HJ1" t="str">
            <v>Change in Contribution to Total CPI ;  Transportation ;  Melbourne ;</v>
          </cell>
          <cell r="HK1" t="str">
            <v>Change in Contribution to Total CPI ;  Private motoring ;  Melbourne ;</v>
          </cell>
          <cell r="HL1" t="str">
            <v>Change in Contribution to Total CPI ;  Motor vehicles ;  Melbourne ;</v>
          </cell>
          <cell r="HM1" t="str">
            <v>Change in Contribution to Total CPI ;  Automotive fuel ;  Melbourne ;</v>
          </cell>
          <cell r="HN1" t="str">
            <v>Change in Contribution to Total CPI ;  Motor vehicle repair and servicing ;  Melbourne ;</v>
          </cell>
          <cell r="HO1" t="str">
            <v>Change in Contribution to Total CPI ;  Motor vehicle parts and accessories ;  Melbourne ;</v>
          </cell>
          <cell r="HP1" t="str">
            <v>Change in Contribution to Total CPI ;  Other motoring charges ;  Melbourne ;</v>
          </cell>
          <cell r="HQ1" t="str">
            <v>Change in Contribution to Total CPI ;  Urban transport fares ;  Melbourne ;</v>
          </cell>
          <cell r="HR1" t="str">
            <v>Change in Contribution to Total CPI ;  Communication ;  Melbourne ;</v>
          </cell>
          <cell r="HS1" t="str">
            <v>Change in Contribution to Total CPI ;  Postal ;  Melbourne ;</v>
          </cell>
          <cell r="HT1" t="str">
            <v>Change in Contribution to Total CPI ;  Telecommunication ;  Melbourne ;</v>
          </cell>
          <cell r="HU1" t="str">
            <v>Change in Contribution to Total CPI ;  Recreation ;  Melbourne ;</v>
          </cell>
          <cell r="HV1" t="str">
            <v>Change in Contribution to Total CPI ;  Audio, visual and computing ;  Melbourne ;</v>
          </cell>
          <cell r="HW1" t="str">
            <v>Change in Contribution to Total CPI ;  Audio, visual and computing equipment ;  Melbourne ;</v>
          </cell>
          <cell r="HX1" t="str">
            <v>Change in Contribution to Total CPI ;  Audio, visual and computing media and services ;  Melbourne ;</v>
          </cell>
          <cell r="HY1" t="str">
            <v>Change in Contribution to Total CPI ;  Books, newspapers and magazines ;  Melbourne ;</v>
          </cell>
          <cell r="HZ1" t="str">
            <v>Change in Contribution to Total CPI ;  Books ;  Melbourne ;</v>
          </cell>
          <cell r="IA1" t="str">
            <v>Change in Contribution to Total CPI ;  Newspapers and magazines ;  Melbourne ;</v>
          </cell>
          <cell r="IB1" t="str">
            <v>Change in Contribution to Total CPI ;  Sport and other recreation ;  Melbourne ;</v>
          </cell>
          <cell r="IC1" t="str">
            <v>Change in Contribution to Total CPI ;  Sports and recreational equipment ;  Melbourne ;</v>
          </cell>
          <cell r="ID1" t="str">
            <v>Change in Contribution to Total CPI ;  Toys, games and hobbies ;  Melbourne ;</v>
          </cell>
          <cell r="IE1" t="str">
            <v>Change in Contribution to Total CPI ;  Sports participation ;  Melbourne ;</v>
          </cell>
          <cell r="IF1" t="str">
            <v>Change in Contribution to Total CPI ;  Pets, pet foods and supplies ;  Melbourne ;</v>
          </cell>
          <cell r="IG1" t="str">
            <v>Change in Contribution to Total CPI ;  Pet services including veterinary ;  Melbourne ;</v>
          </cell>
          <cell r="IH1" t="str">
            <v>Change in Contribution to Total CPI ;  Other recreational activities ;  Melbourne ;</v>
          </cell>
          <cell r="II1" t="str">
            <v>Change in Contribution to Total CPI ;  Holiday travel and accommodation ;  Melbourne ;</v>
          </cell>
          <cell r="IJ1" t="str">
            <v>Change in Contribution to Total CPI ;  Domestic holiday travel and accommodation ;  Melbourne ;</v>
          </cell>
          <cell r="IK1" t="str">
            <v>Change in Contribution to Total CPI ;  Overseas holiday travel and accommodation ;  Melbourne ;</v>
          </cell>
          <cell r="IL1" t="str">
            <v>Change in Contribution to Total CPI ;  Education ;  Melbourne ;</v>
          </cell>
          <cell r="IM1" t="str">
            <v>Change in Contribution to Total CPI ;  Preschool and primary education ;  Melbourne ;</v>
          </cell>
          <cell r="IN1" t="str">
            <v>Change in Contribution to Total CPI ;  Secondary education ;  Melbourne ;</v>
          </cell>
          <cell r="IO1" t="str">
            <v>Change in Contribution to Total CPI ;  Tertiary education ;  Melbourne ;</v>
          </cell>
          <cell r="IP1" t="str">
            <v>Change in Contribution to Total CPI ;  Financial and insurance services ;  Melbourne ;</v>
          </cell>
          <cell r="IQ1" t="str">
            <v>Change in Contribution to Total CPI ;  Financial services ;  Melbourne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cell r="J2" t="str">
            <v>Index Points</v>
          </cell>
          <cell r="K2" t="str">
            <v>Index Points</v>
          </cell>
          <cell r="L2" t="str">
            <v>Index Points</v>
          </cell>
          <cell r="M2" t="str">
            <v>Index Points</v>
          </cell>
          <cell r="N2" t="str">
            <v>Index Points</v>
          </cell>
          <cell r="O2" t="str">
            <v>Index Points</v>
          </cell>
          <cell r="P2" t="str">
            <v>Index Points</v>
          </cell>
          <cell r="Q2" t="str">
            <v>Index Points</v>
          </cell>
          <cell r="R2" t="str">
            <v>Index Points</v>
          </cell>
          <cell r="S2" t="str">
            <v>Index Points</v>
          </cell>
          <cell r="T2" t="str">
            <v>Index Points</v>
          </cell>
          <cell r="U2" t="str">
            <v>Index Points</v>
          </cell>
          <cell r="V2" t="str">
            <v>Index Points</v>
          </cell>
          <cell r="W2" t="str">
            <v>Index Points</v>
          </cell>
          <cell r="X2" t="str">
            <v>Index Points</v>
          </cell>
          <cell r="Y2" t="str">
            <v>Index Points</v>
          </cell>
          <cell r="Z2" t="str">
            <v>Index Points</v>
          </cell>
          <cell r="AA2" t="str">
            <v>Index Points</v>
          </cell>
          <cell r="AB2" t="str">
            <v>Index Points</v>
          </cell>
          <cell r="AC2" t="str">
            <v>Index Points</v>
          </cell>
          <cell r="AD2" t="str">
            <v>Index Points</v>
          </cell>
          <cell r="AE2" t="str">
            <v>Index Points</v>
          </cell>
          <cell r="AF2" t="str">
            <v>Index Points</v>
          </cell>
          <cell r="AG2" t="str">
            <v>Index Points</v>
          </cell>
          <cell r="AH2" t="str">
            <v>Index Points</v>
          </cell>
          <cell r="AI2" t="str">
            <v>Index Points</v>
          </cell>
          <cell r="AJ2" t="str">
            <v>Index Points</v>
          </cell>
          <cell r="AK2" t="str">
            <v>Index Points</v>
          </cell>
          <cell r="AL2" t="str">
            <v>Index Points</v>
          </cell>
          <cell r="AM2" t="str">
            <v>Index Points</v>
          </cell>
          <cell r="AN2" t="str">
            <v>Index Points</v>
          </cell>
          <cell r="AO2" t="str">
            <v>Index Points</v>
          </cell>
          <cell r="AP2" t="str">
            <v>Index Points</v>
          </cell>
          <cell r="AQ2" t="str">
            <v>Index Points</v>
          </cell>
          <cell r="AR2" t="str">
            <v>Index Points</v>
          </cell>
          <cell r="AS2" t="str">
            <v>Index Points</v>
          </cell>
          <cell r="AT2" t="str">
            <v>Index Points</v>
          </cell>
          <cell r="AU2" t="str">
            <v>Index Points</v>
          </cell>
          <cell r="AV2" t="str">
            <v>Index Points</v>
          </cell>
          <cell r="AW2" t="str">
            <v>Index Points</v>
          </cell>
          <cell r="AX2" t="str">
            <v>Index Points</v>
          </cell>
          <cell r="AY2" t="str">
            <v>Index Points</v>
          </cell>
          <cell r="AZ2" t="str">
            <v>Index Points</v>
          </cell>
          <cell r="BA2" t="str">
            <v>Index Points</v>
          </cell>
          <cell r="BB2" t="str">
            <v>Index Points</v>
          </cell>
          <cell r="BC2" t="str">
            <v>Index Points</v>
          </cell>
          <cell r="BD2" t="str">
            <v>Index Points</v>
          </cell>
          <cell r="BE2" t="str">
            <v>Index Points</v>
          </cell>
          <cell r="BF2" t="str">
            <v>Index Points</v>
          </cell>
          <cell r="BG2" t="str">
            <v>Index Points</v>
          </cell>
          <cell r="BH2" t="str">
            <v>Index Points</v>
          </cell>
          <cell r="BI2" t="str">
            <v>Index Points</v>
          </cell>
          <cell r="BJ2" t="str">
            <v>Index Points</v>
          </cell>
          <cell r="BK2" t="str">
            <v>Index Points</v>
          </cell>
          <cell r="BL2" t="str">
            <v>Index Points</v>
          </cell>
          <cell r="BM2" t="str">
            <v>Index Points</v>
          </cell>
          <cell r="BN2" t="str">
            <v>Index Points</v>
          </cell>
          <cell r="BO2" t="str">
            <v>Index Points</v>
          </cell>
          <cell r="BP2" t="str">
            <v>Index Points</v>
          </cell>
          <cell r="BQ2" t="str">
            <v>Index Points</v>
          </cell>
          <cell r="BR2" t="str">
            <v>Index Points</v>
          </cell>
          <cell r="BS2" t="str">
            <v>Index Points</v>
          </cell>
          <cell r="BT2" t="str">
            <v>Index Points</v>
          </cell>
          <cell r="BU2" t="str">
            <v>Index Points</v>
          </cell>
          <cell r="BV2" t="str">
            <v>Index Points</v>
          </cell>
          <cell r="BW2" t="str">
            <v>Index Points</v>
          </cell>
          <cell r="BX2" t="str">
            <v>Index Points</v>
          </cell>
          <cell r="BY2" t="str">
            <v>Index Points</v>
          </cell>
          <cell r="BZ2" t="str">
            <v>Index Points</v>
          </cell>
          <cell r="CA2" t="str">
            <v>Index Points</v>
          </cell>
          <cell r="CB2" t="str">
            <v>Index Points</v>
          </cell>
          <cell r="CC2" t="str">
            <v>Index Points</v>
          </cell>
          <cell r="CD2" t="str">
            <v>Index Points</v>
          </cell>
          <cell r="CE2" t="str">
            <v>Index Points</v>
          </cell>
          <cell r="CF2" t="str">
            <v>Index Points</v>
          </cell>
          <cell r="CG2" t="str">
            <v>Index Points</v>
          </cell>
          <cell r="CH2" t="str">
            <v>Index Points</v>
          </cell>
          <cell r="CI2" t="str">
            <v>Index Points</v>
          </cell>
          <cell r="CJ2" t="str">
            <v>Index Points</v>
          </cell>
          <cell r="CK2" t="str">
            <v>Index Points</v>
          </cell>
          <cell r="CL2" t="str">
            <v>Index Points</v>
          </cell>
          <cell r="CM2" t="str">
            <v>Index Points</v>
          </cell>
          <cell r="CN2" t="str">
            <v>Index Points</v>
          </cell>
          <cell r="CO2" t="str">
            <v>Index Points</v>
          </cell>
          <cell r="CP2" t="str">
            <v>Index Points</v>
          </cell>
          <cell r="CQ2" t="str">
            <v>Index Points</v>
          </cell>
          <cell r="CR2" t="str">
            <v>Index Points</v>
          </cell>
          <cell r="CS2" t="str">
            <v>Index Points</v>
          </cell>
          <cell r="CT2" t="str">
            <v>Index Points</v>
          </cell>
          <cell r="CU2" t="str">
            <v>Index Points</v>
          </cell>
          <cell r="CV2" t="str">
            <v>Index Points</v>
          </cell>
          <cell r="CW2" t="str">
            <v>Index Points</v>
          </cell>
          <cell r="CX2" t="str">
            <v>Index Points</v>
          </cell>
          <cell r="CY2" t="str">
            <v>Index Points</v>
          </cell>
          <cell r="CZ2" t="str">
            <v>Index Points</v>
          </cell>
          <cell r="DA2" t="str">
            <v>Index Points</v>
          </cell>
          <cell r="DB2" t="str">
            <v>Index Points</v>
          </cell>
          <cell r="DC2" t="str">
            <v>Index Points</v>
          </cell>
          <cell r="DD2" t="str">
            <v>Index Points</v>
          </cell>
          <cell r="DE2" t="str">
            <v>Index Points</v>
          </cell>
          <cell r="DF2" t="str">
            <v>Index Points</v>
          </cell>
          <cell r="DG2" t="str">
            <v>Index Points</v>
          </cell>
          <cell r="DH2" t="str">
            <v>Index Points</v>
          </cell>
          <cell r="DI2" t="str">
            <v>Index Points</v>
          </cell>
          <cell r="DJ2" t="str">
            <v>Index Points</v>
          </cell>
          <cell r="DK2" t="str">
            <v>Index Points</v>
          </cell>
          <cell r="DL2" t="str">
            <v>Index Points</v>
          </cell>
          <cell r="DM2" t="str">
            <v>Index Points</v>
          </cell>
          <cell r="DN2" t="str">
            <v>Index Points</v>
          </cell>
          <cell r="DO2" t="str">
            <v>Index Points</v>
          </cell>
          <cell r="DP2" t="str">
            <v>Index Points</v>
          </cell>
          <cell r="DQ2" t="str">
            <v>Index Points</v>
          </cell>
          <cell r="DR2" t="str">
            <v>Index Points</v>
          </cell>
          <cell r="DS2" t="str">
            <v>Index Points</v>
          </cell>
          <cell r="DT2" t="str">
            <v>Index Points</v>
          </cell>
          <cell r="DU2" t="str">
            <v>Index Points</v>
          </cell>
          <cell r="DV2" t="str">
            <v>Index Points</v>
          </cell>
          <cell r="DW2" t="str">
            <v>Index Points</v>
          </cell>
          <cell r="DX2" t="str">
            <v>Index Points</v>
          </cell>
          <cell r="DY2" t="str">
            <v>Index Points</v>
          </cell>
          <cell r="DZ2" t="str">
            <v>Index Points</v>
          </cell>
          <cell r="EA2" t="str">
            <v>Index Points</v>
          </cell>
          <cell r="EB2" t="str">
            <v>Index Points</v>
          </cell>
          <cell r="EC2" t="str">
            <v>Index Points</v>
          </cell>
          <cell r="ED2" t="str">
            <v>Index Points</v>
          </cell>
          <cell r="EE2" t="str">
            <v>Index Points</v>
          </cell>
          <cell r="EF2" t="str">
            <v>Index Points</v>
          </cell>
          <cell r="EG2" t="str">
            <v>Index Points</v>
          </cell>
          <cell r="EH2" t="str">
            <v>Index Points</v>
          </cell>
          <cell r="EI2" t="str">
            <v>Index Points</v>
          </cell>
          <cell r="EJ2" t="str">
            <v>Index Points</v>
          </cell>
          <cell r="EK2" t="str">
            <v>Index Points</v>
          </cell>
          <cell r="EL2" t="str">
            <v>Index Points</v>
          </cell>
          <cell r="EM2" t="str">
            <v>Index Points</v>
          </cell>
          <cell r="EN2" t="str">
            <v>Index Points</v>
          </cell>
          <cell r="EO2" t="str">
            <v>Index Points</v>
          </cell>
          <cell r="EP2" t="str">
            <v>Index Points</v>
          </cell>
          <cell r="EQ2" t="str">
            <v>Index Points</v>
          </cell>
          <cell r="ER2" t="str">
            <v>Index Points</v>
          </cell>
          <cell r="ES2" t="str">
            <v>Index Points</v>
          </cell>
          <cell r="ET2" t="str">
            <v>Index Points</v>
          </cell>
          <cell r="EU2" t="str">
            <v>Index Points</v>
          </cell>
          <cell r="EV2" t="str">
            <v>Index Points</v>
          </cell>
          <cell r="EW2" t="str">
            <v>Index Points</v>
          </cell>
          <cell r="EX2" t="str">
            <v>Index Points</v>
          </cell>
          <cell r="EY2" t="str">
            <v>Index Points</v>
          </cell>
          <cell r="EZ2" t="str">
            <v>Index Points</v>
          </cell>
          <cell r="FA2" t="str">
            <v>Index Points</v>
          </cell>
          <cell r="FB2" t="str">
            <v>Index Points</v>
          </cell>
          <cell r="FC2" t="str">
            <v>Index Points</v>
          </cell>
          <cell r="FD2" t="str">
            <v>Index Points</v>
          </cell>
          <cell r="FE2" t="str">
            <v>Index Points</v>
          </cell>
          <cell r="FF2" t="str">
            <v>Index Points</v>
          </cell>
          <cell r="FG2" t="str">
            <v>Index Points</v>
          </cell>
          <cell r="FH2" t="str">
            <v>Index Points</v>
          </cell>
          <cell r="FI2" t="str">
            <v>Index Points</v>
          </cell>
          <cell r="FJ2" t="str">
            <v>Index Points</v>
          </cell>
          <cell r="FK2" t="str">
            <v>Index Points</v>
          </cell>
          <cell r="FL2" t="str">
            <v>Index Points</v>
          </cell>
          <cell r="FM2" t="str">
            <v>Index Points</v>
          </cell>
          <cell r="FN2" t="str">
            <v>Index Points</v>
          </cell>
          <cell r="FO2" t="str">
            <v>Index Points</v>
          </cell>
          <cell r="FP2" t="str">
            <v>Index Points</v>
          </cell>
          <cell r="FQ2" t="str">
            <v>Index Points</v>
          </cell>
          <cell r="FR2" t="str">
            <v>Index Points</v>
          </cell>
          <cell r="FS2" t="str">
            <v>Index Points</v>
          </cell>
          <cell r="FT2" t="str">
            <v>Index Points</v>
          </cell>
          <cell r="FU2" t="str">
            <v>Index Points</v>
          </cell>
          <cell r="FV2" t="str">
            <v>Index Points</v>
          </cell>
          <cell r="FW2" t="str">
            <v>Index Points</v>
          </cell>
          <cell r="FX2" t="str">
            <v>Index Points</v>
          </cell>
          <cell r="FY2" t="str">
            <v>Index Points</v>
          </cell>
          <cell r="FZ2" t="str">
            <v>Index Points</v>
          </cell>
          <cell r="GA2" t="str">
            <v>Index Points</v>
          </cell>
          <cell r="GB2" t="str">
            <v>Index Points</v>
          </cell>
          <cell r="GC2" t="str">
            <v>Index Points</v>
          </cell>
          <cell r="GD2" t="str">
            <v>Index Points</v>
          </cell>
          <cell r="GE2" t="str">
            <v>Index Points</v>
          </cell>
          <cell r="GF2" t="str">
            <v>Index Points</v>
          </cell>
          <cell r="GG2" t="str">
            <v>Index Points</v>
          </cell>
          <cell r="GH2" t="str">
            <v>Index Points</v>
          </cell>
          <cell r="GI2" t="str">
            <v>Index Points</v>
          </cell>
          <cell r="GJ2" t="str">
            <v>Index Points</v>
          </cell>
          <cell r="GK2" t="str">
            <v>Index Points</v>
          </cell>
          <cell r="GL2" t="str">
            <v>Index Points</v>
          </cell>
          <cell r="GM2" t="str">
            <v>Index Points</v>
          </cell>
          <cell r="GN2" t="str">
            <v>Index Points</v>
          </cell>
          <cell r="GO2" t="str">
            <v>Index Points</v>
          </cell>
          <cell r="GP2" t="str">
            <v>Index Points</v>
          </cell>
          <cell r="GQ2" t="str">
            <v>Index Points</v>
          </cell>
          <cell r="GR2" t="str">
            <v>Index Points</v>
          </cell>
          <cell r="GS2" t="str">
            <v>Index Points</v>
          </cell>
          <cell r="GT2" t="str">
            <v>Index Points</v>
          </cell>
          <cell r="GU2" t="str">
            <v>Index Points</v>
          </cell>
          <cell r="GV2" t="str">
            <v>Index Points</v>
          </cell>
          <cell r="GW2" t="str">
            <v>Index Points</v>
          </cell>
          <cell r="GX2" t="str">
            <v>Index Points</v>
          </cell>
          <cell r="GY2" t="str">
            <v>Index Points</v>
          </cell>
          <cell r="GZ2" t="str">
            <v>Index Points</v>
          </cell>
          <cell r="HA2" t="str">
            <v>Index Points</v>
          </cell>
          <cell r="HB2" t="str">
            <v>Index Points</v>
          </cell>
          <cell r="HC2" t="str">
            <v>Index Points</v>
          </cell>
          <cell r="HD2" t="str">
            <v>Index Points</v>
          </cell>
          <cell r="HE2" t="str">
            <v>Index Points</v>
          </cell>
          <cell r="HF2" t="str">
            <v>Index Points</v>
          </cell>
          <cell r="HG2" t="str">
            <v>Index Points</v>
          </cell>
          <cell r="HH2" t="str">
            <v>Index Points</v>
          </cell>
          <cell r="HI2" t="str">
            <v>Index Points</v>
          </cell>
          <cell r="HJ2" t="str">
            <v>Index Points</v>
          </cell>
          <cell r="HK2" t="str">
            <v>Index Points</v>
          </cell>
          <cell r="HL2" t="str">
            <v>Index Points</v>
          </cell>
          <cell r="HM2" t="str">
            <v>Index Points</v>
          </cell>
          <cell r="HN2" t="str">
            <v>Index Points</v>
          </cell>
          <cell r="HO2" t="str">
            <v>Index Points</v>
          </cell>
          <cell r="HP2" t="str">
            <v>Index Points</v>
          </cell>
          <cell r="HQ2" t="str">
            <v>Index Points</v>
          </cell>
          <cell r="HR2" t="str">
            <v>Index Points</v>
          </cell>
          <cell r="HS2" t="str">
            <v>Index Points</v>
          </cell>
          <cell r="HT2" t="str">
            <v>Index Points</v>
          </cell>
          <cell r="HU2" t="str">
            <v>Index Points</v>
          </cell>
          <cell r="HV2" t="str">
            <v>Index Points</v>
          </cell>
          <cell r="HW2" t="str">
            <v>Index Points</v>
          </cell>
          <cell r="HX2" t="str">
            <v>Index Points</v>
          </cell>
          <cell r="HY2" t="str">
            <v>Index Points</v>
          </cell>
          <cell r="HZ2" t="str">
            <v>Index Points</v>
          </cell>
          <cell r="IA2" t="str">
            <v>Index Points</v>
          </cell>
          <cell r="IB2" t="str">
            <v>Index Points</v>
          </cell>
          <cell r="IC2" t="str">
            <v>Index Points</v>
          </cell>
          <cell r="ID2" t="str">
            <v>Index Points</v>
          </cell>
          <cell r="IE2" t="str">
            <v>Index Points</v>
          </cell>
          <cell r="IF2" t="str">
            <v>Index Points</v>
          </cell>
          <cell r="IG2" t="str">
            <v>Index Points</v>
          </cell>
          <cell r="IH2" t="str">
            <v>Index Points</v>
          </cell>
          <cell r="II2" t="str">
            <v>Index Points</v>
          </cell>
          <cell r="IJ2" t="str">
            <v>Index Points</v>
          </cell>
          <cell r="IK2" t="str">
            <v>Index Points</v>
          </cell>
          <cell r="IL2" t="str">
            <v>Index Points</v>
          </cell>
          <cell r="IM2" t="str">
            <v>Index Points</v>
          </cell>
          <cell r="IN2" t="str">
            <v>Index Points</v>
          </cell>
          <cell r="IO2" t="str">
            <v>Index Points</v>
          </cell>
          <cell r="IP2" t="str">
            <v>Index Points</v>
          </cell>
          <cell r="IQ2" t="str">
            <v>Index Points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cell r="GJ4" t="str">
            <v>DERIVED</v>
          </cell>
          <cell r="GK4" t="str">
            <v>DERIVED</v>
          </cell>
          <cell r="GL4" t="str">
            <v>DERIVED</v>
          </cell>
          <cell r="GM4" t="str">
            <v>DERIVED</v>
          </cell>
          <cell r="GN4" t="str">
            <v>DERIVED</v>
          </cell>
          <cell r="GO4" t="str">
            <v>DERIVED</v>
          </cell>
          <cell r="GP4" t="str">
            <v>DERIVED</v>
          </cell>
          <cell r="GQ4" t="str">
            <v>DERIVED</v>
          </cell>
          <cell r="GR4" t="str">
            <v>DERIVED</v>
          </cell>
          <cell r="GS4" t="str">
            <v>DERIVED</v>
          </cell>
          <cell r="GT4" t="str">
            <v>DERIVED</v>
          </cell>
          <cell r="GU4" t="str">
            <v>DERIVED</v>
          </cell>
          <cell r="GV4" t="str">
            <v>DERIVED</v>
          </cell>
          <cell r="GW4" t="str">
            <v>DERIVED</v>
          </cell>
          <cell r="GX4" t="str">
            <v>DERIVED</v>
          </cell>
          <cell r="GY4" t="str">
            <v>DERIVED</v>
          </cell>
          <cell r="GZ4" t="str">
            <v>DERIVED</v>
          </cell>
          <cell r="HA4" t="str">
            <v>DERIVED</v>
          </cell>
          <cell r="HB4" t="str">
            <v>DERIVED</v>
          </cell>
          <cell r="HC4" t="str">
            <v>DERIVED</v>
          </cell>
          <cell r="HD4" t="str">
            <v>DERIVED</v>
          </cell>
          <cell r="HE4" t="str">
            <v>DERIVED</v>
          </cell>
          <cell r="HF4" t="str">
            <v>DERIVED</v>
          </cell>
          <cell r="HG4" t="str">
            <v>DERIVED</v>
          </cell>
          <cell r="HH4" t="str">
            <v>DERIVED</v>
          </cell>
          <cell r="HI4" t="str">
            <v>DERIVED</v>
          </cell>
          <cell r="HJ4" t="str">
            <v>DERIVED</v>
          </cell>
          <cell r="HK4" t="str">
            <v>DERIVED</v>
          </cell>
          <cell r="HL4" t="str">
            <v>DERIVED</v>
          </cell>
          <cell r="HM4" t="str">
            <v>DERIVED</v>
          </cell>
          <cell r="HN4" t="str">
            <v>DERIVED</v>
          </cell>
          <cell r="HO4" t="str">
            <v>DERIVED</v>
          </cell>
          <cell r="HP4" t="str">
            <v>DERIVED</v>
          </cell>
          <cell r="HQ4" t="str">
            <v>DERIVED</v>
          </cell>
          <cell r="HR4" t="str">
            <v>DERIVED</v>
          </cell>
          <cell r="HS4" t="str">
            <v>DERIVED</v>
          </cell>
          <cell r="HT4" t="str">
            <v>DERIVED</v>
          </cell>
          <cell r="HU4" t="str">
            <v>DERIVED</v>
          </cell>
          <cell r="HV4" t="str">
            <v>DERIVED</v>
          </cell>
          <cell r="HW4" t="str">
            <v>DERIVED</v>
          </cell>
          <cell r="HX4" t="str">
            <v>DERIVED</v>
          </cell>
          <cell r="HY4" t="str">
            <v>DERIVED</v>
          </cell>
          <cell r="HZ4" t="str">
            <v>DERIVED</v>
          </cell>
          <cell r="IA4" t="str">
            <v>DERIVED</v>
          </cell>
          <cell r="IB4" t="str">
            <v>DERIVED</v>
          </cell>
          <cell r="IC4" t="str">
            <v>DERIVED</v>
          </cell>
          <cell r="ID4" t="str">
            <v>DERIVED</v>
          </cell>
          <cell r="IE4" t="str">
            <v>DERIVED</v>
          </cell>
          <cell r="IF4" t="str">
            <v>DERIVED</v>
          </cell>
          <cell r="IG4" t="str">
            <v>DERIVED</v>
          </cell>
          <cell r="IH4" t="str">
            <v>DERIVED</v>
          </cell>
          <cell r="II4" t="str">
            <v>DERIVED</v>
          </cell>
          <cell r="IJ4" t="str">
            <v>DERIVED</v>
          </cell>
          <cell r="IK4" t="str">
            <v>DERIVED</v>
          </cell>
          <cell r="IL4" t="str">
            <v>DERIVED</v>
          </cell>
          <cell r="IM4" t="str">
            <v>DERIVED</v>
          </cell>
          <cell r="IN4" t="str">
            <v>DERIVED</v>
          </cell>
          <cell r="IO4" t="str">
            <v>DERIVED</v>
          </cell>
          <cell r="IP4" t="str">
            <v>DERIVED</v>
          </cell>
          <cell r="IQ4" t="str">
            <v>DERIVED</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X5" t="str">
            <v>Quarter</v>
          </cell>
          <cell r="DY5" t="str">
            <v>Quarter</v>
          </cell>
          <cell r="DZ5" t="str">
            <v>Quarter</v>
          </cell>
          <cell r="EA5" t="str">
            <v>Quarter</v>
          </cell>
          <cell r="EB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X6">
            <v>3</v>
          </cell>
          <cell r="DY6">
            <v>3</v>
          </cell>
          <cell r="DZ6">
            <v>3</v>
          </cell>
          <cell r="EA6">
            <v>3</v>
          </cell>
          <cell r="EB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38596</v>
          </cell>
          <cell r="C7">
            <v>38596</v>
          </cell>
          <cell r="D7">
            <v>38596</v>
          </cell>
          <cell r="E7">
            <v>38596</v>
          </cell>
          <cell r="F7">
            <v>38596</v>
          </cell>
          <cell r="G7">
            <v>38596</v>
          </cell>
          <cell r="H7">
            <v>38596</v>
          </cell>
          <cell r="I7">
            <v>38596</v>
          </cell>
          <cell r="J7">
            <v>38596</v>
          </cell>
          <cell r="K7">
            <v>38596</v>
          </cell>
          <cell r="L7">
            <v>38596</v>
          </cell>
          <cell r="M7">
            <v>38596</v>
          </cell>
          <cell r="N7">
            <v>38596</v>
          </cell>
          <cell r="O7">
            <v>38596</v>
          </cell>
          <cell r="P7">
            <v>38596</v>
          </cell>
          <cell r="Q7">
            <v>38596</v>
          </cell>
          <cell r="R7">
            <v>38596</v>
          </cell>
          <cell r="S7">
            <v>38596</v>
          </cell>
          <cell r="T7">
            <v>38596</v>
          </cell>
          <cell r="U7">
            <v>38596</v>
          </cell>
          <cell r="V7">
            <v>38596</v>
          </cell>
          <cell r="W7">
            <v>38596</v>
          </cell>
          <cell r="X7">
            <v>38596</v>
          </cell>
          <cell r="Y7">
            <v>38596</v>
          </cell>
          <cell r="Z7">
            <v>38596</v>
          </cell>
          <cell r="AA7">
            <v>38596</v>
          </cell>
          <cell r="AB7">
            <v>38596</v>
          </cell>
          <cell r="AC7">
            <v>38596</v>
          </cell>
          <cell r="AD7">
            <v>38596</v>
          </cell>
          <cell r="AE7">
            <v>38596</v>
          </cell>
          <cell r="AF7">
            <v>38596</v>
          </cell>
          <cell r="AG7">
            <v>38596</v>
          </cell>
          <cell r="AH7">
            <v>38596</v>
          </cell>
          <cell r="AI7">
            <v>38596</v>
          </cell>
          <cell r="AJ7">
            <v>38596</v>
          </cell>
          <cell r="AK7">
            <v>38596</v>
          </cell>
          <cell r="AL7">
            <v>38596</v>
          </cell>
          <cell r="AM7">
            <v>38596</v>
          </cell>
          <cell r="AN7">
            <v>38596</v>
          </cell>
          <cell r="AO7">
            <v>38596</v>
          </cell>
          <cell r="AP7">
            <v>38596</v>
          </cell>
          <cell r="AQ7">
            <v>38596</v>
          </cell>
          <cell r="AR7">
            <v>38596</v>
          </cell>
          <cell r="AS7">
            <v>38596</v>
          </cell>
          <cell r="AT7">
            <v>38596</v>
          </cell>
          <cell r="AU7">
            <v>38596</v>
          </cell>
          <cell r="AV7">
            <v>38596</v>
          </cell>
          <cell r="AW7">
            <v>38596</v>
          </cell>
          <cell r="AX7">
            <v>38596</v>
          </cell>
          <cell r="AY7">
            <v>38596</v>
          </cell>
          <cell r="AZ7">
            <v>38596</v>
          </cell>
          <cell r="BA7">
            <v>38596</v>
          </cell>
          <cell r="BB7">
            <v>38596</v>
          </cell>
          <cell r="BC7">
            <v>38596</v>
          </cell>
          <cell r="BD7">
            <v>38596</v>
          </cell>
          <cell r="BE7">
            <v>38596</v>
          </cell>
          <cell r="BF7">
            <v>38596</v>
          </cell>
          <cell r="BG7">
            <v>38596</v>
          </cell>
          <cell r="BH7">
            <v>38596</v>
          </cell>
          <cell r="BI7">
            <v>38596</v>
          </cell>
          <cell r="BJ7">
            <v>38596</v>
          </cell>
          <cell r="BK7">
            <v>38596</v>
          </cell>
          <cell r="BL7">
            <v>38596</v>
          </cell>
          <cell r="BM7">
            <v>38596</v>
          </cell>
          <cell r="BN7">
            <v>38596</v>
          </cell>
          <cell r="BO7">
            <v>38596</v>
          </cell>
          <cell r="BP7">
            <v>38596</v>
          </cell>
          <cell r="BQ7">
            <v>38596</v>
          </cell>
          <cell r="BR7">
            <v>38596</v>
          </cell>
          <cell r="BS7">
            <v>38596</v>
          </cell>
          <cell r="BT7">
            <v>38596</v>
          </cell>
          <cell r="BU7">
            <v>38596</v>
          </cell>
          <cell r="BV7">
            <v>38596</v>
          </cell>
          <cell r="BW7">
            <v>38596</v>
          </cell>
          <cell r="BX7">
            <v>38596</v>
          </cell>
          <cell r="BY7">
            <v>38596</v>
          </cell>
          <cell r="BZ7">
            <v>38596</v>
          </cell>
          <cell r="CA7">
            <v>38596</v>
          </cell>
          <cell r="CB7">
            <v>38596</v>
          </cell>
          <cell r="CC7">
            <v>38596</v>
          </cell>
          <cell r="CD7">
            <v>38596</v>
          </cell>
          <cell r="CE7">
            <v>38596</v>
          </cell>
          <cell r="CF7">
            <v>38596</v>
          </cell>
          <cell r="CG7">
            <v>38596</v>
          </cell>
          <cell r="CH7">
            <v>38596</v>
          </cell>
          <cell r="CI7">
            <v>38596</v>
          </cell>
          <cell r="CJ7">
            <v>38596</v>
          </cell>
          <cell r="CK7">
            <v>38596</v>
          </cell>
          <cell r="CL7">
            <v>38596</v>
          </cell>
          <cell r="CM7">
            <v>38596</v>
          </cell>
          <cell r="CN7">
            <v>38596</v>
          </cell>
          <cell r="CO7">
            <v>38596</v>
          </cell>
          <cell r="CP7">
            <v>38596</v>
          </cell>
          <cell r="CQ7">
            <v>38596</v>
          </cell>
          <cell r="CR7">
            <v>38596</v>
          </cell>
          <cell r="CS7">
            <v>38596</v>
          </cell>
          <cell r="CT7">
            <v>38596</v>
          </cell>
          <cell r="CU7">
            <v>38596</v>
          </cell>
          <cell r="CV7">
            <v>38596</v>
          </cell>
          <cell r="CW7">
            <v>38596</v>
          </cell>
          <cell r="CX7">
            <v>38596</v>
          </cell>
          <cell r="CY7">
            <v>38596</v>
          </cell>
          <cell r="CZ7">
            <v>38596</v>
          </cell>
          <cell r="DA7">
            <v>38596</v>
          </cell>
          <cell r="DB7">
            <v>38596</v>
          </cell>
          <cell r="DC7">
            <v>38596</v>
          </cell>
          <cell r="DD7">
            <v>38596</v>
          </cell>
          <cell r="DE7">
            <v>38596</v>
          </cell>
          <cell r="DF7">
            <v>38596</v>
          </cell>
          <cell r="DG7">
            <v>38596</v>
          </cell>
          <cell r="DH7">
            <v>38596</v>
          </cell>
          <cell r="DI7">
            <v>38596</v>
          </cell>
          <cell r="DJ7">
            <v>38596</v>
          </cell>
          <cell r="DK7">
            <v>38596</v>
          </cell>
          <cell r="DL7">
            <v>38596</v>
          </cell>
          <cell r="DM7">
            <v>38596</v>
          </cell>
          <cell r="DN7">
            <v>38596</v>
          </cell>
          <cell r="DO7">
            <v>38596</v>
          </cell>
          <cell r="DP7">
            <v>38596</v>
          </cell>
          <cell r="DQ7">
            <v>38596</v>
          </cell>
          <cell r="DR7">
            <v>38596</v>
          </cell>
          <cell r="DS7">
            <v>38596</v>
          </cell>
          <cell r="DT7">
            <v>38596</v>
          </cell>
          <cell r="DU7">
            <v>38596</v>
          </cell>
          <cell r="DV7">
            <v>38596</v>
          </cell>
          <cell r="DW7">
            <v>38596</v>
          </cell>
          <cell r="DX7">
            <v>38596</v>
          </cell>
          <cell r="DY7">
            <v>38596</v>
          </cell>
          <cell r="DZ7">
            <v>38596</v>
          </cell>
          <cell r="EA7">
            <v>38596</v>
          </cell>
          <cell r="EB7">
            <v>38596</v>
          </cell>
          <cell r="EC7">
            <v>38596</v>
          </cell>
          <cell r="ED7">
            <v>38596</v>
          </cell>
          <cell r="EE7">
            <v>38596</v>
          </cell>
          <cell r="EF7">
            <v>38596</v>
          </cell>
          <cell r="EG7">
            <v>38596</v>
          </cell>
          <cell r="EH7">
            <v>38596</v>
          </cell>
          <cell r="EI7">
            <v>38596</v>
          </cell>
          <cell r="EJ7">
            <v>38596</v>
          </cell>
          <cell r="EK7">
            <v>38596</v>
          </cell>
          <cell r="EL7">
            <v>38596</v>
          </cell>
          <cell r="EM7">
            <v>38596</v>
          </cell>
          <cell r="EN7">
            <v>38596</v>
          </cell>
          <cell r="EO7">
            <v>38596</v>
          </cell>
          <cell r="EP7">
            <v>38596</v>
          </cell>
          <cell r="EQ7">
            <v>38596</v>
          </cell>
          <cell r="ER7">
            <v>38596</v>
          </cell>
          <cell r="ES7">
            <v>38596</v>
          </cell>
          <cell r="ET7">
            <v>38596</v>
          </cell>
          <cell r="EU7">
            <v>38596</v>
          </cell>
          <cell r="EV7">
            <v>38596</v>
          </cell>
          <cell r="EW7">
            <v>38596</v>
          </cell>
          <cell r="EX7">
            <v>38596</v>
          </cell>
          <cell r="EY7">
            <v>38596</v>
          </cell>
          <cell r="EZ7">
            <v>38596</v>
          </cell>
          <cell r="FA7">
            <v>38596</v>
          </cell>
          <cell r="FB7">
            <v>38596</v>
          </cell>
          <cell r="FC7">
            <v>38596</v>
          </cell>
          <cell r="FD7">
            <v>38596</v>
          </cell>
          <cell r="FE7">
            <v>38596</v>
          </cell>
          <cell r="FF7">
            <v>38596</v>
          </cell>
          <cell r="FG7">
            <v>38596</v>
          </cell>
          <cell r="FH7">
            <v>38596</v>
          </cell>
          <cell r="FI7">
            <v>38596</v>
          </cell>
          <cell r="FJ7">
            <v>38596</v>
          </cell>
          <cell r="FK7">
            <v>38596</v>
          </cell>
          <cell r="FL7">
            <v>38596</v>
          </cell>
          <cell r="FM7">
            <v>38596</v>
          </cell>
          <cell r="FN7">
            <v>38596</v>
          </cell>
          <cell r="FO7">
            <v>38596</v>
          </cell>
          <cell r="FP7">
            <v>38596</v>
          </cell>
          <cell r="FQ7">
            <v>38596</v>
          </cell>
          <cell r="FR7">
            <v>38596</v>
          </cell>
          <cell r="FS7">
            <v>38596</v>
          </cell>
          <cell r="FT7">
            <v>38596</v>
          </cell>
          <cell r="FU7">
            <v>38596</v>
          </cell>
          <cell r="FV7">
            <v>38596</v>
          </cell>
          <cell r="FW7">
            <v>38596</v>
          </cell>
          <cell r="FX7">
            <v>38596</v>
          </cell>
          <cell r="FY7">
            <v>38596</v>
          </cell>
          <cell r="FZ7">
            <v>38596</v>
          </cell>
          <cell r="GA7">
            <v>38596</v>
          </cell>
          <cell r="GB7">
            <v>38596</v>
          </cell>
          <cell r="GC7">
            <v>38596</v>
          </cell>
          <cell r="GD7">
            <v>38596</v>
          </cell>
          <cell r="GE7">
            <v>38596</v>
          </cell>
          <cell r="GF7">
            <v>38596</v>
          </cell>
          <cell r="GG7">
            <v>38596</v>
          </cell>
          <cell r="GH7">
            <v>38596</v>
          </cell>
          <cell r="GI7">
            <v>38596</v>
          </cell>
          <cell r="GJ7">
            <v>38596</v>
          </cell>
          <cell r="GK7">
            <v>38596</v>
          </cell>
          <cell r="GL7">
            <v>38596</v>
          </cell>
          <cell r="GM7">
            <v>38596</v>
          </cell>
          <cell r="GN7">
            <v>38596</v>
          </cell>
          <cell r="GO7">
            <v>38596</v>
          </cell>
          <cell r="GP7">
            <v>38596</v>
          </cell>
          <cell r="GQ7">
            <v>38596</v>
          </cell>
          <cell r="GR7">
            <v>38596</v>
          </cell>
          <cell r="GS7">
            <v>38596</v>
          </cell>
          <cell r="GT7">
            <v>38596</v>
          </cell>
          <cell r="GU7">
            <v>38596</v>
          </cell>
          <cell r="GV7">
            <v>38596</v>
          </cell>
          <cell r="GW7">
            <v>38596</v>
          </cell>
          <cell r="GX7">
            <v>38596</v>
          </cell>
          <cell r="GY7">
            <v>38596</v>
          </cell>
          <cell r="GZ7">
            <v>38596</v>
          </cell>
          <cell r="HA7">
            <v>38596</v>
          </cell>
          <cell r="HB7">
            <v>38596</v>
          </cell>
          <cell r="HC7">
            <v>38596</v>
          </cell>
          <cell r="HD7">
            <v>38596</v>
          </cell>
          <cell r="HE7">
            <v>38596</v>
          </cell>
          <cell r="HF7">
            <v>38596</v>
          </cell>
          <cell r="HG7">
            <v>38596</v>
          </cell>
          <cell r="HH7">
            <v>38596</v>
          </cell>
          <cell r="HI7">
            <v>38596</v>
          </cell>
          <cell r="HJ7">
            <v>38596</v>
          </cell>
          <cell r="HK7">
            <v>38596</v>
          </cell>
          <cell r="HL7">
            <v>38596</v>
          </cell>
          <cell r="HM7">
            <v>38596</v>
          </cell>
          <cell r="HN7">
            <v>38596</v>
          </cell>
          <cell r="HO7">
            <v>38596</v>
          </cell>
          <cell r="HP7">
            <v>38596</v>
          </cell>
          <cell r="HQ7">
            <v>38596</v>
          </cell>
          <cell r="HR7">
            <v>38596</v>
          </cell>
          <cell r="HS7">
            <v>38596</v>
          </cell>
          <cell r="HT7">
            <v>38596</v>
          </cell>
          <cell r="HU7">
            <v>38596</v>
          </cell>
          <cell r="HV7">
            <v>38596</v>
          </cell>
          <cell r="HW7">
            <v>38596</v>
          </cell>
          <cell r="HX7">
            <v>38596</v>
          </cell>
          <cell r="HY7">
            <v>38596</v>
          </cell>
          <cell r="HZ7">
            <v>38596</v>
          </cell>
          <cell r="IA7">
            <v>38596</v>
          </cell>
          <cell r="IB7">
            <v>38596</v>
          </cell>
          <cell r="IC7">
            <v>38596</v>
          </cell>
          <cell r="ID7">
            <v>38596</v>
          </cell>
          <cell r="IE7">
            <v>38596</v>
          </cell>
          <cell r="IF7">
            <v>38596</v>
          </cell>
          <cell r="IG7">
            <v>38596</v>
          </cell>
          <cell r="IH7">
            <v>38596</v>
          </cell>
          <cell r="II7">
            <v>38596</v>
          </cell>
          <cell r="IJ7">
            <v>38596</v>
          </cell>
          <cell r="IK7">
            <v>38596</v>
          </cell>
          <cell r="IL7">
            <v>38596</v>
          </cell>
          <cell r="IM7">
            <v>38596</v>
          </cell>
          <cell r="IN7">
            <v>38596</v>
          </cell>
          <cell r="IO7">
            <v>38596</v>
          </cell>
          <cell r="IP7">
            <v>38596</v>
          </cell>
          <cell r="IQ7">
            <v>38596</v>
          </cell>
        </row>
        <row r="8">
          <cell r="B8">
            <v>40238</v>
          </cell>
          <cell r="C8">
            <v>40238</v>
          </cell>
          <cell r="D8">
            <v>40238</v>
          </cell>
          <cell r="E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X8">
            <v>40238</v>
          </cell>
          <cell r="DY8">
            <v>40238</v>
          </cell>
          <cell r="DZ8">
            <v>40238</v>
          </cell>
          <cell r="EA8">
            <v>40238</v>
          </cell>
          <cell r="EB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19</v>
          </cell>
          <cell r="C9">
            <v>19</v>
          </cell>
          <cell r="D9">
            <v>19</v>
          </cell>
          <cell r="E9">
            <v>19</v>
          </cell>
          <cell r="F9">
            <v>19</v>
          </cell>
          <cell r="G9">
            <v>19</v>
          </cell>
          <cell r="H9">
            <v>19</v>
          </cell>
          <cell r="I9">
            <v>19</v>
          </cell>
          <cell r="J9">
            <v>19</v>
          </cell>
          <cell r="K9">
            <v>19</v>
          </cell>
          <cell r="L9">
            <v>19</v>
          </cell>
          <cell r="M9">
            <v>19</v>
          </cell>
          <cell r="N9">
            <v>19</v>
          </cell>
          <cell r="O9">
            <v>19</v>
          </cell>
          <cell r="P9">
            <v>19</v>
          </cell>
          <cell r="Q9">
            <v>19</v>
          </cell>
          <cell r="R9">
            <v>19</v>
          </cell>
          <cell r="S9">
            <v>19</v>
          </cell>
          <cell r="T9">
            <v>19</v>
          </cell>
          <cell r="U9">
            <v>19</v>
          </cell>
          <cell r="V9">
            <v>19</v>
          </cell>
          <cell r="W9">
            <v>19</v>
          </cell>
          <cell r="X9">
            <v>19</v>
          </cell>
          <cell r="Y9">
            <v>19</v>
          </cell>
          <cell r="Z9">
            <v>19</v>
          </cell>
          <cell r="AA9">
            <v>19</v>
          </cell>
          <cell r="AB9">
            <v>19</v>
          </cell>
          <cell r="AC9">
            <v>19</v>
          </cell>
          <cell r="AD9">
            <v>19</v>
          </cell>
          <cell r="AE9">
            <v>19</v>
          </cell>
          <cell r="AF9">
            <v>19</v>
          </cell>
          <cell r="AG9">
            <v>19</v>
          </cell>
          <cell r="AH9">
            <v>19</v>
          </cell>
          <cell r="AI9">
            <v>19</v>
          </cell>
          <cell r="AJ9">
            <v>19</v>
          </cell>
          <cell r="AK9">
            <v>19</v>
          </cell>
          <cell r="AL9">
            <v>19</v>
          </cell>
          <cell r="AM9">
            <v>19</v>
          </cell>
          <cell r="AN9">
            <v>19</v>
          </cell>
          <cell r="AO9">
            <v>19</v>
          </cell>
          <cell r="AP9">
            <v>19</v>
          </cell>
          <cell r="AQ9">
            <v>19</v>
          </cell>
          <cell r="AR9">
            <v>19</v>
          </cell>
          <cell r="AS9">
            <v>19</v>
          </cell>
          <cell r="AT9">
            <v>19</v>
          </cell>
          <cell r="AU9">
            <v>19</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19</v>
          </cell>
          <cell r="CP9">
            <v>19</v>
          </cell>
          <cell r="CQ9">
            <v>19</v>
          </cell>
          <cell r="CR9">
            <v>19</v>
          </cell>
          <cell r="CS9">
            <v>19</v>
          </cell>
          <cell r="CT9">
            <v>19</v>
          </cell>
          <cell r="CU9">
            <v>19</v>
          </cell>
          <cell r="CV9">
            <v>19</v>
          </cell>
          <cell r="CW9">
            <v>19</v>
          </cell>
          <cell r="CX9">
            <v>19</v>
          </cell>
          <cell r="CY9">
            <v>19</v>
          </cell>
          <cell r="CZ9">
            <v>19</v>
          </cell>
          <cell r="DA9">
            <v>19</v>
          </cell>
          <cell r="DB9">
            <v>19</v>
          </cell>
          <cell r="DC9">
            <v>19</v>
          </cell>
          <cell r="DD9">
            <v>19</v>
          </cell>
          <cell r="DE9">
            <v>19</v>
          </cell>
          <cell r="DF9">
            <v>19</v>
          </cell>
          <cell r="DG9">
            <v>19</v>
          </cell>
          <cell r="DH9">
            <v>19</v>
          </cell>
          <cell r="DI9">
            <v>19</v>
          </cell>
          <cell r="DJ9">
            <v>19</v>
          </cell>
          <cell r="DK9">
            <v>19</v>
          </cell>
          <cell r="DL9">
            <v>19</v>
          </cell>
          <cell r="DM9">
            <v>19</v>
          </cell>
          <cell r="DN9">
            <v>19</v>
          </cell>
          <cell r="DO9">
            <v>19</v>
          </cell>
          <cell r="DP9">
            <v>19</v>
          </cell>
          <cell r="DQ9">
            <v>19</v>
          </cell>
          <cell r="DR9">
            <v>19</v>
          </cell>
          <cell r="DS9">
            <v>19</v>
          </cell>
          <cell r="DT9">
            <v>19</v>
          </cell>
          <cell r="DU9">
            <v>19</v>
          </cell>
          <cell r="DV9">
            <v>19</v>
          </cell>
          <cell r="DW9">
            <v>19</v>
          </cell>
          <cell r="DX9">
            <v>19</v>
          </cell>
          <cell r="DY9">
            <v>19</v>
          </cell>
          <cell r="DZ9">
            <v>19</v>
          </cell>
          <cell r="EA9">
            <v>19</v>
          </cell>
          <cell r="EB9">
            <v>19</v>
          </cell>
          <cell r="EC9">
            <v>19</v>
          </cell>
          <cell r="ED9">
            <v>19</v>
          </cell>
          <cell r="EE9">
            <v>19</v>
          </cell>
          <cell r="EF9">
            <v>19</v>
          </cell>
          <cell r="EG9">
            <v>19</v>
          </cell>
          <cell r="EH9">
            <v>19</v>
          </cell>
          <cell r="EI9">
            <v>19</v>
          </cell>
          <cell r="EJ9">
            <v>19</v>
          </cell>
          <cell r="EK9">
            <v>19</v>
          </cell>
          <cell r="EL9">
            <v>19</v>
          </cell>
          <cell r="EM9">
            <v>19</v>
          </cell>
          <cell r="EN9">
            <v>19</v>
          </cell>
          <cell r="EO9">
            <v>19</v>
          </cell>
          <cell r="EP9">
            <v>19</v>
          </cell>
          <cell r="EQ9">
            <v>19</v>
          </cell>
          <cell r="ER9">
            <v>19</v>
          </cell>
          <cell r="ES9">
            <v>19</v>
          </cell>
          <cell r="ET9">
            <v>19</v>
          </cell>
          <cell r="EU9">
            <v>19</v>
          </cell>
          <cell r="EV9">
            <v>19</v>
          </cell>
          <cell r="EW9">
            <v>19</v>
          </cell>
          <cell r="EX9">
            <v>19</v>
          </cell>
          <cell r="EY9">
            <v>19</v>
          </cell>
          <cell r="EZ9">
            <v>19</v>
          </cell>
          <cell r="FA9">
            <v>19</v>
          </cell>
          <cell r="FB9">
            <v>19</v>
          </cell>
          <cell r="FC9">
            <v>19</v>
          </cell>
          <cell r="FD9">
            <v>19</v>
          </cell>
          <cell r="FE9">
            <v>19</v>
          </cell>
          <cell r="FF9">
            <v>19</v>
          </cell>
          <cell r="FG9">
            <v>19</v>
          </cell>
          <cell r="FH9">
            <v>19</v>
          </cell>
          <cell r="FI9">
            <v>19</v>
          </cell>
          <cell r="FJ9">
            <v>19</v>
          </cell>
          <cell r="FK9">
            <v>19</v>
          </cell>
          <cell r="FL9">
            <v>19</v>
          </cell>
          <cell r="FM9">
            <v>19</v>
          </cell>
          <cell r="FN9">
            <v>19</v>
          </cell>
          <cell r="FO9">
            <v>19</v>
          </cell>
          <cell r="FP9">
            <v>19</v>
          </cell>
          <cell r="FQ9">
            <v>19</v>
          </cell>
          <cell r="FR9">
            <v>19</v>
          </cell>
          <cell r="FS9">
            <v>19</v>
          </cell>
          <cell r="FT9">
            <v>19</v>
          </cell>
          <cell r="FU9">
            <v>19</v>
          </cell>
          <cell r="FV9">
            <v>19</v>
          </cell>
          <cell r="FW9">
            <v>19</v>
          </cell>
          <cell r="FX9">
            <v>19</v>
          </cell>
          <cell r="FY9">
            <v>19</v>
          </cell>
          <cell r="FZ9">
            <v>19</v>
          </cell>
          <cell r="GA9">
            <v>19</v>
          </cell>
          <cell r="GB9">
            <v>19</v>
          </cell>
          <cell r="GC9">
            <v>19</v>
          </cell>
          <cell r="GD9">
            <v>19</v>
          </cell>
          <cell r="GE9">
            <v>19</v>
          </cell>
          <cell r="GF9">
            <v>19</v>
          </cell>
          <cell r="GG9">
            <v>19</v>
          </cell>
          <cell r="GH9">
            <v>19</v>
          </cell>
          <cell r="GI9">
            <v>19</v>
          </cell>
          <cell r="GJ9">
            <v>19</v>
          </cell>
          <cell r="GK9">
            <v>19</v>
          </cell>
          <cell r="GL9">
            <v>19</v>
          </cell>
          <cell r="GM9">
            <v>19</v>
          </cell>
          <cell r="GN9">
            <v>19</v>
          </cell>
          <cell r="GO9">
            <v>19</v>
          </cell>
          <cell r="GP9">
            <v>19</v>
          </cell>
          <cell r="GQ9">
            <v>19</v>
          </cell>
          <cell r="GR9">
            <v>19</v>
          </cell>
          <cell r="GS9">
            <v>19</v>
          </cell>
          <cell r="GT9">
            <v>19</v>
          </cell>
          <cell r="GU9">
            <v>19</v>
          </cell>
          <cell r="GV9">
            <v>19</v>
          </cell>
          <cell r="GW9">
            <v>19</v>
          </cell>
          <cell r="GX9">
            <v>19</v>
          </cell>
          <cell r="GY9">
            <v>19</v>
          </cell>
          <cell r="GZ9">
            <v>19</v>
          </cell>
          <cell r="HA9">
            <v>19</v>
          </cell>
          <cell r="HB9">
            <v>19</v>
          </cell>
          <cell r="HC9">
            <v>19</v>
          </cell>
          <cell r="HD9">
            <v>19</v>
          </cell>
          <cell r="HE9">
            <v>19</v>
          </cell>
          <cell r="HF9">
            <v>19</v>
          </cell>
          <cell r="HG9">
            <v>19</v>
          </cell>
          <cell r="HH9">
            <v>19</v>
          </cell>
          <cell r="HI9">
            <v>19</v>
          </cell>
          <cell r="HJ9">
            <v>19</v>
          </cell>
          <cell r="HK9">
            <v>19</v>
          </cell>
          <cell r="HL9">
            <v>19</v>
          </cell>
          <cell r="HM9">
            <v>19</v>
          </cell>
          <cell r="HN9">
            <v>19</v>
          </cell>
          <cell r="HO9">
            <v>19</v>
          </cell>
          <cell r="HP9">
            <v>19</v>
          </cell>
          <cell r="HQ9">
            <v>19</v>
          </cell>
          <cell r="HR9">
            <v>19</v>
          </cell>
          <cell r="HS9">
            <v>19</v>
          </cell>
          <cell r="HT9">
            <v>19</v>
          </cell>
          <cell r="HU9">
            <v>19</v>
          </cell>
          <cell r="HV9">
            <v>19</v>
          </cell>
          <cell r="HW9">
            <v>19</v>
          </cell>
          <cell r="HX9">
            <v>19</v>
          </cell>
          <cell r="HY9">
            <v>19</v>
          </cell>
          <cell r="HZ9">
            <v>19</v>
          </cell>
          <cell r="IA9">
            <v>19</v>
          </cell>
          <cell r="IB9">
            <v>19</v>
          </cell>
          <cell r="IC9">
            <v>19</v>
          </cell>
          <cell r="ID9">
            <v>19</v>
          </cell>
          <cell r="IE9">
            <v>19</v>
          </cell>
          <cell r="IF9">
            <v>19</v>
          </cell>
          <cell r="IG9">
            <v>19</v>
          </cell>
          <cell r="IH9">
            <v>19</v>
          </cell>
          <cell r="II9">
            <v>19</v>
          </cell>
          <cell r="IJ9">
            <v>19</v>
          </cell>
          <cell r="IK9">
            <v>19</v>
          </cell>
          <cell r="IL9">
            <v>19</v>
          </cell>
          <cell r="IM9">
            <v>19</v>
          </cell>
          <cell r="IN9">
            <v>19</v>
          </cell>
          <cell r="IO9">
            <v>19</v>
          </cell>
          <cell r="IP9">
            <v>19</v>
          </cell>
          <cell r="IQ9">
            <v>19</v>
          </cell>
        </row>
        <row r="10">
          <cell r="B10" t="str">
            <v>A2325854C</v>
          </cell>
          <cell r="C10" t="str">
            <v>A2326124V</v>
          </cell>
          <cell r="D10" t="str">
            <v>A2326889W</v>
          </cell>
          <cell r="E10" t="str">
            <v>A2326934W</v>
          </cell>
          <cell r="F10" t="str">
            <v>A2326979A</v>
          </cell>
          <cell r="G10" t="str">
            <v>A2326169X</v>
          </cell>
          <cell r="H10" t="str">
            <v>A2327024C</v>
          </cell>
          <cell r="I10" t="str">
            <v>A2327069J</v>
          </cell>
          <cell r="J10" t="str">
            <v>A2327114J</v>
          </cell>
          <cell r="K10" t="str">
            <v>A2327159L</v>
          </cell>
          <cell r="L10" t="str">
            <v>A2326214X</v>
          </cell>
          <cell r="M10" t="str">
            <v>A2327204L</v>
          </cell>
          <cell r="N10" t="str">
            <v>A2327249T</v>
          </cell>
          <cell r="O10" t="str">
            <v>A2327294C</v>
          </cell>
          <cell r="P10" t="str">
            <v>A2327339W</v>
          </cell>
          <cell r="Q10" t="str">
            <v>A2327384J</v>
          </cell>
          <cell r="R10" t="str">
            <v>A2327429A</v>
          </cell>
          <cell r="S10" t="str">
            <v>A2327474L</v>
          </cell>
          <cell r="T10" t="str">
            <v>A2330849F</v>
          </cell>
          <cell r="U10" t="str">
            <v>A2330894T</v>
          </cell>
          <cell r="V10" t="str">
            <v>A2330939K</v>
          </cell>
          <cell r="W10" t="str">
            <v>A2331614F</v>
          </cell>
          <cell r="X10" t="str">
            <v>A2331749R</v>
          </cell>
          <cell r="Y10" t="str">
            <v>A2331704K</v>
          </cell>
          <cell r="Z10" t="str">
            <v>A2326259C</v>
          </cell>
          <cell r="AA10" t="str">
            <v>A2327519F</v>
          </cell>
          <cell r="AB10" t="str">
            <v>A2327564T</v>
          </cell>
          <cell r="AC10" t="str">
            <v>A2326304C</v>
          </cell>
          <cell r="AD10" t="str">
            <v>A2327609K</v>
          </cell>
          <cell r="AE10" t="str">
            <v>A2327654W</v>
          </cell>
          <cell r="AF10" t="str">
            <v>A2327699A</v>
          </cell>
          <cell r="AG10" t="str">
            <v>A2329454R</v>
          </cell>
          <cell r="AH10" t="str">
            <v>A2329499V</v>
          </cell>
          <cell r="AI10" t="str">
            <v>A2327744A</v>
          </cell>
          <cell r="AJ10" t="str">
            <v>A2326079V</v>
          </cell>
          <cell r="AK10" t="str">
            <v>A2326709A</v>
          </cell>
          <cell r="AL10" t="str">
            <v>A2328824V</v>
          </cell>
          <cell r="AM10" t="str">
            <v>A2328869X</v>
          </cell>
          <cell r="AN10" t="str">
            <v>A2328914X</v>
          </cell>
          <cell r="AO10" t="str">
            <v>A2326754L</v>
          </cell>
          <cell r="AP10" t="str">
            <v>A2325899J</v>
          </cell>
          <cell r="AQ10" t="str">
            <v>A2329544V</v>
          </cell>
          <cell r="AR10" t="str">
            <v>A2329589X</v>
          </cell>
          <cell r="AS10" t="str">
            <v>A2327789F</v>
          </cell>
          <cell r="AT10" t="str">
            <v>A2329679C</v>
          </cell>
          <cell r="AU10" t="str">
            <v>A2329634X</v>
          </cell>
          <cell r="AV10" t="str">
            <v>A2327834F</v>
          </cell>
          <cell r="AW10" t="str">
            <v>A2331794A</v>
          </cell>
          <cell r="AX10" t="str">
            <v>A2326349J</v>
          </cell>
          <cell r="AY10" t="str">
            <v>A2327879K</v>
          </cell>
          <cell r="AZ10" t="str">
            <v>A2327924K</v>
          </cell>
          <cell r="BA10" t="str">
            <v>A2327969R</v>
          </cell>
          <cell r="BB10" t="str">
            <v>A2329769J</v>
          </cell>
          <cell r="BC10" t="str">
            <v>A2329814J</v>
          </cell>
          <cell r="BD10" t="str">
            <v>A2328014T</v>
          </cell>
          <cell r="BE10" t="str">
            <v>A2325944J</v>
          </cell>
          <cell r="BF10" t="str">
            <v>A2331839V</v>
          </cell>
          <cell r="BG10" t="str">
            <v>A2326484X</v>
          </cell>
          <cell r="BH10" t="str">
            <v>A2328104W</v>
          </cell>
          <cell r="BI10" t="str">
            <v>A2331884F</v>
          </cell>
          <cell r="BJ10" t="str">
            <v>A2329859L</v>
          </cell>
          <cell r="BK10" t="str">
            <v>A2326439L</v>
          </cell>
          <cell r="BL10" t="str">
            <v>A2329904L</v>
          </cell>
          <cell r="BM10" t="str">
            <v>A2329949T</v>
          </cell>
          <cell r="BN10" t="str">
            <v>A2328059W</v>
          </cell>
          <cell r="BO10" t="str">
            <v>A2325989L</v>
          </cell>
          <cell r="BP10" t="str">
            <v>A2331929X</v>
          </cell>
          <cell r="BQ10" t="str">
            <v>A2328149A</v>
          </cell>
          <cell r="BR10" t="str">
            <v>A2328194L</v>
          </cell>
          <cell r="BS10" t="str">
            <v>A2326529T</v>
          </cell>
          <cell r="BT10" t="str">
            <v>A2329994C</v>
          </cell>
          <cell r="BU10" t="str">
            <v>A2328239F</v>
          </cell>
          <cell r="BV10" t="str">
            <v>A2330984W</v>
          </cell>
          <cell r="BW10" t="str">
            <v>A2331029T</v>
          </cell>
          <cell r="BX10" t="str">
            <v>A2328284T</v>
          </cell>
          <cell r="BY10" t="str">
            <v>A2330039C</v>
          </cell>
          <cell r="BZ10" t="str">
            <v>A2328329K</v>
          </cell>
          <cell r="CA10" t="str">
            <v>A2329184A</v>
          </cell>
          <cell r="CB10" t="str">
            <v>A2330084R</v>
          </cell>
          <cell r="CC10" t="str">
            <v>A2330129J</v>
          </cell>
          <cell r="CD10" t="str">
            <v>A2331569F</v>
          </cell>
          <cell r="CE10" t="str">
            <v>A2329229V</v>
          </cell>
          <cell r="CF10" t="str">
            <v>A2331659K</v>
          </cell>
          <cell r="CG10" t="str">
            <v>A2331074C</v>
          </cell>
          <cell r="CH10" t="str">
            <v>A2326799T</v>
          </cell>
          <cell r="CI10" t="str">
            <v>A2329004F</v>
          </cell>
          <cell r="CJ10" t="str">
            <v>A2329049K</v>
          </cell>
          <cell r="CK10" t="str">
            <v>A2329094W</v>
          </cell>
          <cell r="CL10" t="str">
            <v>A2331119W</v>
          </cell>
          <cell r="CM10" t="str">
            <v>A2326034R</v>
          </cell>
          <cell r="CN10" t="str">
            <v>A2326619W</v>
          </cell>
          <cell r="CO10" t="str">
            <v>A2328554F</v>
          </cell>
          <cell r="CP10" t="str">
            <v>A2328599K</v>
          </cell>
          <cell r="CQ10" t="str">
            <v>A2328734R</v>
          </cell>
          <cell r="CR10" t="str">
            <v>A2328689R</v>
          </cell>
          <cell r="CS10" t="str">
            <v>A2328644K</v>
          </cell>
          <cell r="CT10" t="str">
            <v>A2326664J</v>
          </cell>
          <cell r="CU10" t="str">
            <v>A2331164J</v>
          </cell>
          <cell r="CV10" t="str">
            <v>A2328464A</v>
          </cell>
          <cell r="CW10" t="str">
            <v>A2328509V</v>
          </cell>
          <cell r="CX10" t="str">
            <v>A2331209A</v>
          </cell>
          <cell r="CY10" t="str">
            <v>A2331254L</v>
          </cell>
          <cell r="CZ10" t="str">
            <v>A2329274F</v>
          </cell>
          <cell r="DA10" t="str">
            <v>A2330264X</v>
          </cell>
          <cell r="DB10" t="str">
            <v>A2331299T</v>
          </cell>
          <cell r="DC10" t="str">
            <v>A2330174V</v>
          </cell>
          <cell r="DD10" t="str">
            <v>A2330219L</v>
          </cell>
          <cell r="DE10" t="str">
            <v>A2331344T</v>
          </cell>
          <cell r="DF10" t="str">
            <v>A2330309T</v>
          </cell>
          <cell r="DG10" t="str">
            <v>A2330354C</v>
          </cell>
          <cell r="DH10" t="str">
            <v>A2330399J</v>
          </cell>
          <cell r="DI10" t="str">
            <v>A2328419R</v>
          </cell>
          <cell r="DJ10" t="str">
            <v>A2328374W</v>
          </cell>
          <cell r="DK10" t="str">
            <v>A2330444J</v>
          </cell>
          <cell r="DL10" t="str">
            <v>A2326844T</v>
          </cell>
          <cell r="DM10" t="str">
            <v>A2329319X</v>
          </cell>
          <cell r="DN10" t="str">
            <v>A2329364K</v>
          </cell>
          <cell r="DO10" t="str">
            <v>A2331389W</v>
          </cell>
          <cell r="DP10" t="str">
            <v>A2331434W</v>
          </cell>
          <cell r="DQ10" t="str">
            <v>A2331479A</v>
          </cell>
          <cell r="DR10" t="str">
            <v>A2331524A</v>
          </cell>
          <cell r="DS10" t="str">
            <v>A2332559V</v>
          </cell>
          <cell r="DT10" t="str">
            <v>A2332694K</v>
          </cell>
          <cell r="DU10" t="str">
            <v>A2332784R</v>
          </cell>
          <cell r="DV10" t="str">
            <v>A2332739C</v>
          </cell>
          <cell r="DW10" t="str">
            <v>A2331974K</v>
          </cell>
          <cell r="DX10" t="str">
            <v>A2325809T</v>
          </cell>
          <cell r="DY10" t="str">
            <v>A2325859R</v>
          </cell>
          <cell r="DZ10" t="str">
            <v>A2326129F</v>
          </cell>
          <cell r="EA10" t="str">
            <v>A2326894R</v>
          </cell>
          <cell r="EB10" t="str">
            <v>A2326939J</v>
          </cell>
          <cell r="EC10" t="str">
            <v>A2326984V</v>
          </cell>
          <cell r="ED10" t="str">
            <v>A2326174T</v>
          </cell>
          <cell r="EE10" t="str">
            <v>A2327029R</v>
          </cell>
          <cell r="EF10" t="str">
            <v>A2327074A</v>
          </cell>
          <cell r="EG10" t="str">
            <v>A2327119V</v>
          </cell>
          <cell r="EH10" t="str">
            <v>A2327164F</v>
          </cell>
          <cell r="EI10" t="str">
            <v>A2326219K</v>
          </cell>
          <cell r="EJ10" t="str">
            <v>A2327209X</v>
          </cell>
          <cell r="EK10" t="str">
            <v>A2327254K</v>
          </cell>
          <cell r="EL10" t="str">
            <v>A2327299R</v>
          </cell>
          <cell r="EM10" t="str">
            <v>A2327344R</v>
          </cell>
          <cell r="EN10" t="str">
            <v>A2327389V</v>
          </cell>
          <cell r="EO10" t="str">
            <v>A2327434V</v>
          </cell>
          <cell r="EP10" t="str">
            <v>A2327479X</v>
          </cell>
          <cell r="EQ10" t="str">
            <v>A2330854X</v>
          </cell>
          <cell r="ER10" t="str">
            <v>A2330899C</v>
          </cell>
          <cell r="ES10" t="str">
            <v>A2330944C</v>
          </cell>
          <cell r="ET10" t="str">
            <v>A2331619T</v>
          </cell>
          <cell r="EU10" t="str">
            <v>A2331754J</v>
          </cell>
          <cell r="EV10" t="str">
            <v>A2331709W</v>
          </cell>
          <cell r="EW10" t="str">
            <v>A2326264W</v>
          </cell>
          <cell r="EX10" t="str">
            <v>A2327524X</v>
          </cell>
          <cell r="EY10" t="str">
            <v>A2327569C</v>
          </cell>
          <cell r="EZ10" t="str">
            <v>A2326309R</v>
          </cell>
          <cell r="FA10" t="str">
            <v>A2327614C</v>
          </cell>
          <cell r="FB10" t="str">
            <v>A2327659J</v>
          </cell>
          <cell r="FC10" t="str">
            <v>A2327704J</v>
          </cell>
          <cell r="FD10" t="str">
            <v>A2329459A</v>
          </cell>
          <cell r="FE10" t="str">
            <v>A2329504A</v>
          </cell>
          <cell r="FF10" t="str">
            <v>A2327749L</v>
          </cell>
          <cell r="FG10" t="str">
            <v>A2326084L</v>
          </cell>
          <cell r="FH10" t="str">
            <v>A2326714V</v>
          </cell>
          <cell r="FI10" t="str">
            <v>A2328829F</v>
          </cell>
          <cell r="FJ10" t="str">
            <v>A2328874T</v>
          </cell>
          <cell r="FK10" t="str">
            <v>A2328919K</v>
          </cell>
          <cell r="FL10" t="str">
            <v>A2326759X</v>
          </cell>
          <cell r="FM10" t="str">
            <v>A2325904R</v>
          </cell>
          <cell r="FN10" t="str">
            <v>A2329549F</v>
          </cell>
          <cell r="FO10" t="str">
            <v>A2329594T</v>
          </cell>
          <cell r="FP10" t="str">
            <v>A2327794X</v>
          </cell>
          <cell r="FQ10" t="str">
            <v>A2329684W</v>
          </cell>
          <cell r="FR10" t="str">
            <v>A2329639K</v>
          </cell>
          <cell r="FS10" t="str">
            <v>A2327839T</v>
          </cell>
          <cell r="FT10" t="str">
            <v>A2331799L</v>
          </cell>
          <cell r="FU10" t="str">
            <v>A2326354A</v>
          </cell>
          <cell r="FV10" t="str">
            <v>A2327884C</v>
          </cell>
          <cell r="FW10" t="str">
            <v>A2327929W</v>
          </cell>
          <cell r="FX10" t="str">
            <v>A2327974J</v>
          </cell>
          <cell r="FY10" t="str">
            <v>A2329774A</v>
          </cell>
          <cell r="FZ10" t="str">
            <v>A2329819V</v>
          </cell>
          <cell r="GA10" t="str">
            <v>A2328019C</v>
          </cell>
          <cell r="GB10" t="str">
            <v>A2325949V</v>
          </cell>
          <cell r="GC10" t="str">
            <v>A2331844L</v>
          </cell>
          <cell r="GD10" t="str">
            <v>A2326489K</v>
          </cell>
          <cell r="GE10" t="str">
            <v>A2328109J</v>
          </cell>
          <cell r="GF10" t="str">
            <v>A2331889T</v>
          </cell>
          <cell r="GG10" t="str">
            <v>A2329864F</v>
          </cell>
          <cell r="GH10" t="str">
            <v>A2326444F</v>
          </cell>
          <cell r="GI10" t="str">
            <v>A2329909X</v>
          </cell>
          <cell r="GJ10" t="str">
            <v>A2329954K</v>
          </cell>
          <cell r="GK10" t="str">
            <v>A2328064R</v>
          </cell>
          <cell r="GL10" t="str">
            <v>A2325994F</v>
          </cell>
          <cell r="GM10" t="str">
            <v>A2331934T</v>
          </cell>
          <cell r="GN10" t="str">
            <v>A2328154V</v>
          </cell>
          <cell r="GO10" t="str">
            <v>A2328199X</v>
          </cell>
          <cell r="GP10" t="str">
            <v>A2326534K</v>
          </cell>
          <cell r="GQ10" t="str">
            <v>A2329999R</v>
          </cell>
          <cell r="GR10" t="str">
            <v>A2328244X</v>
          </cell>
          <cell r="GS10" t="str">
            <v>A2330989J</v>
          </cell>
          <cell r="GT10" t="str">
            <v>A2331034K</v>
          </cell>
          <cell r="GU10" t="str">
            <v>A2328289C</v>
          </cell>
          <cell r="GV10" t="str">
            <v>A2330044W</v>
          </cell>
          <cell r="GW10" t="str">
            <v>A2328334C</v>
          </cell>
          <cell r="GX10" t="str">
            <v>A2329189L</v>
          </cell>
          <cell r="GY10" t="str">
            <v>A2330089A</v>
          </cell>
          <cell r="GZ10" t="str">
            <v>A2330134A</v>
          </cell>
          <cell r="HA10" t="str">
            <v>A2331574X</v>
          </cell>
          <cell r="HB10" t="str">
            <v>A2329234L</v>
          </cell>
          <cell r="HC10" t="str">
            <v>A2331664C</v>
          </cell>
          <cell r="HD10" t="str">
            <v>A2331079R</v>
          </cell>
          <cell r="HE10" t="str">
            <v>A2326804X</v>
          </cell>
          <cell r="HF10" t="str">
            <v>A2329009T</v>
          </cell>
          <cell r="HG10" t="str">
            <v>A2329054C</v>
          </cell>
          <cell r="HH10" t="str">
            <v>A2329099J</v>
          </cell>
          <cell r="HI10" t="str">
            <v>A2331124R</v>
          </cell>
          <cell r="HJ10" t="str">
            <v>A2326039A</v>
          </cell>
          <cell r="HK10" t="str">
            <v>A2326624R</v>
          </cell>
          <cell r="HL10" t="str">
            <v>A2328559T</v>
          </cell>
          <cell r="HM10" t="str">
            <v>A2328604T</v>
          </cell>
          <cell r="HN10" t="str">
            <v>A2328739A</v>
          </cell>
          <cell r="HO10" t="str">
            <v>A2328694J</v>
          </cell>
          <cell r="HP10" t="str">
            <v>A2328649W</v>
          </cell>
          <cell r="HQ10" t="str">
            <v>A2326669V</v>
          </cell>
          <cell r="HR10" t="str">
            <v>A2331169V</v>
          </cell>
          <cell r="HS10" t="str">
            <v>A2328469L</v>
          </cell>
          <cell r="HT10" t="str">
            <v>A2328514L</v>
          </cell>
          <cell r="HU10" t="str">
            <v>A2331214V</v>
          </cell>
          <cell r="HV10" t="str">
            <v>A2331259X</v>
          </cell>
          <cell r="HW10" t="str">
            <v>A2329279T</v>
          </cell>
          <cell r="HX10" t="str">
            <v>A2330269K</v>
          </cell>
          <cell r="HY10" t="str">
            <v>A2331304X</v>
          </cell>
          <cell r="HZ10" t="str">
            <v>A2330179F</v>
          </cell>
          <cell r="IA10" t="str">
            <v>A2330224F</v>
          </cell>
          <cell r="IB10" t="str">
            <v>A2331349C</v>
          </cell>
          <cell r="IC10" t="str">
            <v>A2330314K</v>
          </cell>
          <cell r="ID10" t="str">
            <v>A2330359R</v>
          </cell>
          <cell r="IE10" t="str">
            <v>A2330404R</v>
          </cell>
          <cell r="IF10" t="str">
            <v>A2328424J</v>
          </cell>
          <cell r="IG10" t="str">
            <v>A2328379J</v>
          </cell>
          <cell r="IH10" t="str">
            <v>A2330449V</v>
          </cell>
          <cell r="II10" t="str">
            <v>A2326849C</v>
          </cell>
          <cell r="IJ10" t="str">
            <v>A2329324T</v>
          </cell>
          <cell r="IK10" t="str">
            <v>A2329369W</v>
          </cell>
          <cell r="IL10" t="str">
            <v>A2331394R</v>
          </cell>
          <cell r="IM10" t="str">
            <v>A2331439J</v>
          </cell>
          <cell r="IN10" t="str">
            <v>A2331484V</v>
          </cell>
          <cell r="IO10" t="str">
            <v>A2331529L</v>
          </cell>
          <cell r="IP10" t="str">
            <v>A2332564L</v>
          </cell>
          <cell r="IQ10" t="str">
            <v>A2332699W</v>
          </cell>
        </row>
        <row r="11">
          <cell r="B11">
            <v>0.25</v>
          </cell>
          <cell r="C11">
            <v>0.01</v>
          </cell>
          <cell r="D11">
            <v>0</v>
          </cell>
          <cell r="E11">
            <v>0.01</v>
          </cell>
          <cell r="F11">
            <v>0</v>
          </cell>
          <cell r="G11">
            <v>0.05</v>
          </cell>
          <cell r="H11">
            <v>0.04</v>
          </cell>
          <cell r="I11">
            <v>0.01</v>
          </cell>
          <cell r="J11">
            <v>0.01</v>
          </cell>
          <cell r="K11">
            <v>0</v>
          </cell>
          <cell r="L11">
            <v>0</v>
          </cell>
          <cell r="M11">
            <v>-0.01</v>
          </cell>
          <cell r="N11">
            <v>0.03</v>
          </cell>
          <cell r="O11">
            <v>0</v>
          </cell>
          <cell r="P11">
            <v>-0.03</v>
          </cell>
          <cell r="Q11">
            <v>-0.01</v>
          </cell>
          <cell r="R11">
            <v>0.01</v>
          </cell>
          <cell r="S11">
            <v>-0.01</v>
          </cell>
          <cell r="T11">
            <v>0.04</v>
          </cell>
          <cell r="U11">
            <v>0.05</v>
          </cell>
          <cell r="V11">
            <v>-0.01</v>
          </cell>
          <cell r="W11">
            <v>0.01</v>
          </cell>
          <cell r="X11">
            <v>0</v>
          </cell>
          <cell r="Y11">
            <v>0.02</v>
          </cell>
          <cell r="Z11">
            <v>0.12</v>
          </cell>
          <cell r="AA11">
            <v>0.09</v>
          </cell>
          <cell r="AB11">
            <v>0.03</v>
          </cell>
          <cell r="AC11">
            <v>0.01</v>
          </cell>
          <cell r="AD11">
            <v>0.01</v>
          </cell>
          <cell r="AE11">
            <v>0.01</v>
          </cell>
          <cell r="AF11">
            <v>0</v>
          </cell>
          <cell r="AG11">
            <v>0.01</v>
          </cell>
          <cell r="AH11">
            <v>0</v>
          </cell>
          <cell r="AI11">
            <v>0</v>
          </cell>
          <cell r="AJ11">
            <v>0.11</v>
          </cell>
          <cell r="AK11">
            <v>0.08</v>
          </cell>
          <cell r="AL11">
            <v>7.0000000000000007E-2</v>
          </cell>
          <cell r="AM11">
            <v>0</v>
          </cell>
          <cell r="AN11">
            <v>0</v>
          </cell>
          <cell r="AO11">
            <v>0.04</v>
          </cell>
          <cell r="AP11">
            <v>0.03</v>
          </cell>
          <cell r="AQ11">
            <v>-0.02</v>
          </cell>
          <cell r="AR11">
            <v>-0.02</v>
          </cell>
          <cell r="AS11">
            <v>0</v>
          </cell>
          <cell r="AT11">
            <v>0.04</v>
          </cell>
          <cell r="AU11">
            <v>0.03</v>
          </cell>
          <cell r="AV11">
            <v>0.01</v>
          </cell>
          <cell r="AW11">
            <v>0</v>
          </cell>
          <cell r="AX11">
            <v>0</v>
          </cell>
          <cell r="AY11">
            <v>0.01</v>
          </cell>
          <cell r="AZ11">
            <v>0</v>
          </cell>
          <cell r="BA11">
            <v>0</v>
          </cell>
          <cell r="BB11">
            <v>0.03</v>
          </cell>
          <cell r="BC11">
            <v>0.02</v>
          </cell>
          <cell r="BD11">
            <v>0</v>
          </cell>
          <cell r="BE11">
            <v>0.36</v>
          </cell>
          <cell r="BF11">
            <v>0.04</v>
          </cell>
          <cell r="BG11">
            <v>0.18</v>
          </cell>
          <cell r="BH11">
            <v>0.16</v>
          </cell>
          <cell r="BI11">
            <v>0.02</v>
          </cell>
          <cell r="BJ11">
            <v>0</v>
          </cell>
          <cell r="BK11">
            <v>0.14000000000000001</v>
          </cell>
          <cell r="BL11">
            <v>0.05</v>
          </cell>
          <cell r="BM11">
            <v>7.0000000000000007E-2</v>
          </cell>
          <cell r="BN11">
            <v>0.02</v>
          </cell>
          <cell r="BO11">
            <v>0.03</v>
          </cell>
          <cell r="BP11">
            <v>0.01</v>
          </cell>
          <cell r="BQ11">
            <v>0.03</v>
          </cell>
          <cell r="BR11">
            <v>0.01</v>
          </cell>
          <cell r="BS11">
            <v>-0.02</v>
          </cell>
          <cell r="BT11">
            <v>0.01</v>
          </cell>
          <cell r="BU11">
            <v>0.02</v>
          </cell>
          <cell r="BV11">
            <v>0</v>
          </cell>
          <cell r="BW11">
            <v>0.01</v>
          </cell>
          <cell r="BX11">
            <v>-0.01</v>
          </cell>
          <cell r="BY11">
            <v>0.01</v>
          </cell>
          <cell r="BZ11">
            <v>0</v>
          </cell>
          <cell r="CA11">
            <v>-0.01</v>
          </cell>
          <cell r="CB11">
            <v>0.02</v>
          </cell>
          <cell r="CC11">
            <v>0</v>
          </cell>
          <cell r="CD11">
            <v>0</v>
          </cell>
          <cell r="CE11">
            <v>0.01</v>
          </cell>
          <cell r="CF11">
            <v>0</v>
          </cell>
          <cell r="CG11">
            <v>-0.09</v>
          </cell>
          <cell r="CH11">
            <v>-0.01</v>
          </cell>
          <cell r="CI11">
            <v>-0.01</v>
          </cell>
          <cell r="CJ11">
            <v>0</v>
          </cell>
          <cell r="CK11">
            <v>0</v>
          </cell>
          <cell r="CL11">
            <v>-0.09</v>
          </cell>
          <cell r="CM11">
            <v>0.51</v>
          </cell>
          <cell r="CN11">
            <v>0.49</v>
          </cell>
          <cell r="CO11">
            <v>0</v>
          </cell>
          <cell r="CP11">
            <v>0.53</v>
          </cell>
          <cell r="CQ11">
            <v>-0.04</v>
          </cell>
          <cell r="CR11">
            <v>0.01</v>
          </cell>
          <cell r="CS11">
            <v>-0.01</v>
          </cell>
          <cell r="CT11">
            <v>0.02</v>
          </cell>
          <cell r="CU11">
            <v>-0.04</v>
          </cell>
          <cell r="CV11">
            <v>0</v>
          </cell>
          <cell r="CW11">
            <v>-0.03</v>
          </cell>
          <cell r="CX11">
            <v>0.19</v>
          </cell>
          <cell r="CY11">
            <v>-0.04</v>
          </cell>
          <cell r="CZ11">
            <v>-0.03</v>
          </cell>
          <cell r="DA11">
            <v>0</v>
          </cell>
          <cell r="DB11">
            <v>0</v>
          </cell>
          <cell r="DC11">
            <v>0</v>
          </cell>
          <cell r="DD11">
            <v>0.01</v>
          </cell>
          <cell r="DE11">
            <v>0.06</v>
          </cell>
          <cell r="DF11">
            <v>-0.01</v>
          </cell>
          <cell r="DG11">
            <v>-0.01</v>
          </cell>
          <cell r="DH11">
            <v>0.03</v>
          </cell>
          <cell r="DI11">
            <v>0.02</v>
          </cell>
          <cell r="DJ11">
            <v>0.01</v>
          </cell>
          <cell r="DK11">
            <v>0.02</v>
          </cell>
          <cell r="DL11">
            <v>0.16</v>
          </cell>
          <cell r="DM11">
            <v>0.09</v>
          </cell>
          <cell r="DN11">
            <v>7.0000000000000007E-2</v>
          </cell>
          <cell r="DO11">
            <v>0</v>
          </cell>
          <cell r="DP11">
            <v>0</v>
          </cell>
          <cell r="DQ11">
            <v>0</v>
          </cell>
          <cell r="DR11">
            <v>0</v>
          </cell>
          <cell r="DS11">
            <v>0.12</v>
          </cell>
          <cell r="DT11">
            <v>0.06</v>
          </cell>
          <cell r="DU11">
            <v>0.02</v>
          </cell>
          <cell r="DV11">
            <v>0.04</v>
          </cell>
          <cell r="DW11">
            <v>0.06</v>
          </cell>
          <cell r="DX11">
            <v>1.5</v>
          </cell>
          <cell r="DY11">
            <v>0.23</v>
          </cell>
          <cell r="DZ11">
            <v>0.01</v>
          </cell>
          <cell r="EA11">
            <v>0</v>
          </cell>
          <cell r="EB11">
            <v>0.01</v>
          </cell>
          <cell r="EC11">
            <v>-0.01</v>
          </cell>
          <cell r="ED11">
            <v>0.01</v>
          </cell>
          <cell r="EE11">
            <v>0</v>
          </cell>
          <cell r="EF11">
            <v>0</v>
          </cell>
          <cell r="EG11">
            <v>0.01</v>
          </cell>
          <cell r="EH11">
            <v>0</v>
          </cell>
          <cell r="EI11">
            <v>0.02</v>
          </cell>
          <cell r="EJ11">
            <v>0.01</v>
          </cell>
          <cell r="EK11">
            <v>0.02</v>
          </cell>
          <cell r="EL11">
            <v>0.02</v>
          </cell>
          <cell r="EM11">
            <v>0.01</v>
          </cell>
          <cell r="EN11">
            <v>-0.01</v>
          </cell>
          <cell r="EO11">
            <v>-0.03</v>
          </cell>
          <cell r="EP11">
            <v>-0.01</v>
          </cell>
          <cell r="EQ11">
            <v>7.0000000000000007E-2</v>
          </cell>
          <cell r="ER11">
            <v>0.06</v>
          </cell>
          <cell r="ES11">
            <v>0</v>
          </cell>
          <cell r="ET11">
            <v>0.03</v>
          </cell>
          <cell r="EU11">
            <v>0.02</v>
          </cell>
          <cell r="EV11">
            <v>0</v>
          </cell>
          <cell r="EW11">
            <v>0.06</v>
          </cell>
          <cell r="EX11">
            <v>0.02</v>
          </cell>
          <cell r="EY11">
            <v>0.05</v>
          </cell>
          <cell r="EZ11">
            <v>0.04</v>
          </cell>
          <cell r="FA11">
            <v>-0.01</v>
          </cell>
          <cell r="FB11">
            <v>0.01</v>
          </cell>
          <cell r="FC11">
            <v>0</v>
          </cell>
          <cell r="FD11">
            <v>0.01</v>
          </cell>
          <cell r="FE11">
            <v>0</v>
          </cell>
          <cell r="FF11">
            <v>0.01</v>
          </cell>
          <cell r="FG11">
            <v>0.12</v>
          </cell>
          <cell r="FH11">
            <v>7.0000000000000007E-2</v>
          </cell>
          <cell r="FI11">
            <v>0.06</v>
          </cell>
          <cell r="FJ11">
            <v>0.02</v>
          </cell>
          <cell r="FK11">
            <v>0</v>
          </cell>
          <cell r="FL11">
            <v>0.04</v>
          </cell>
          <cell r="FM11">
            <v>-0.04</v>
          </cell>
          <cell r="FN11">
            <v>0.01</v>
          </cell>
          <cell r="FO11">
            <v>0</v>
          </cell>
          <cell r="FP11">
            <v>0</v>
          </cell>
          <cell r="FQ11">
            <v>-0.03</v>
          </cell>
          <cell r="FR11">
            <v>-0.03</v>
          </cell>
          <cell r="FS11">
            <v>0</v>
          </cell>
          <cell r="FT11">
            <v>0</v>
          </cell>
          <cell r="FU11">
            <v>-0.01</v>
          </cell>
          <cell r="FV11">
            <v>0</v>
          </cell>
          <cell r="FW11">
            <v>-0.01</v>
          </cell>
          <cell r="FX11">
            <v>0</v>
          </cell>
          <cell r="FY11">
            <v>-0.01</v>
          </cell>
          <cell r="FZ11">
            <v>-0.01</v>
          </cell>
          <cell r="GA11">
            <v>0</v>
          </cell>
          <cell r="GB11">
            <v>0.38</v>
          </cell>
          <cell r="GC11">
            <v>0.01</v>
          </cell>
          <cell r="GD11">
            <v>0.03</v>
          </cell>
          <cell r="GE11">
            <v>-0.05</v>
          </cell>
          <cell r="GF11">
            <v>0.03</v>
          </cell>
          <cell r="GG11">
            <v>0.05</v>
          </cell>
          <cell r="GH11">
            <v>0.34</v>
          </cell>
          <cell r="GI11">
            <v>0.24</v>
          </cell>
          <cell r="GJ11">
            <v>0.09</v>
          </cell>
          <cell r="GK11">
            <v>0.01</v>
          </cell>
          <cell r="GL11">
            <v>0.1</v>
          </cell>
          <cell r="GM11">
            <v>0.05</v>
          </cell>
          <cell r="GN11">
            <v>0.04</v>
          </cell>
          <cell r="GO11">
            <v>0.01</v>
          </cell>
          <cell r="GP11">
            <v>0</v>
          </cell>
          <cell r="GQ11">
            <v>0.03</v>
          </cell>
          <cell r="GR11">
            <v>0.02</v>
          </cell>
          <cell r="GS11">
            <v>-0.01</v>
          </cell>
          <cell r="GT11">
            <v>0.01</v>
          </cell>
          <cell r="GU11">
            <v>0</v>
          </cell>
          <cell r="GV11">
            <v>0.01</v>
          </cell>
          <cell r="GW11">
            <v>0.01</v>
          </cell>
          <cell r="GX11">
            <v>0</v>
          </cell>
          <cell r="GY11">
            <v>0</v>
          </cell>
          <cell r="GZ11">
            <v>0.01</v>
          </cell>
          <cell r="HA11">
            <v>0</v>
          </cell>
          <cell r="HB11">
            <v>0.02</v>
          </cell>
          <cell r="HC11">
            <v>0</v>
          </cell>
          <cell r="HD11">
            <v>-0.08</v>
          </cell>
          <cell r="HE11">
            <v>0</v>
          </cell>
          <cell r="HF11">
            <v>-0.02</v>
          </cell>
          <cell r="HG11">
            <v>0</v>
          </cell>
          <cell r="HH11">
            <v>0.02</v>
          </cell>
          <cell r="HI11">
            <v>-0.08</v>
          </cell>
          <cell r="HJ11">
            <v>0.74</v>
          </cell>
          <cell r="HK11">
            <v>0.74</v>
          </cell>
          <cell r="HL11">
            <v>0</v>
          </cell>
          <cell r="HM11">
            <v>0.74</v>
          </cell>
          <cell r="HN11">
            <v>-0.04</v>
          </cell>
          <cell r="HO11">
            <v>0</v>
          </cell>
          <cell r="HP11">
            <v>0.03</v>
          </cell>
          <cell r="HQ11">
            <v>0</v>
          </cell>
          <cell r="HR11">
            <v>-0.04</v>
          </cell>
          <cell r="HS11">
            <v>0</v>
          </cell>
          <cell r="HT11">
            <v>-0.04</v>
          </cell>
          <cell r="HU11">
            <v>0.22</v>
          </cell>
          <cell r="HV11">
            <v>-0.03</v>
          </cell>
          <cell r="HW11">
            <v>-0.04</v>
          </cell>
          <cell r="HX11">
            <v>0.01</v>
          </cell>
          <cell r="HY11">
            <v>0.01</v>
          </cell>
          <cell r="HZ11">
            <v>0</v>
          </cell>
          <cell r="IA11">
            <v>0</v>
          </cell>
          <cell r="IB11">
            <v>0.06</v>
          </cell>
          <cell r="IC11">
            <v>0</v>
          </cell>
          <cell r="ID11">
            <v>0</v>
          </cell>
          <cell r="IE11">
            <v>0.03</v>
          </cell>
          <cell r="IF11">
            <v>0.03</v>
          </cell>
          <cell r="IG11">
            <v>0</v>
          </cell>
          <cell r="IH11">
            <v>0</v>
          </cell>
          <cell r="II11">
            <v>0.17</v>
          </cell>
          <cell r="IJ11">
            <v>0.13</v>
          </cell>
          <cell r="IK11">
            <v>0.04</v>
          </cell>
          <cell r="IL11">
            <v>0.01</v>
          </cell>
          <cell r="IM11">
            <v>0</v>
          </cell>
          <cell r="IN11">
            <v>0</v>
          </cell>
          <cell r="IO11">
            <v>0</v>
          </cell>
          <cell r="IP11">
            <v>0.02</v>
          </cell>
          <cell r="IQ11">
            <v>-0.04</v>
          </cell>
        </row>
        <row r="12">
          <cell r="B12">
            <v>0.44</v>
          </cell>
          <cell r="C12">
            <v>0.02</v>
          </cell>
          <cell r="D12">
            <v>0.02</v>
          </cell>
          <cell r="E12">
            <v>0</v>
          </cell>
          <cell r="F12">
            <v>0</v>
          </cell>
          <cell r="G12">
            <v>0.06</v>
          </cell>
          <cell r="H12">
            <v>0.03</v>
          </cell>
          <cell r="I12">
            <v>0.02</v>
          </cell>
          <cell r="J12">
            <v>0</v>
          </cell>
          <cell r="K12">
            <v>0</v>
          </cell>
          <cell r="L12">
            <v>0</v>
          </cell>
          <cell r="M12">
            <v>0.01</v>
          </cell>
          <cell r="N12">
            <v>-0.02</v>
          </cell>
          <cell r="O12">
            <v>-0.01</v>
          </cell>
          <cell r="P12">
            <v>-0.02</v>
          </cell>
          <cell r="Q12">
            <v>0</v>
          </cell>
          <cell r="R12">
            <v>0.01</v>
          </cell>
          <cell r="S12">
            <v>0.03</v>
          </cell>
          <cell r="T12">
            <v>0.25</v>
          </cell>
          <cell r="U12">
            <v>0.12</v>
          </cell>
          <cell r="V12">
            <v>0.13</v>
          </cell>
          <cell r="W12">
            <v>0.03</v>
          </cell>
          <cell r="X12">
            <v>0</v>
          </cell>
          <cell r="Y12">
            <v>0.02</v>
          </cell>
          <cell r="Z12">
            <v>0.04</v>
          </cell>
          <cell r="AA12">
            <v>0.01</v>
          </cell>
          <cell r="AB12">
            <v>0.02</v>
          </cell>
          <cell r="AC12">
            <v>0.04</v>
          </cell>
          <cell r="AD12">
            <v>0</v>
          </cell>
          <cell r="AE12">
            <v>0</v>
          </cell>
          <cell r="AF12">
            <v>0.02</v>
          </cell>
          <cell r="AG12">
            <v>0</v>
          </cell>
          <cell r="AH12">
            <v>0.01</v>
          </cell>
          <cell r="AI12">
            <v>0.01</v>
          </cell>
          <cell r="AJ12">
            <v>0.01</v>
          </cell>
          <cell r="AK12">
            <v>0</v>
          </cell>
          <cell r="AL12">
            <v>0.02</v>
          </cell>
          <cell r="AM12">
            <v>-0.02</v>
          </cell>
          <cell r="AN12">
            <v>0.01</v>
          </cell>
          <cell r="AO12">
            <v>0.01</v>
          </cell>
          <cell r="AP12">
            <v>-0.03</v>
          </cell>
          <cell r="AQ12">
            <v>0</v>
          </cell>
          <cell r="AR12">
            <v>0</v>
          </cell>
          <cell r="AS12">
            <v>0.01</v>
          </cell>
          <cell r="AT12">
            <v>-0.02</v>
          </cell>
          <cell r="AU12">
            <v>-0.01</v>
          </cell>
          <cell r="AV12">
            <v>-0.01</v>
          </cell>
          <cell r="AW12">
            <v>-0.01</v>
          </cell>
          <cell r="AX12">
            <v>0</v>
          </cell>
          <cell r="AY12">
            <v>-0.01</v>
          </cell>
          <cell r="AZ12">
            <v>0</v>
          </cell>
          <cell r="BA12">
            <v>0</v>
          </cell>
          <cell r="BB12">
            <v>-0.01</v>
          </cell>
          <cell r="BC12">
            <v>0</v>
          </cell>
          <cell r="BD12">
            <v>0.01</v>
          </cell>
          <cell r="BE12">
            <v>0.17</v>
          </cell>
          <cell r="BF12">
            <v>0.04</v>
          </cell>
          <cell r="BG12">
            <v>7.0000000000000007E-2</v>
          </cell>
          <cell r="BH12">
            <v>0</v>
          </cell>
          <cell r="BI12">
            <v>0</v>
          </cell>
          <cell r="BJ12">
            <v>7.0000000000000007E-2</v>
          </cell>
          <cell r="BK12">
            <v>0.06</v>
          </cell>
          <cell r="BL12">
            <v>0.03</v>
          </cell>
          <cell r="BM12">
            <v>0</v>
          </cell>
          <cell r="BN12">
            <v>0.02</v>
          </cell>
          <cell r="BO12">
            <v>7.0000000000000007E-2</v>
          </cell>
          <cell r="BP12">
            <v>0.03</v>
          </cell>
          <cell r="BQ12">
            <v>0.02</v>
          </cell>
          <cell r="BR12">
            <v>0</v>
          </cell>
          <cell r="BS12">
            <v>0.01</v>
          </cell>
          <cell r="BT12">
            <v>-0.03</v>
          </cell>
          <cell r="BU12">
            <v>-0.01</v>
          </cell>
          <cell r="BV12">
            <v>-0.01</v>
          </cell>
          <cell r="BW12">
            <v>-0.02</v>
          </cell>
          <cell r="BX12">
            <v>0.01</v>
          </cell>
          <cell r="BY12">
            <v>0.05</v>
          </cell>
          <cell r="BZ12">
            <v>0.01</v>
          </cell>
          <cell r="CA12">
            <v>0.03</v>
          </cell>
          <cell r="CB12">
            <v>0.01</v>
          </cell>
          <cell r="CC12">
            <v>0.02</v>
          </cell>
          <cell r="CD12">
            <v>0</v>
          </cell>
          <cell r="CE12">
            <v>0</v>
          </cell>
          <cell r="CF12">
            <v>0</v>
          </cell>
          <cell r="CG12">
            <v>-0.08</v>
          </cell>
          <cell r="CH12">
            <v>-0.01</v>
          </cell>
          <cell r="CI12">
            <v>-0.02</v>
          </cell>
          <cell r="CJ12">
            <v>0</v>
          </cell>
          <cell r="CK12">
            <v>0.01</v>
          </cell>
          <cell r="CL12">
            <v>-7.0000000000000007E-2</v>
          </cell>
          <cell r="CM12">
            <v>-0.14000000000000001</v>
          </cell>
          <cell r="CN12">
            <v>-0.13</v>
          </cell>
          <cell r="CO12">
            <v>-0.08</v>
          </cell>
          <cell r="CP12">
            <v>-0.05</v>
          </cell>
          <cell r="CQ12">
            <v>-0.02</v>
          </cell>
          <cell r="CR12">
            <v>0</v>
          </cell>
          <cell r="CS12">
            <v>0.01</v>
          </cell>
          <cell r="CT12">
            <v>0</v>
          </cell>
          <cell r="CU12">
            <v>-0.03</v>
          </cell>
          <cell r="CV12">
            <v>0</v>
          </cell>
          <cell r="CW12">
            <v>-0.04</v>
          </cell>
          <cell r="CX12">
            <v>-0.01</v>
          </cell>
          <cell r="CY12">
            <v>-0.08</v>
          </cell>
          <cell r="CZ12">
            <v>-0.06</v>
          </cell>
          <cell r="DA12">
            <v>-0.02</v>
          </cell>
          <cell r="DB12">
            <v>0</v>
          </cell>
          <cell r="DC12">
            <v>0</v>
          </cell>
          <cell r="DD12">
            <v>0</v>
          </cell>
          <cell r="DE12">
            <v>0.05</v>
          </cell>
          <cell r="DF12">
            <v>-0.02</v>
          </cell>
          <cell r="DG12">
            <v>0</v>
          </cell>
          <cell r="DH12">
            <v>0</v>
          </cell>
          <cell r="DI12">
            <v>0.01</v>
          </cell>
          <cell r="DJ12">
            <v>0</v>
          </cell>
          <cell r="DK12">
            <v>0.04</v>
          </cell>
          <cell r="DL12">
            <v>0.03</v>
          </cell>
          <cell r="DM12">
            <v>0.12</v>
          </cell>
          <cell r="DN12">
            <v>-0.09</v>
          </cell>
          <cell r="DO12">
            <v>0</v>
          </cell>
          <cell r="DP12">
            <v>0</v>
          </cell>
          <cell r="DQ12">
            <v>0</v>
          </cell>
          <cell r="DR12">
            <v>0</v>
          </cell>
          <cell r="DS12">
            <v>0.16</v>
          </cell>
          <cell r="DT12">
            <v>0.21</v>
          </cell>
          <cell r="DU12">
            <v>0.18</v>
          </cell>
          <cell r="DV12">
            <v>0.03</v>
          </cell>
          <cell r="DW12">
            <v>-0.05</v>
          </cell>
          <cell r="DX12">
            <v>0.5</v>
          </cell>
          <cell r="DY12">
            <v>0.3</v>
          </cell>
          <cell r="DZ12">
            <v>0.02</v>
          </cell>
          <cell r="EA12">
            <v>0.01</v>
          </cell>
          <cell r="EB12">
            <v>0.02</v>
          </cell>
          <cell r="EC12">
            <v>0</v>
          </cell>
          <cell r="ED12">
            <v>7.0000000000000007E-2</v>
          </cell>
          <cell r="EE12">
            <v>0.05</v>
          </cell>
          <cell r="EF12">
            <v>0.01</v>
          </cell>
          <cell r="EG12">
            <v>0.01</v>
          </cell>
          <cell r="EH12">
            <v>0</v>
          </cell>
          <cell r="EI12">
            <v>0.01</v>
          </cell>
          <cell r="EJ12">
            <v>0.02</v>
          </cell>
          <cell r="EK12">
            <v>-0.01</v>
          </cell>
          <cell r="EL12">
            <v>-0.01</v>
          </cell>
          <cell r="EM12">
            <v>-0.01</v>
          </cell>
          <cell r="EN12">
            <v>0</v>
          </cell>
          <cell r="EO12">
            <v>0.01</v>
          </cell>
          <cell r="EP12">
            <v>0.01</v>
          </cell>
          <cell r="EQ12">
            <v>0.14000000000000001</v>
          </cell>
          <cell r="ER12">
            <v>7.0000000000000007E-2</v>
          </cell>
          <cell r="ES12">
            <v>0.08</v>
          </cell>
          <cell r="ET12">
            <v>0</v>
          </cell>
          <cell r="EU12">
            <v>-0.01</v>
          </cell>
          <cell r="EV12">
            <v>0</v>
          </cell>
          <cell r="EW12">
            <v>0.05</v>
          </cell>
          <cell r="EX12">
            <v>0</v>
          </cell>
          <cell r="EY12">
            <v>0.05</v>
          </cell>
          <cell r="EZ12">
            <v>0.01</v>
          </cell>
          <cell r="FA12">
            <v>0.01</v>
          </cell>
          <cell r="FB12">
            <v>0</v>
          </cell>
          <cell r="FC12">
            <v>0</v>
          </cell>
          <cell r="FD12">
            <v>0</v>
          </cell>
          <cell r="FE12">
            <v>0.01</v>
          </cell>
          <cell r="FF12">
            <v>0.01</v>
          </cell>
          <cell r="FG12">
            <v>0.06</v>
          </cell>
          <cell r="FH12">
            <v>0.04</v>
          </cell>
          <cell r="FI12">
            <v>-0.01</v>
          </cell>
          <cell r="FJ12">
            <v>0.01</v>
          </cell>
          <cell r="FK12">
            <v>0.03</v>
          </cell>
          <cell r="FL12">
            <v>0.03</v>
          </cell>
          <cell r="FM12">
            <v>0.05</v>
          </cell>
          <cell r="FN12">
            <v>0</v>
          </cell>
          <cell r="FO12">
            <v>0</v>
          </cell>
          <cell r="FP12">
            <v>0</v>
          </cell>
          <cell r="FQ12">
            <v>-0.01</v>
          </cell>
          <cell r="FR12">
            <v>-0.01</v>
          </cell>
          <cell r="FS12">
            <v>0</v>
          </cell>
          <cell r="FT12">
            <v>0.01</v>
          </cell>
          <cell r="FU12">
            <v>0.03</v>
          </cell>
          <cell r="FV12">
            <v>0.01</v>
          </cell>
          <cell r="FW12">
            <v>0.02</v>
          </cell>
          <cell r="FX12">
            <v>0</v>
          </cell>
          <cell r="FY12">
            <v>0.02</v>
          </cell>
          <cell r="FZ12">
            <v>0.02</v>
          </cell>
          <cell r="GA12">
            <v>0</v>
          </cell>
          <cell r="GB12">
            <v>0.03</v>
          </cell>
          <cell r="GC12">
            <v>0.02</v>
          </cell>
          <cell r="GD12">
            <v>0.01</v>
          </cell>
          <cell r="GE12">
            <v>0.05</v>
          </cell>
          <cell r="GF12">
            <v>-0.04</v>
          </cell>
          <cell r="GG12">
            <v>0</v>
          </cell>
          <cell r="GH12">
            <v>0.01</v>
          </cell>
          <cell r="GI12">
            <v>0</v>
          </cell>
          <cell r="GJ12">
            <v>0</v>
          </cell>
          <cell r="GK12">
            <v>0.01</v>
          </cell>
          <cell r="GL12">
            <v>0.1</v>
          </cell>
          <cell r="GM12">
            <v>0.01</v>
          </cell>
          <cell r="GN12">
            <v>-0.01</v>
          </cell>
          <cell r="GO12">
            <v>0.01</v>
          </cell>
          <cell r="GP12">
            <v>0.01</v>
          </cell>
          <cell r="GQ12">
            <v>0</v>
          </cell>
          <cell r="GR12">
            <v>-0.02</v>
          </cell>
          <cell r="GS12">
            <v>0</v>
          </cell>
          <cell r="GT12">
            <v>0.02</v>
          </cell>
          <cell r="GU12">
            <v>0</v>
          </cell>
          <cell r="GV12">
            <v>0.04</v>
          </cell>
          <cell r="GW12">
            <v>0.01</v>
          </cell>
          <cell r="GX12">
            <v>0.01</v>
          </cell>
          <cell r="GY12">
            <v>0.02</v>
          </cell>
          <cell r="GZ12">
            <v>0.05</v>
          </cell>
          <cell r="HA12">
            <v>0.04</v>
          </cell>
          <cell r="HB12">
            <v>0</v>
          </cell>
          <cell r="HC12">
            <v>0.01</v>
          </cell>
          <cell r="HD12">
            <v>-0.06</v>
          </cell>
          <cell r="HE12">
            <v>0.02</v>
          </cell>
          <cell r="HF12">
            <v>0.01</v>
          </cell>
          <cell r="HG12">
            <v>0</v>
          </cell>
          <cell r="HH12">
            <v>0</v>
          </cell>
          <cell r="HI12">
            <v>-0.08</v>
          </cell>
          <cell r="HJ12">
            <v>-0.12</v>
          </cell>
          <cell r="HK12">
            <v>-0.14000000000000001</v>
          </cell>
          <cell r="HL12">
            <v>-0.08</v>
          </cell>
          <cell r="HM12">
            <v>-0.11</v>
          </cell>
          <cell r="HN12">
            <v>0.03</v>
          </cell>
          <cell r="HO12">
            <v>0.02</v>
          </cell>
          <cell r="HP12">
            <v>0</v>
          </cell>
          <cell r="HQ12">
            <v>0.03</v>
          </cell>
          <cell r="HR12">
            <v>-0.03</v>
          </cell>
          <cell r="HS12">
            <v>0</v>
          </cell>
          <cell r="HT12">
            <v>-0.03</v>
          </cell>
          <cell r="HU12">
            <v>-0.01</v>
          </cell>
          <cell r="HV12">
            <v>-0.08</v>
          </cell>
          <cell r="HW12">
            <v>-0.08</v>
          </cell>
          <cell r="HX12">
            <v>0</v>
          </cell>
          <cell r="HY12">
            <v>0.01</v>
          </cell>
          <cell r="HZ12">
            <v>0</v>
          </cell>
          <cell r="IA12">
            <v>0.01</v>
          </cell>
          <cell r="IB12">
            <v>0.04</v>
          </cell>
          <cell r="IC12">
            <v>-0.01</v>
          </cell>
          <cell r="ID12">
            <v>-0.02</v>
          </cell>
          <cell r="IE12">
            <v>0.01</v>
          </cell>
          <cell r="IF12">
            <v>0.03</v>
          </cell>
          <cell r="IG12">
            <v>0.01</v>
          </cell>
          <cell r="IH12">
            <v>0.02</v>
          </cell>
          <cell r="II12">
            <v>0.03</v>
          </cell>
          <cell r="IJ12">
            <v>0.1</v>
          </cell>
          <cell r="IK12">
            <v>-7.0000000000000007E-2</v>
          </cell>
          <cell r="IL12">
            <v>0.01</v>
          </cell>
          <cell r="IM12">
            <v>0.01</v>
          </cell>
          <cell r="IN12">
            <v>0</v>
          </cell>
          <cell r="IO12">
            <v>0</v>
          </cell>
          <cell r="IP12">
            <v>0.28000000000000003</v>
          </cell>
          <cell r="IQ12">
            <v>0.19</v>
          </cell>
        </row>
        <row r="13">
          <cell r="B13">
            <v>0.31</v>
          </cell>
          <cell r="C13">
            <v>0.02</v>
          </cell>
          <cell r="D13">
            <v>0</v>
          </cell>
          <cell r="E13">
            <v>0.01</v>
          </cell>
          <cell r="F13">
            <v>0.01</v>
          </cell>
          <cell r="G13">
            <v>0.01</v>
          </cell>
          <cell r="H13">
            <v>0.02</v>
          </cell>
          <cell r="I13">
            <v>0</v>
          </cell>
          <cell r="J13">
            <v>-0.01</v>
          </cell>
          <cell r="K13">
            <v>-0.01</v>
          </cell>
          <cell r="L13">
            <v>0.04</v>
          </cell>
          <cell r="M13">
            <v>0.01</v>
          </cell>
          <cell r="N13">
            <v>0.01</v>
          </cell>
          <cell r="O13">
            <v>0.02</v>
          </cell>
          <cell r="P13">
            <v>-0.02</v>
          </cell>
          <cell r="Q13">
            <v>0.01</v>
          </cell>
          <cell r="R13">
            <v>0</v>
          </cell>
          <cell r="S13">
            <v>0.01</v>
          </cell>
          <cell r="T13">
            <v>0.14000000000000001</v>
          </cell>
          <cell r="U13">
            <v>-0.04</v>
          </cell>
          <cell r="V13">
            <v>0.18</v>
          </cell>
          <cell r="W13">
            <v>0.05</v>
          </cell>
          <cell r="X13">
            <v>0.03</v>
          </cell>
          <cell r="Y13">
            <v>0.02</v>
          </cell>
          <cell r="Z13">
            <v>0.03</v>
          </cell>
          <cell r="AA13">
            <v>0.01</v>
          </cell>
          <cell r="AB13">
            <v>0.02</v>
          </cell>
          <cell r="AC13">
            <v>0.02</v>
          </cell>
          <cell r="AD13">
            <v>0</v>
          </cell>
          <cell r="AE13">
            <v>0</v>
          </cell>
          <cell r="AF13">
            <v>0</v>
          </cell>
          <cell r="AG13">
            <v>0</v>
          </cell>
          <cell r="AH13">
            <v>0</v>
          </cell>
          <cell r="AI13">
            <v>0.03</v>
          </cell>
          <cell r="AJ13">
            <v>0.08</v>
          </cell>
          <cell r="AK13">
            <v>0.05</v>
          </cell>
          <cell r="AL13">
            <v>0.04</v>
          </cell>
          <cell r="AM13">
            <v>-0.01</v>
          </cell>
          <cell r="AN13">
            <v>0.02</v>
          </cell>
          <cell r="AO13">
            <v>0.03</v>
          </cell>
          <cell r="AP13">
            <v>-0.08</v>
          </cell>
          <cell r="AQ13">
            <v>-0.01</v>
          </cell>
          <cell r="AR13">
            <v>-0.01</v>
          </cell>
          <cell r="AS13">
            <v>-0.01</v>
          </cell>
          <cell r="AT13">
            <v>-0.03</v>
          </cell>
          <cell r="AU13">
            <v>-0.03</v>
          </cell>
          <cell r="AV13">
            <v>0</v>
          </cell>
          <cell r="AW13">
            <v>-0.01</v>
          </cell>
          <cell r="AX13">
            <v>-0.03</v>
          </cell>
          <cell r="AY13">
            <v>0</v>
          </cell>
          <cell r="AZ13">
            <v>-0.02</v>
          </cell>
          <cell r="BA13">
            <v>-0.01</v>
          </cell>
          <cell r="BB13">
            <v>0</v>
          </cell>
          <cell r="BC13">
            <v>-0.01</v>
          </cell>
          <cell r="BD13">
            <v>0</v>
          </cell>
          <cell r="BE13">
            <v>7.0000000000000007E-2</v>
          </cell>
          <cell r="BF13">
            <v>0.06</v>
          </cell>
          <cell r="BG13">
            <v>0.04</v>
          </cell>
          <cell r="BH13">
            <v>0</v>
          </cell>
          <cell r="BI13">
            <v>0</v>
          </cell>
          <cell r="BJ13">
            <v>0.04</v>
          </cell>
          <cell r="BK13">
            <v>-0.03</v>
          </cell>
          <cell r="BL13">
            <v>-0.03</v>
          </cell>
          <cell r="BM13">
            <v>0</v>
          </cell>
          <cell r="BN13">
            <v>0.01</v>
          </cell>
          <cell r="BO13">
            <v>-0.06</v>
          </cell>
          <cell r="BP13">
            <v>-0.13</v>
          </cell>
          <cell r="BQ13">
            <v>-0.11</v>
          </cell>
          <cell r="BR13">
            <v>0</v>
          </cell>
          <cell r="BS13">
            <v>-0.03</v>
          </cell>
          <cell r="BT13">
            <v>-0.03</v>
          </cell>
          <cell r="BU13">
            <v>-0.02</v>
          </cell>
          <cell r="BV13">
            <v>0</v>
          </cell>
          <cell r="BW13">
            <v>0</v>
          </cell>
          <cell r="BX13">
            <v>0</v>
          </cell>
          <cell r="BY13">
            <v>0.02</v>
          </cell>
          <cell r="BZ13">
            <v>0</v>
          </cell>
          <cell r="CA13">
            <v>0.01</v>
          </cell>
          <cell r="CB13">
            <v>0</v>
          </cell>
          <cell r="CC13">
            <v>0.08</v>
          </cell>
          <cell r="CD13">
            <v>0.06</v>
          </cell>
          <cell r="CE13">
            <v>0.03</v>
          </cell>
          <cell r="CF13">
            <v>0</v>
          </cell>
          <cell r="CG13">
            <v>0.33</v>
          </cell>
          <cell r="CH13">
            <v>0.1</v>
          </cell>
          <cell r="CI13">
            <v>7.0000000000000007E-2</v>
          </cell>
          <cell r="CJ13">
            <v>0</v>
          </cell>
          <cell r="CK13">
            <v>0.02</v>
          </cell>
          <cell r="CL13">
            <v>0.23</v>
          </cell>
          <cell r="CM13">
            <v>0.26</v>
          </cell>
          <cell r="CN13">
            <v>0.24</v>
          </cell>
          <cell r="CO13">
            <v>0.13</v>
          </cell>
          <cell r="CP13">
            <v>0.03</v>
          </cell>
          <cell r="CQ13">
            <v>0.05</v>
          </cell>
          <cell r="CR13">
            <v>0.01</v>
          </cell>
          <cell r="CS13">
            <v>0.03</v>
          </cell>
          <cell r="CT13">
            <v>0.01</v>
          </cell>
          <cell r="CU13">
            <v>0.02</v>
          </cell>
          <cell r="CV13">
            <v>0</v>
          </cell>
          <cell r="CW13">
            <v>0.02</v>
          </cell>
          <cell r="CX13">
            <v>0.06</v>
          </cell>
          <cell r="CY13">
            <v>-0.03</v>
          </cell>
          <cell r="CZ13">
            <v>-0.03</v>
          </cell>
          <cell r="DA13">
            <v>0</v>
          </cell>
          <cell r="DB13">
            <v>0</v>
          </cell>
          <cell r="DC13">
            <v>-0.01</v>
          </cell>
          <cell r="DD13">
            <v>0</v>
          </cell>
          <cell r="DE13">
            <v>0.01</v>
          </cell>
          <cell r="DF13">
            <v>0</v>
          </cell>
          <cell r="DG13">
            <v>-0.01</v>
          </cell>
          <cell r="DH13">
            <v>0</v>
          </cell>
          <cell r="DI13">
            <v>0</v>
          </cell>
          <cell r="DJ13">
            <v>0</v>
          </cell>
          <cell r="DK13">
            <v>0.02</v>
          </cell>
          <cell r="DL13">
            <v>0.09</v>
          </cell>
          <cell r="DM13">
            <v>0.02</v>
          </cell>
          <cell r="DN13">
            <v>7.0000000000000007E-2</v>
          </cell>
          <cell r="DO13">
            <v>0.27</v>
          </cell>
          <cell r="DP13">
            <v>0.05</v>
          </cell>
          <cell r="DQ13">
            <v>0.12</v>
          </cell>
          <cell r="DR13">
            <v>0.11</v>
          </cell>
          <cell r="DS13">
            <v>-0.11</v>
          </cell>
          <cell r="DT13">
            <v>-0.12</v>
          </cell>
          <cell r="DU13">
            <v>-0.15</v>
          </cell>
          <cell r="DV13">
            <v>0.04</v>
          </cell>
          <cell r="DW13">
            <v>0.01</v>
          </cell>
          <cell r="DX13">
            <v>1.2</v>
          </cell>
          <cell r="DY13">
            <v>0.38</v>
          </cell>
          <cell r="DZ13">
            <v>0.03</v>
          </cell>
          <cell r="EA13">
            <v>0.01</v>
          </cell>
          <cell r="EB13">
            <v>0.01</v>
          </cell>
          <cell r="EC13">
            <v>0.02</v>
          </cell>
          <cell r="ED13">
            <v>0.03</v>
          </cell>
          <cell r="EE13">
            <v>0.01</v>
          </cell>
          <cell r="EF13">
            <v>0.04</v>
          </cell>
          <cell r="EG13">
            <v>-0.01</v>
          </cell>
          <cell r="EH13">
            <v>-0.01</v>
          </cell>
          <cell r="EI13">
            <v>0.02</v>
          </cell>
          <cell r="EJ13">
            <v>0</v>
          </cell>
          <cell r="EK13">
            <v>0</v>
          </cell>
          <cell r="EL13">
            <v>0</v>
          </cell>
          <cell r="EM13">
            <v>0.01</v>
          </cell>
          <cell r="EN13">
            <v>0</v>
          </cell>
          <cell r="EO13">
            <v>0</v>
          </cell>
          <cell r="EP13">
            <v>0.02</v>
          </cell>
          <cell r="EQ13">
            <v>0.11</v>
          </cell>
          <cell r="ER13">
            <v>-0.02</v>
          </cell>
          <cell r="ES13">
            <v>0.13</v>
          </cell>
          <cell r="ET13">
            <v>0.04</v>
          </cell>
          <cell r="EU13">
            <v>0.04</v>
          </cell>
          <cell r="EV13">
            <v>0.02</v>
          </cell>
          <cell r="EW13">
            <v>7.0000000000000007E-2</v>
          </cell>
          <cell r="EX13">
            <v>0.06</v>
          </cell>
          <cell r="EY13">
            <v>0.01</v>
          </cell>
          <cell r="EZ13">
            <v>7.0000000000000007E-2</v>
          </cell>
          <cell r="FA13">
            <v>0</v>
          </cell>
          <cell r="FB13">
            <v>0.01</v>
          </cell>
          <cell r="FC13">
            <v>0.02</v>
          </cell>
          <cell r="FD13">
            <v>0</v>
          </cell>
          <cell r="FE13">
            <v>0.01</v>
          </cell>
          <cell r="FF13">
            <v>0.02</v>
          </cell>
          <cell r="FG13">
            <v>0.17</v>
          </cell>
          <cell r="FH13">
            <v>0.12</v>
          </cell>
          <cell r="FI13">
            <v>7.0000000000000007E-2</v>
          </cell>
          <cell r="FJ13">
            <v>0.02</v>
          </cell>
          <cell r="FK13">
            <v>0.03</v>
          </cell>
          <cell r="FL13">
            <v>0.05</v>
          </cell>
          <cell r="FM13">
            <v>-0.17</v>
          </cell>
          <cell r="FN13">
            <v>-0.03</v>
          </cell>
          <cell r="FO13">
            <v>-0.03</v>
          </cell>
          <cell r="FP13">
            <v>-0.01</v>
          </cell>
          <cell r="FQ13">
            <v>-0.06</v>
          </cell>
          <cell r="FR13">
            <v>-0.04</v>
          </cell>
          <cell r="FS13">
            <v>-0.02</v>
          </cell>
          <cell r="FT13">
            <v>-0.02</v>
          </cell>
          <cell r="FU13">
            <v>-0.05</v>
          </cell>
          <cell r="FV13">
            <v>-0.01</v>
          </cell>
          <cell r="FW13">
            <v>-0.01</v>
          </cell>
          <cell r="FX13">
            <v>-0.02</v>
          </cell>
          <cell r="FY13">
            <v>-0.01</v>
          </cell>
          <cell r="FZ13">
            <v>-0.02</v>
          </cell>
          <cell r="GA13">
            <v>0</v>
          </cell>
          <cell r="GB13">
            <v>7.0000000000000007E-2</v>
          </cell>
          <cell r="GC13">
            <v>0.02</v>
          </cell>
          <cell r="GD13">
            <v>0.12</v>
          </cell>
          <cell r="GE13">
            <v>0.04</v>
          </cell>
          <cell r="GF13">
            <v>0.08</v>
          </cell>
          <cell r="GG13">
            <v>0</v>
          </cell>
          <cell r="GH13">
            <v>-0.08</v>
          </cell>
          <cell r="GI13">
            <v>-0.09</v>
          </cell>
          <cell r="GJ13">
            <v>0</v>
          </cell>
          <cell r="GK13">
            <v>0.01</v>
          </cell>
          <cell r="GL13">
            <v>-7.0000000000000007E-2</v>
          </cell>
          <cell r="GM13">
            <v>-0.13</v>
          </cell>
          <cell r="GN13">
            <v>-0.11</v>
          </cell>
          <cell r="GO13">
            <v>0</v>
          </cell>
          <cell r="GP13">
            <v>-0.02</v>
          </cell>
          <cell r="GQ13">
            <v>-0.04</v>
          </cell>
          <cell r="GR13">
            <v>0.01</v>
          </cell>
          <cell r="GS13">
            <v>-0.01</v>
          </cell>
          <cell r="GT13">
            <v>-0.04</v>
          </cell>
          <cell r="GU13">
            <v>-0.01</v>
          </cell>
          <cell r="GV13">
            <v>0.05</v>
          </cell>
          <cell r="GW13">
            <v>0</v>
          </cell>
          <cell r="GX13">
            <v>0.03</v>
          </cell>
          <cell r="GY13">
            <v>0.03</v>
          </cell>
          <cell r="GZ13">
            <v>0.04</v>
          </cell>
          <cell r="HA13">
            <v>0.03</v>
          </cell>
          <cell r="HB13">
            <v>0</v>
          </cell>
          <cell r="HC13">
            <v>0.01</v>
          </cell>
          <cell r="HD13">
            <v>0.28999999999999998</v>
          </cell>
          <cell r="HE13">
            <v>0.06</v>
          </cell>
          <cell r="HF13">
            <v>0.04</v>
          </cell>
          <cell r="HG13">
            <v>0</v>
          </cell>
          <cell r="HH13">
            <v>0.03</v>
          </cell>
          <cell r="HI13">
            <v>0.23</v>
          </cell>
          <cell r="HJ13">
            <v>0.32</v>
          </cell>
          <cell r="HK13">
            <v>0.28999999999999998</v>
          </cell>
          <cell r="HL13">
            <v>0.1</v>
          </cell>
          <cell r="HM13">
            <v>0.12</v>
          </cell>
          <cell r="HN13">
            <v>7.0000000000000007E-2</v>
          </cell>
          <cell r="HO13">
            <v>0</v>
          </cell>
          <cell r="HP13">
            <v>0</v>
          </cell>
          <cell r="HQ13">
            <v>0.02</v>
          </cell>
          <cell r="HR13">
            <v>0.02</v>
          </cell>
          <cell r="HS13">
            <v>0</v>
          </cell>
          <cell r="HT13">
            <v>0.02</v>
          </cell>
          <cell r="HU13">
            <v>0.17</v>
          </cell>
          <cell r="HV13">
            <v>-0.03</v>
          </cell>
          <cell r="HW13">
            <v>-0.04</v>
          </cell>
          <cell r="HX13">
            <v>0.01</v>
          </cell>
          <cell r="HY13">
            <v>0.01</v>
          </cell>
          <cell r="HZ13">
            <v>0.01</v>
          </cell>
          <cell r="IA13">
            <v>0</v>
          </cell>
          <cell r="IB13">
            <v>0.06</v>
          </cell>
          <cell r="IC13">
            <v>-0.01</v>
          </cell>
          <cell r="ID13">
            <v>0.01</v>
          </cell>
          <cell r="IE13">
            <v>0.02</v>
          </cell>
          <cell r="IF13">
            <v>0</v>
          </cell>
          <cell r="IG13">
            <v>0.01</v>
          </cell>
          <cell r="IH13">
            <v>0.03</v>
          </cell>
          <cell r="II13">
            <v>0.14000000000000001</v>
          </cell>
          <cell r="IJ13">
            <v>7.0000000000000007E-2</v>
          </cell>
          <cell r="IK13">
            <v>7.0000000000000007E-2</v>
          </cell>
          <cell r="IL13">
            <v>0.22</v>
          </cell>
          <cell r="IM13">
            <v>0.04</v>
          </cell>
          <cell r="IN13">
            <v>0.09</v>
          </cell>
          <cell r="IO13">
            <v>0.08</v>
          </cell>
          <cell r="IP13">
            <v>-0.1</v>
          </cell>
          <cell r="IQ13">
            <v>-0.11</v>
          </cell>
        </row>
        <row r="14">
          <cell r="B14">
            <v>1.08</v>
          </cell>
          <cell r="C14">
            <v>0.02</v>
          </cell>
          <cell r="D14">
            <v>0.01</v>
          </cell>
          <cell r="E14">
            <v>0</v>
          </cell>
          <cell r="F14">
            <v>0.01</v>
          </cell>
          <cell r="G14">
            <v>0.04</v>
          </cell>
          <cell r="H14">
            <v>0.01</v>
          </cell>
          <cell r="I14">
            <v>0.01</v>
          </cell>
          <cell r="J14">
            <v>0.02</v>
          </cell>
          <cell r="K14">
            <v>0.01</v>
          </cell>
          <cell r="L14">
            <v>0.01</v>
          </cell>
          <cell r="M14">
            <v>0</v>
          </cell>
          <cell r="N14">
            <v>0</v>
          </cell>
          <cell r="O14">
            <v>-0.02</v>
          </cell>
          <cell r="P14">
            <v>0.01</v>
          </cell>
          <cell r="Q14">
            <v>0</v>
          </cell>
          <cell r="R14">
            <v>0.02</v>
          </cell>
          <cell r="S14">
            <v>0</v>
          </cell>
          <cell r="T14">
            <v>0.93</v>
          </cell>
          <cell r="U14">
            <v>0.96</v>
          </cell>
          <cell r="V14">
            <v>-0.03</v>
          </cell>
          <cell r="W14">
            <v>0.03</v>
          </cell>
          <cell r="X14">
            <v>0.02</v>
          </cell>
          <cell r="Y14">
            <v>0.01</v>
          </cell>
          <cell r="Z14">
            <v>0.05</v>
          </cell>
          <cell r="AA14">
            <v>0</v>
          </cell>
          <cell r="AB14">
            <v>0.05</v>
          </cell>
          <cell r="AC14">
            <v>0</v>
          </cell>
          <cell r="AD14">
            <v>0.01</v>
          </cell>
          <cell r="AE14">
            <v>-0.01</v>
          </cell>
          <cell r="AF14">
            <v>0</v>
          </cell>
          <cell r="AG14">
            <v>0</v>
          </cell>
          <cell r="AH14">
            <v>0</v>
          </cell>
          <cell r="AI14">
            <v>-0.01</v>
          </cell>
          <cell r="AJ14">
            <v>0.13</v>
          </cell>
          <cell r="AK14">
            <v>0.09</v>
          </cell>
          <cell r="AL14">
            <v>0.04</v>
          </cell>
          <cell r="AM14">
            <v>0.03</v>
          </cell>
          <cell r="AN14">
            <v>0.02</v>
          </cell>
          <cell r="AO14">
            <v>0.05</v>
          </cell>
          <cell r="AP14">
            <v>0.03</v>
          </cell>
          <cell r="AQ14">
            <v>0.03</v>
          </cell>
          <cell r="AR14">
            <v>0.02</v>
          </cell>
          <cell r="AS14">
            <v>0.01</v>
          </cell>
          <cell r="AT14">
            <v>-0.03</v>
          </cell>
          <cell r="AU14">
            <v>-0.04</v>
          </cell>
          <cell r="AV14">
            <v>0.01</v>
          </cell>
          <cell r="AW14">
            <v>0.01</v>
          </cell>
          <cell r="AX14">
            <v>0.02</v>
          </cell>
          <cell r="AY14">
            <v>0</v>
          </cell>
          <cell r="AZ14">
            <v>0.02</v>
          </cell>
          <cell r="BA14">
            <v>0.01</v>
          </cell>
          <cell r="BB14">
            <v>0.01</v>
          </cell>
          <cell r="BC14">
            <v>0.01</v>
          </cell>
          <cell r="BD14">
            <v>0</v>
          </cell>
          <cell r="BE14">
            <v>0.15</v>
          </cell>
          <cell r="BF14">
            <v>0.05</v>
          </cell>
          <cell r="BG14">
            <v>0.01</v>
          </cell>
          <cell r="BH14">
            <v>0</v>
          </cell>
          <cell r="BI14">
            <v>0.01</v>
          </cell>
          <cell r="BJ14">
            <v>0</v>
          </cell>
          <cell r="BK14">
            <v>0.1</v>
          </cell>
          <cell r="BL14">
            <v>0.04</v>
          </cell>
          <cell r="BM14">
            <v>0</v>
          </cell>
          <cell r="BN14">
            <v>0.06</v>
          </cell>
          <cell r="BO14">
            <v>0.1</v>
          </cell>
          <cell r="BP14">
            <v>0.05</v>
          </cell>
          <cell r="BQ14">
            <v>0.04</v>
          </cell>
          <cell r="BR14">
            <v>0.01</v>
          </cell>
          <cell r="BS14">
            <v>0.01</v>
          </cell>
          <cell r="BT14">
            <v>0.03</v>
          </cell>
          <cell r="BU14">
            <v>0.01</v>
          </cell>
          <cell r="BV14">
            <v>0</v>
          </cell>
          <cell r="BW14">
            <v>0.01</v>
          </cell>
          <cell r="BX14">
            <v>0</v>
          </cell>
          <cell r="BY14">
            <v>-0.02</v>
          </cell>
          <cell r="BZ14">
            <v>0</v>
          </cell>
          <cell r="CA14">
            <v>0</v>
          </cell>
          <cell r="CB14">
            <v>-0.02</v>
          </cell>
          <cell r="CC14">
            <v>0.05</v>
          </cell>
          <cell r="CD14">
            <v>0.01</v>
          </cell>
          <cell r="CE14">
            <v>0.01</v>
          </cell>
          <cell r="CF14">
            <v>0.03</v>
          </cell>
          <cell r="CG14">
            <v>0.18</v>
          </cell>
          <cell r="CH14">
            <v>0.19</v>
          </cell>
          <cell r="CI14">
            <v>0.19</v>
          </cell>
          <cell r="CJ14">
            <v>0</v>
          </cell>
          <cell r="CK14">
            <v>0.01</v>
          </cell>
          <cell r="CL14">
            <v>-0.01</v>
          </cell>
          <cell r="CM14">
            <v>0.67</v>
          </cell>
          <cell r="CN14">
            <v>0.67</v>
          </cell>
          <cell r="CO14">
            <v>-0.1</v>
          </cell>
          <cell r="CP14">
            <v>0.72</v>
          </cell>
          <cell r="CQ14">
            <v>0.04</v>
          </cell>
          <cell r="CR14">
            <v>0.01</v>
          </cell>
          <cell r="CS14">
            <v>0</v>
          </cell>
          <cell r="CT14">
            <v>0</v>
          </cell>
          <cell r="CU14">
            <v>0</v>
          </cell>
          <cell r="CV14">
            <v>0</v>
          </cell>
          <cell r="CW14">
            <v>0</v>
          </cell>
          <cell r="CX14">
            <v>-0.04</v>
          </cell>
          <cell r="CY14">
            <v>-0.04</v>
          </cell>
          <cell r="CZ14">
            <v>-0.04</v>
          </cell>
          <cell r="DA14">
            <v>0</v>
          </cell>
          <cell r="DB14">
            <v>0</v>
          </cell>
          <cell r="DC14">
            <v>0</v>
          </cell>
          <cell r="DD14">
            <v>0</v>
          </cell>
          <cell r="DE14">
            <v>0.01</v>
          </cell>
          <cell r="DF14">
            <v>-0.01</v>
          </cell>
          <cell r="DG14">
            <v>0</v>
          </cell>
          <cell r="DH14">
            <v>0</v>
          </cell>
          <cell r="DI14">
            <v>0.01</v>
          </cell>
          <cell r="DJ14">
            <v>0</v>
          </cell>
          <cell r="DK14">
            <v>0.03</v>
          </cell>
          <cell r="DL14">
            <v>-0.02</v>
          </cell>
          <cell r="DM14">
            <v>-0.03</v>
          </cell>
          <cell r="DN14">
            <v>0.01</v>
          </cell>
          <cell r="DO14">
            <v>0.01</v>
          </cell>
          <cell r="DP14">
            <v>0.01</v>
          </cell>
          <cell r="DQ14">
            <v>0</v>
          </cell>
          <cell r="DR14">
            <v>0</v>
          </cell>
          <cell r="DS14">
            <v>0.19</v>
          </cell>
          <cell r="DT14">
            <v>0.15</v>
          </cell>
          <cell r="DU14">
            <v>0.1</v>
          </cell>
          <cell r="DV14">
            <v>0.04</v>
          </cell>
          <cell r="DW14">
            <v>0.04</v>
          </cell>
          <cell r="DX14">
            <v>2.5</v>
          </cell>
          <cell r="DY14">
            <v>0.96</v>
          </cell>
          <cell r="DZ14">
            <v>0.01</v>
          </cell>
          <cell r="EA14">
            <v>0.01</v>
          </cell>
          <cell r="EB14">
            <v>0</v>
          </cell>
          <cell r="EC14">
            <v>-0.01</v>
          </cell>
          <cell r="ED14">
            <v>0.05</v>
          </cell>
          <cell r="EE14">
            <v>0.03</v>
          </cell>
          <cell r="EF14">
            <v>0.01</v>
          </cell>
          <cell r="EG14">
            <v>0</v>
          </cell>
          <cell r="EH14">
            <v>0.01</v>
          </cell>
          <cell r="EI14">
            <v>0.05</v>
          </cell>
          <cell r="EJ14">
            <v>0.02</v>
          </cell>
          <cell r="EK14">
            <v>0.01</v>
          </cell>
          <cell r="EL14">
            <v>-0.01</v>
          </cell>
          <cell r="EM14">
            <v>0</v>
          </cell>
          <cell r="EN14">
            <v>0.01</v>
          </cell>
          <cell r="EO14">
            <v>0.02</v>
          </cell>
          <cell r="EP14">
            <v>-0.01</v>
          </cell>
          <cell r="EQ14">
            <v>0.77</v>
          </cell>
          <cell r="ER14">
            <v>0.71</v>
          </cell>
          <cell r="ES14">
            <v>0.06</v>
          </cell>
          <cell r="ET14">
            <v>0.05</v>
          </cell>
          <cell r="EU14">
            <v>0</v>
          </cell>
          <cell r="EV14">
            <v>0.04</v>
          </cell>
          <cell r="EW14">
            <v>0.05</v>
          </cell>
          <cell r="EX14">
            <v>0.03</v>
          </cell>
          <cell r="EY14">
            <v>0.02</v>
          </cell>
          <cell r="EZ14">
            <v>-0.02</v>
          </cell>
          <cell r="FA14">
            <v>0</v>
          </cell>
          <cell r="FB14">
            <v>0</v>
          </cell>
          <cell r="FC14">
            <v>0</v>
          </cell>
          <cell r="FD14">
            <v>0</v>
          </cell>
          <cell r="FE14">
            <v>0</v>
          </cell>
          <cell r="FF14">
            <v>-0.02</v>
          </cell>
          <cell r="FG14">
            <v>0.09</v>
          </cell>
          <cell r="FH14">
            <v>0.05</v>
          </cell>
          <cell r="FI14">
            <v>0.01</v>
          </cell>
          <cell r="FJ14">
            <v>0.04</v>
          </cell>
          <cell r="FK14">
            <v>0</v>
          </cell>
          <cell r="FL14">
            <v>0.04</v>
          </cell>
          <cell r="FM14">
            <v>0.04</v>
          </cell>
          <cell r="FN14">
            <v>0.01</v>
          </cell>
          <cell r="FO14">
            <v>0.01</v>
          </cell>
          <cell r="FP14">
            <v>0.01</v>
          </cell>
          <cell r="FQ14">
            <v>-0.06</v>
          </cell>
          <cell r="FR14">
            <v>-7.0000000000000007E-2</v>
          </cell>
          <cell r="FS14">
            <v>0.01</v>
          </cell>
          <cell r="FT14">
            <v>0.02</v>
          </cell>
          <cell r="FU14">
            <v>0.06</v>
          </cell>
          <cell r="FV14">
            <v>0.01</v>
          </cell>
          <cell r="FW14">
            <v>0.02</v>
          </cell>
          <cell r="FX14">
            <v>0.02</v>
          </cell>
          <cell r="FY14">
            <v>0.01</v>
          </cell>
          <cell r="FZ14">
            <v>0.02</v>
          </cell>
          <cell r="GA14">
            <v>0</v>
          </cell>
          <cell r="GB14">
            <v>0.06</v>
          </cell>
          <cell r="GC14">
            <v>0.04</v>
          </cell>
          <cell r="GD14">
            <v>-0.05</v>
          </cell>
          <cell r="GE14">
            <v>-0.04</v>
          </cell>
          <cell r="GF14">
            <v>-0.01</v>
          </cell>
          <cell r="GG14">
            <v>0</v>
          </cell>
          <cell r="GH14">
            <v>7.0000000000000007E-2</v>
          </cell>
          <cell r="GI14">
            <v>0.05</v>
          </cell>
          <cell r="GJ14">
            <v>0</v>
          </cell>
          <cell r="GK14">
            <v>0.02</v>
          </cell>
          <cell r="GL14">
            <v>0.09</v>
          </cell>
          <cell r="GM14">
            <v>7.0000000000000007E-2</v>
          </cell>
          <cell r="GN14">
            <v>0.06</v>
          </cell>
          <cell r="GO14">
            <v>0</v>
          </cell>
          <cell r="GP14">
            <v>0.01</v>
          </cell>
          <cell r="GQ14">
            <v>0.03</v>
          </cell>
          <cell r="GR14">
            <v>0</v>
          </cell>
          <cell r="GS14">
            <v>0.01</v>
          </cell>
          <cell r="GT14">
            <v>0.03</v>
          </cell>
          <cell r="GU14">
            <v>0</v>
          </cell>
          <cell r="GV14">
            <v>-0.01</v>
          </cell>
          <cell r="GW14">
            <v>0</v>
          </cell>
          <cell r="GX14">
            <v>0.01</v>
          </cell>
          <cell r="GY14">
            <v>-0.03</v>
          </cell>
          <cell r="GZ14">
            <v>0.01</v>
          </cell>
          <cell r="HA14">
            <v>0.01</v>
          </cell>
          <cell r="HB14">
            <v>0.01</v>
          </cell>
          <cell r="HC14">
            <v>0</v>
          </cell>
          <cell r="HD14">
            <v>0.14000000000000001</v>
          </cell>
          <cell r="HE14">
            <v>0.15</v>
          </cell>
          <cell r="HF14">
            <v>0.13</v>
          </cell>
          <cell r="HG14">
            <v>0</v>
          </cell>
          <cell r="HH14">
            <v>0.02</v>
          </cell>
          <cell r="HI14">
            <v>-0.01</v>
          </cell>
          <cell r="HJ14">
            <v>0.7</v>
          </cell>
          <cell r="HK14">
            <v>0.7</v>
          </cell>
          <cell r="HL14">
            <v>-7.0000000000000007E-2</v>
          </cell>
          <cell r="HM14">
            <v>0.72</v>
          </cell>
          <cell r="HN14">
            <v>0.03</v>
          </cell>
          <cell r="HO14">
            <v>0.01</v>
          </cell>
          <cell r="HP14">
            <v>0.01</v>
          </cell>
          <cell r="HQ14">
            <v>0</v>
          </cell>
          <cell r="HR14">
            <v>0</v>
          </cell>
          <cell r="HS14">
            <v>0</v>
          </cell>
          <cell r="HT14">
            <v>0</v>
          </cell>
          <cell r="HU14">
            <v>-0.14000000000000001</v>
          </cell>
          <cell r="HV14">
            <v>-0.09</v>
          </cell>
          <cell r="HW14">
            <v>-0.08</v>
          </cell>
          <cell r="HX14">
            <v>-0.01</v>
          </cell>
          <cell r="HY14">
            <v>0.02</v>
          </cell>
          <cell r="HZ14">
            <v>0</v>
          </cell>
          <cell r="IA14">
            <v>0.01</v>
          </cell>
          <cell r="IB14">
            <v>-0.04</v>
          </cell>
          <cell r="IC14">
            <v>-0.02</v>
          </cell>
          <cell r="ID14">
            <v>0</v>
          </cell>
          <cell r="IE14">
            <v>0</v>
          </cell>
          <cell r="IF14">
            <v>-0.02</v>
          </cell>
          <cell r="IG14">
            <v>0</v>
          </cell>
          <cell r="IH14">
            <v>0</v>
          </cell>
          <cell r="II14">
            <v>-0.03</v>
          </cell>
          <cell r="IJ14">
            <v>-0.06</v>
          </cell>
          <cell r="IK14">
            <v>0.03</v>
          </cell>
          <cell r="IL14">
            <v>0</v>
          </cell>
          <cell r="IM14">
            <v>0</v>
          </cell>
          <cell r="IN14">
            <v>0</v>
          </cell>
          <cell r="IO14">
            <v>0</v>
          </cell>
          <cell r="IP14">
            <v>0.17</v>
          </cell>
          <cell r="IQ14">
            <v>0.14000000000000001</v>
          </cell>
        </row>
        <row r="15">
          <cell r="B15">
            <v>0.67</v>
          </cell>
          <cell r="C15">
            <v>0</v>
          </cell>
          <cell r="D15">
            <v>0</v>
          </cell>
          <cell r="E15">
            <v>0</v>
          </cell>
          <cell r="F15">
            <v>0</v>
          </cell>
          <cell r="G15">
            <v>0.03</v>
          </cell>
          <cell r="H15">
            <v>0.02</v>
          </cell>
          <cell r="I15">
            <v>0.01</v>
          </cell>
          <cell r="J15">
            <v>0</v>
          </cell>
          <cell r="K15">
            <v>0</v>
          </cell>
          <cell r="L15">
            <v>-0.02</v>
          </cell>
          <cell r="M15">
            <v>-0.01</v>
          </cell>
          <cell r="N15">
            <v>0.01</v>
          </cell>
          <cell r="O15">
            <v>0</v>
          </cell>
          <cell r="P15">
            <v>-0.01</v>
          </cell>
          <cell r="Q15">
            <v>0</v>
          </cell>
          <cell r="R15">
            <v>-0.01</v>
          </cell>
          <cell r="S15">
            <v>0</v>
          </cell>
          <cell r="T15">
            <v>0.47</v>
          </cell>
          <cell r="U15">
            <v>0.6</v>
          </cell>
          <cell r="V15">
            <v>-0.13</v>
          </cell>
          <cell r="W15">
            <v>0.06</v>
          </cell>
          <cell r="X15">
            <v>0.05</v>
          </cell>
          <cell r="Y15">
            <v>0.02</v>
          </cell>
          <cell r="Z15">
            <v>7.0000000000000007E-2</v>
          </cell>
          <cell r="AA15">
            <v>0.02</v>
          </cell>
          <cell r="AB15">
            <v>0.05</v>
          </cell>
          <cell r="AC15">
            <v>0.05</v>
          </cell>
          <cell r="AD15">
            <v>0</v>
          </cell>
          <cell r="AE15">
            <v>0.01</v>
          </cell>
          <cell r="AF15">
            <v>0</v>
          </cell>
          <cell r="AG15">
            <v>0.01</v>
          </cell>
          <cell r="AH15">
            <v>0.01</v>
          </cell>
          <cell r="AI15">
            <v>0.02</v>
          </cell>
          <cell r="AJ15">
            <v>0.03</v>
          </cell>
          <cell r="AK15">
            <v>-0.03</v>
          </cell>
          <cell r="AL15">
            <v>-0.01</v>
          </cell>
          <cell r="AM15">
            <v>-0.02</v>
          </cell>
          <cell r="AN15">
            <v>0</v>
          </cell>
          <cell r="AO15">
            <v>0.05</v>
          </cell>
          <cell r="AP15">
            <v>0</v>
          </cell>
          <cell r="AQ15">
            <v>-0.01</v>
          </cell>
          <cell r="AR15">
            <v>0</v>
          </cell>
          <cell r="AS15">
            <v>0</v>
          </cell>
          <cell r="AT15">
            <v>-0.01</v>
          </cell>
          <cell r="AU15">
            <v>0</v>
          </cell>
          <cell r="AV15">
            <v>-0.01</v>
          </cell>
          <cell r="AW15">
            <v>0</v>
          </cell>
          <cell r="AX15">
            <v>0</v>
          </cell>
          <cell r="AY15">
            <v>0</v>
          </cell>
          <cell r="AZ15">
            <v>0</v>
          </cell>
          <cell r="BA15">
            <v>0</v>
          </cell>
          <cell r="BB15">
            <v>0</v>
          </cell>
          <cell r="BC15">
            <v>0</v>
          </cell>
          <cell r="BD15">
            <v>0</v>
          </cell>
          <cell r="BE15">
            <v>0.38</v>
          </cell>
          <cell r="BF15">
            <v>0.08</v>
          </cell>
          <cell r="BG15">
            <v>0.18</v>
          </cell>
          <cell r="BH15">
            <v>0.14000000000000001</v>
          </cell>
          <cell r="BI15">
            <v>0.01</v>
          </cell>
          <cell r="BJ15">
            <v>0.03</v>
          </cell>
          <cell r="BK15">
            <v>0.12</v>
          </cell>
          <cell r="BL15">
            <v>0.01</v>
          </cell>
          <cell r="BM15">
            <v>0.1</v>
          </cell>
          <cell r="BN15">
            <v>0</v>
          </cell>
          <cell r="BO15">
            <v>0.16</v>
          </cell>
          <cell r="BP15">
            <v>0.05</v>
          </cell>
          <cell r="BQ15">
            <v>0.04</v>
          </cell>
          <cell r="BR15">
            <v>0</v>
          </cell>
          <cell r="BS15">
            <v>0.01</v>
          </cell>
          <cell r="BT15">
            <v>-0.03</v>
          </cell>
          <cell r="BU15">
            <v>-0.02</v>
          </cell>
          <cell r="BV15">
            <v>0</v>
          </cell>
          <cell r="BW15">
            <v>-0.01</v>
          </cell>
          <cell r="BX15">
            <v>0</v>
          </cell>
          <cell r="BY15">
            <v>0.09</v>
          </cell>
          <cell r="BZ15">
            <v>0.01</v>
          </cell>
          <cell r="CA15">
            <v>0.02</v>
          </cell>
          <cell r="CB15">
            <v>7.0000000000000007E-2</v>
          </cell>
          <cell r="CC15">
            <v>0.03</v>
          </cell>
          <cell r="CD15">
            <v>0.01</v>
          </cell>
          <cell r="CE15">
            <v>0</v>
          </cell>
          <cell r="CF15">
            <v>0.02</v>
          </cell>
          <cell r="CG15">
            <v>-0.02</v>
          </cell>
          <cell r="CH15">
            <v>0.06</v>
          </cell>
          <cell r="CI15">
            <v>0.04</v>
          </cell>
          <cell r="CJ15">
            <v>0</v>
          </cell>
          <cell r="CK15">
            <v>0.02</v>
          </cell>
          <cell r="CL15">
            <v>-0.09</v>
          </cell>
          <cell r="CM15">
            <v>0.06</v>
          </cell>
          <cell r="CN15">
            <v>0.02</v>
          </cell>
          <cell r="CO15">
            <v>0.1</v>
          </cell>
          <cell r="CP15">
            <v>-0.09</v>
          </cell>
          <cell r="CQ15">
            <v>0</v>
          </cell>
          <cell r="CR15">
            <v>0</v>
          </cell>
          <cell r="CS15">
            <v>0</v>
          </cell>
          <cell r="CT15">
            <v>0.04</v>
          </cell>
          <cell r="CU15">
            <v>0.03</v>
          </cell>
          <cell r="CV15">
            <v>0</v>
          </cell>
          <cell r="CW15">
            <v>0.03</v>
          </cell>
          <cell r="CX15">
            <v>0.11</v>
          </cell>
          <cell r="CY15">
            <v>-0.04</v>
          </cell>
          <cell r="CZ15">
            <v>-0.04</v>
          </cell>
          <cell r="DA15">
            <v>0</v>
          </cell>
          <cell r="DB15">
            <v>0.01</v>
          </cell>
          <cell r="DC15">
            <v>0.01</v>
          </cell>
          <cell r="DD15">
            <v>0</v>
          </cell>
          <cell r="DE15">
            <v>0.1</v>
          </cell>
          <cell r="DF15">
            <v>0</v>
          </cell>
          <cell r="DG15">
            <v>0</v>
          </cell>
          <cell r="DH15">
            <v>0.02</v>
          </cell>
          <cell r="DI15">
            <v>0.01</v>
          </cell>
          <cell r="DJ15">
            <v>0.01</v>
          </cell>
          <cell r="DK15">
            <v>0.06</v>
          </cell>
          <cell r="DL15">
            <v>0.04</v>
          </cell>
          <cell r="DM15">
            <v>0.02</v>
          </cell>
          <cell r="DN15">
            <v>0.02</v>
          </cell>
          <cell r="DO15">
            <v>-0.02</v>
          </cell>
          <cell r="DP15">
            <v>0</v>
          </cell>
          <cell r="DQ15">
            <v>0</v>
          </cell>
          <cell r="DR15">
            <v>-0.02</v>
          </cell>
          <cell r="DS15">
            <v>0.06</v>
          </cell>
          <cell r="DT15">
            <v>-0.01</v>
          </cell>
          <cell r="DU15">
            <v>-0.04</v>
          </cell>
          <cell r="DV15">
            <v>0.04</v>
          </cell>
          <cell r="DW15">
            <v>7.0000000000000007E-2</v>
          </cell>
          <cell r="DX15">
            <v>1.4</v>
          </cell>
          <cell r="DY15">
            <v>0.54</v>
          </cell>
          <cell r="DZ15">
            <v>0.02</v>
          </cell>
          <cell r="EA15">
            <v>0</v>
          </cell>
          <cell r="EB15">
            <v>0.01</v>
          </cell>
          <cell r="EC15">
            <v>0.01</v>
          </cell>
          <cell r="ED15">
            <v>0</v>
          </cell>
          <cell r="EE15">
            <v>0</v>
          </cell>
          <cell r="EF15">
            <v>-0.01</v>
          </cell>
          <cell r="EG15">
            <v>0.01</v>
          </cell>
          <cell r="EH15">
            <v>0</v>
          </cell>
          <cell r="EI15">
            <v>0.01</v>
          </cell>
          <cell r="EJ15">
            <v>0.01</v>
          </cell>
          <cell r="EK15">
            <v>0.01</v>
          </cell>
          <cell r="EL15">
            <v>0.02</v>
          </cell>
          <cell r="EM15">
            <v>-0.01</v>
          </cell>
          <cell r="EN15">
            <v>0</v>
          </cell>
          <cell r="EO15">
            <v>0</v>
          </cell>
          <cell r="EP15">
            <v>0</v>
          </cell>
          <cell r="EQ15">
            <v>0.33</v>
          </cell>
          <cell r="ER15">
            <v>0.38</v>
          </cell>
          <cell r="ES15">
            <v>-0.05</v>
          </cell>
          <cell r="ET15">
            <v>7.0000000000000007E-2</v>
          </cell>
          <cell r="EU15">
            <v>0.05</v>
          </cell>
          <cell r="EV15">
            <v>0.01</v>
          </cell>
          <cell r="EW15">
            <v>0.06</v>
          </cell>
          <cell r="EX15">
            <v>0.03</v>
          </cell>
          <cell r="EY15">
            <v>0.04</v>
          </cell>
          <cell r="EZ15">
            <v>7.0000000000000007E-2</v>
          </cell>
          <cell r="FA15">
            <v>0</v>
          </cell>
          <cell r="FB15">
            <v>0.01</v>
          </cell>
          <cell r="FC15">
            <v>0.02</v>
          </cell>
          <cell r="FD15">
            <v>0.01</v>
          </cell>
          <cell r="FE15">
            <v>0.01</v>
          </cell>
          <cell r="FF15">
            <v>0.01</v>
          </cell>
          <cell r="FG15">
            <v>0.04</v>
          </cell>
          <cell r="FH15">
            <v>-0.02</v>
          </cell>
          <cell r="FI15">
            <v>0.02</v>
          </cell>
          <cell r="FJ15">
            <v>-0.06</v>
          </cell>
          <cell r="FK15">
            <v>0.02</v>
          </cell>
          <cell r="FL15">
            <v>0.06</v>
          </cell>
          <cell r="FM15">
            <v>-0.03</v>
          </cell>
          <cell r="FN15">
            <v>-0.02</v>
          </cell>
          <cell r="FO15">
            <v>-0.02</v>
          </cell>
          <cell r="FP15">
            <v>0</v>
          </cell>
          <cell r="FQ15">
            <v>0</v>
          </cell>
          <cell r="FR15">
            <v>-0.01</v>
          </cell>
          <cell r="FS15">
            <v>0.01</v>
          </cell>
          <cell r="FT15">
            <v>-0.01</v>
          </cell>
          <cell r="FU15">
            <v>0</v>
          </cell>
          <cell r="FV15">
            <v>0</v>
          </cell>
          <cell r="FW15">
            <v>0</v>
          </cell>
          <cell r="FX15">
            <v>-0.01</v>
          </cell>
          <cell r="FY15">
            <v>0.01</v>
          </cell>
          <cell r="FZ15">
            <v>-0.01</v>
          </cell>
          <cell r="GA15">
            <v>0.01</v>
          </cell>
          <cell r="GB15">
            <v>0.08</v>
          </cell>
          <cell r="GC15">
            <v>0.05</v>
          </cell>
          <cell r="GD15">
            <v>0.06</v>
          </cell>
          <cell r="GE15">
            <v>-0.05</v>
          </cell>
          <cell r="GF15">
            <v>0.04</v>
          </cell>
          <cell r="GG15">
            <v>7.0000000000000007E-2</v>
          </cell>
          <cell r="GH15">
            <v>-0.03</v>
          </cell>
          <cell r="GI15">
            <v>-0.16</v>
          </cell>
          <cell r="GJ15">
            <v>0.1</v>
          </cell>
          <cell r="GK15">
            <v>0.03</v>
          </cell>
          <cell r="GL15">
            <v>0.22</v>
          </cell>
          <cell r="GM15">
            <v>0.08</v>
          </cell>
          <cell r="GN15">
            <v>7.0000000000000007E-2</v>
          </cell>
          <cell r="GO15">
            <v>0</v>
          </cell>
          <cell r="GP15">
            <v>0.01</v>
          </cell>
          <cell r="GQ15">
            <v>0</v>
          </cell>
          <cell r="GR15">
            <v>-0.01</v>
          </cell>
          <cell r="GS15">
            <v>0</v>
          </cell>
          <cell r="GT15">
            <v>0.01</v>
          </cell>
          <cell r="GU15">
            <v>0.01</v>
          </cell>
          <cell r="GV15">
            <v>0.11</v>
          </cell>
          <cell r="GW15">
            <v>0</v>
          </cell>
          <cell r="GX15">
            <v>0.01</v>
          </cell>
          <cell r="GY15">
            <v>0.09</v>
          </cell>
          <cell r="GZ15">
            <v>0.04</v>
          </cell>
          <cell r="HA15">
            <v>0</v>
          </cell>
          <cell r="HB15">
            <v>0.02</v>
          </cell>
          <cell r="HC15">
            <v>0.01</v>
          </cell>
          <cell r="HD15">
            <v>-0.08</v>
          </cell>
          <cell r="HE15">
            <v>0.02</v>
          </cell>
          <cell r="HF15">
            <v>0.01</v>
          </cell>
          <cell r="HG15">
            <v>0</v>
          </cell>
          <cell r="HH15">
            <v>0.01</v>
          </cell>
          <cell r="HI15">
            <v>-0.09</v>
          </cell>
          <cell r="HJ15">
            <v>0.05</v>
          </cell>
          <cell r="HK15">
            <v>0.04</v>
          </cell>
          <cell r="HL15">
            <v>0.01</v>
          </cell>
          <cell r="HM15">
            <v>-0.04</v>
          </cell>
          <cell r="HN15">
            <v>-0.01</v>
          </cell>
          <cell r="HO15">
            <v>0.01</v>
          </cell>
          <cell r="HP15">
            <v>7.0000000000000007E-2</v>
          </cell>
          <cell r="HQ15">
            <v>0.01</v>
          </cell>
          <cell r="HR15">
            <v>0.03</v>
          </cell>
          <cell r="HS15">
            <v>0</v>
          </cell>
          <cell r="HT15">
            <v>0.03</v>
          </cell>
          <cell r="HU15">
            <v>0.15</v>
          </cell>
          <cell r="HV15">
            <v>-0.03</v>
          </cell>
          <cell r="HW15">
            <v>-0.02</v>
          </cell>
          <cell r="HX15">
            <v>-0.01</v>
          </cell>
          <cell r="HY15">
            <v>0.01</v>
          </cell>
          <cell r="HZ15">
            <v>0.01</v>
          </cell>
          <cell r="IA15">
            <v>0.01</v>
          </cell>
          <cell r="IB15">
            <v>0.11</v>
          </cell>
          <cell r="IC15">
            <v>0</v>
          </cell>
          <cell r="ID15">
            <v>-0.01</v>
          </cell>
          <cell r="IE15">
            <v>0.02</v>
          </cell>
          <cell r="IF15">
            <v>0.05</v>
          </cell>
          <cell r="IG15">
            <v>0.02</v>
          </cell>
          <cell r="IH15">
            <v>0.04</v>
          </cell>
          <cell r="II15">
            <v>0.05</v>
          </cell>
          <cell r="IJ15">
            <v>0.01</v>
          </cell>
          <cell r="IK15">
            <v>0.04</v>
          </cell>
          <cell r="IL15">
            <v>-0.02</v>
          </cell>
          <cell r="IM15">
            <v>0.02</v>
          </cell>
          <cell r="IN15">
            <v>0</v>
          </cell>
          <cell r="IO15">
            <v>-0.03</v>
          </cell>
          <cell r="IP15">
            <v>0.09</v>
          </cell>
          <cell r="IQ15">
            <v>0</v>
          </cell>
        </row>
        <row r="16">
          <cell r="B16">
            <v>0.1</v>
          </cell>
          <cell r="C16">
            <v>0.04</v>
          </cell>
          <cell r="D16">
            <v>0.02</v>
          </cell>
          <cell r="E16">
            <v>0.01</v>
          </cell>
          <cell r="F16">
            <v>0.01</v>
          </cell>
          <cell r="G16">
            <v>0.04</v>
          </cell>
          <cell r="H16">
            <v>0.01</v>
          </cell>
          <cell r="I16">
            <v>0.02</v>
          </cell>
          <cell r="J16">
            <v>0.01</v>
          </cell>
          <cell r="K16">
            <v>0</v>
          </cell>
          <cell r="L16">
            <v>0</v>
          </cell>
          <cell r="M16">
            <v>0</v>
          </cell>
          <cell r="N16">
            <v>-0.01</v>
          </cell>
          <cell r="O16">
            <v>0</v>
          </cell>
          <cell r="P16">
            <v>-0.01</v>
          </cell>
          <cell r="Q16">
            <v>0.02</v>
          </cell>
          <cell r="R16">
            <v>0.01</v>
          </cell>
          <cell r="S16">
            <v>0.01</v>
          </cell>
          <cell r="T16">
            <v>-0.12</v>
          </cell>
          <cell r="U16">
            <v>-0.22</v>
          </cell>
          <cell r="V16">
            <v>0.1</v>
          </cell>
          <cell r="W16">
            <v>0.04</v>
          </cell>
          <cell r="X16">
            <v>0.02</v>
          </cell>
          <cell r="Y16">
            <v>0</v>
          </cell>
          <cell r="Z16">
            <v>0.05</v>
          </cell>
          <cell r="AA16">
            <v>0.03</v>
          </cell>
          <cell r="AB16">
            <v>0.03</v>
          </cell>
          <cell r="AC16">
            <v>0.05</v>
          </cell>
          <cell r="AD16">
            <v>0.01</v>
          </cell>
          <cell r="AE16">
            <v>0</v>
          </cell>
          <cell r="AF16">
            <v>0.01</v>
          </cell>
          <cell r="AG16">
            <v>0</v>
          </cell>
          <cell r="AH16">
            <v>0.02</v>
          </cell>
          <cell r="AI16">
            <v>0</v>
          </cell>
          <cell r="AJ16">
            <v>7.0000000000000007E-2</v>
          </cell>
          <cell r="AK16">
            <v>0.05</v>
          </cell>
          <cell r="AL16">
            <v>0.04</v>
          </cell>
          <cell r="AM16">
            <v>0</v>
          </cell>
          <cell r="AN16">
            <v>0.01</v>
          </cell>
          <cell r="AO16">
            <v>0.02</v>
          </cell>
          <cell r="AP16">
            <v>-0.02</v>
          </cell>
          <cell r="AQ16">
            <v>0</v>
          </cell>
          <cell r="AR16">
            <v>0</v>
          </cell>
          <cell r="AS16">
            <v>0</v>
          </cell>
          <cell r="AT16">
            <v>-0.01</v>
          </cell>
          <cell r="AU16">
            <v>-0.02</v>
          </cell>
          <cell r="AV16">
            <v>0.01</v>
          </cell>
          <cell r="AW16">
            <v>0</v>
          </cell>
          <cell r="AX16">
            <v>0</v>
          </cell>
          <cell r="AY16">
            <v>0</v>
          </cell>
          <cell r="AZ16">
            <v>0</v>
          </cell>
          <cell r="BA16">
            <v>0</v>
          </cell>
          <cell r="BB16">
            <v>-0.01</v>
          </cell>
          <cell r="BC16">
            <v>-0.01</v>
          </cell>
          <cell r="BD16">
            <v>0</v>
          </cell>
          <cell r="BE16">
            <v>0.08</v>
          </cell>
          <cell r="BF16">
            <v>0.08</v>
          </cell>
          <cell r="BG16">
            <v>0.01</v>
          </cell>
          <cell r="BH16">
            <v>0</v>
          </cell>
          <cell r="BI16">
            <v>0</v>
          </cell>
          <cell r="BJ16">
            <v>0.01</v>
          </cell>
          <cell r="BK16">
            <v>-0.02</v>
          </cell>
          <cell r="BL16">
            <v>-0.03</v>
          </cell>
          <cell r="BM16">
            <v>0</v>
          </cell>
          <cell r="BN16">
            <v>0.02</v>
          </cell>
          <cell r="BO16">
            <v>-0.02</v>
          </cell>
          <cell r="BP16">
            <v>0.03</v>
          </cell>
          <cell r="BQ16">
            <v>0.03</v>
          </cell>
          <cell r="BR16">
            <v>0.01</v>
          </cell>
          <cell r="BS16">
            <v>-0.01</v>
          </cell>
          <cell r="BT16">
            <v>-0.03</v>
          </cell>
          <cell r="BU16">
            <v>-0.01</v>
          </cell>
          <cell r="BV16">
            <v>0</v>
          </cell>
          <cell r="BW16">
            <v>-0.02</v>
          </cell>
          <cell r="BX16">
            <v>0</v>
          </cell>
          <cell r="BY16">
            <v>-0.03</v>
          </cell>
          <cell r="BZ16">
            <v>0</v>
          </cell>
          <cell r="CA16">
            <v>-0.03</v>
          </cell>
          <cell r="CB16">
            <v>-0.01</v>
          </cell>
          <cell r="CC16">
            <v>0.03</v>
          </cell>
          <cell r="CD16">
            <v>0.02</v>
          </cell>
          <cell r="CE16">
            <v>0.01</v>
          </cell>
          <cell r="CF16">
            <v>0</v>
          </cell>
          <cell r="CG16">
            <v>-0.11</v>
          </cell>
          <cell r="CH16">
            <v>-0.02</v>
          </cell>
          <cell r="CI16">
            <v>-0.02</v>
          </cell>
          <cell r="CJ16">
            <v>0</v>
          </cell>
          <cell r="CK16">
            <v>0</v>
          </cell>
          <cell r="CL16">
            <v>-0.09</v>
          </cell>
          <cell r="CM16">
            <v>-0.79</v>
          </cell>
          <cell r="CN16">
            <v>-0.79</v>
          </cell>
          <cell r="CO16">
            <v>-0.01</v>
          </cell>
          <cell r="CP16">
            <v>-0.81</v>
          </cell>
          <cell r="CQ16">
            <v>0.02</v>
          </cell>
          <cell r="CR16">
            <v>0.02</v>
          </cell>
          <cell r="CS16">
            <v>0.02</v>
          </cell>
          <cell r="CT16">
            <v>0</v>
          </cell>
          <cell r="CU16">
            <v>0.03</v>
          </cell>
          <cell r="CV16">
            <v>0</v>
          </cell>
          <cell r="CW16">
            <v>0.03</v>
          </cell>
          <cell r="CX16">
            <v>0.24</v>
          </cell>
          <cell r="CY16">
            <v>-7.0000000000000007E-2</v>
          </cell>
          <cell r="CZ16">
            <v>-0.06</v>
          </cell>
          <cell r="DA16">
            <v>-0.01</v>
          </cell>
          <cell r="DB16">
            <v>0</v>
          </cell>
          <cell r="DC16">
            <v>0</v>
          </cell>
          <cell r="DD16">
            <v>0</v>
          </cell>
          <cell r="DE16">
            <v>0.04</v>
          </cell>
          <cell r="DF16">
            <v>0</v>
          </cell>
          <cell r="DG16">
            <v>-0.01</v>
          </cell>
          <cell r="DH16">
            <v>0</v>
          </cell>
          <cell r="DI16">
            <v>0.01</v>
          </cell>
          <cell r="DJ16">
            <v>0</v>
          </cell>
          <cell r="DK16">
            <v>0.03</v>
          </cell>
          <cell r="DL16">
            <v>0.27</v>
          </cell>
          <cell r="DM16">
            <v>0.25</v>
          </cell>
          <cell r="DN16">
            <v>0.02</v>
          </cell>
          <cell r="DO16">
            <v>0</v>
          </cell>
          <cell r="DP16">
            <v>0</v>
          </cell>
          <cell r="DQ16">
            <v>0</v>
          </cell>
          <cell r="DR16">
            <v>0</v>
          </cell>
          <cell r="DS16">
            <v>0.11</v>
          </cell>
          <cell r="DT16">
            <v>0.1</v>
          </cell>
          <cell r="DU16">
            <v>0.05</v>
          </cell>
          <cell r="DV16">
            <v>0.04</v>
          </cell>
          <cell r="DW16">
            <v>0</v>
          </cell>
          <cell r="DX16">
            <v>-0.3</v>
          </cell>
          <cell r="DY16">
            <v>0.14000000000000001</v>
          </cell>
          <cell r="DZ16">
            <v>0.01</v>
          </cell>
          <cell r="EA16">
            <v>0.01</v>
          </cell>
          <cell r="EB16">
            <v>-0.01</v>
          </cell>
          <cell r="EC16">
            <v>0.01</v>
          </cell>
          <cell r="ED16">
            <v>0.09</v>
          </cell>
          <cell r="EE16">
            <v>0.05</v>
          </cell>
          <cell r="EF16">
            <v>0.03</v>
          </cell>
          <cell r="EG16">
            <v>0.01</v>
          </cell>
          <cell r="EH16">
            <v>0</v>
          </cell>
          <cell r="EI16">
            <v>0.01</v>
          </cell>
          <cell r="EJ16">
            <v>-0.01</v>
          </cell>
          <cell r="EK16">
            <v>0</v>
          </cell>
          <cell r="EL16">
            <v>0</v>
          </cell>
          <cell r="EM16">
            <v>-0.02</v>
          </cell>
          <cell r="EN16">
            <v>0.01</v>
          </cell>
          <cell r="EO16">
            <v>0.01</v>
          </cell>
          <cell r="EP16">
            <v>0.01</v>
          </cell>
          <cell r="EQ16">
            <v>-0.03</v>
          </cell>
          <cell r="ER16">
            <v>-0.08</v>
          </cell>
          <cell r="ES16">
            <v>0.04</v>
          </cell>
          <cell r="ET16">
            <v>-0.02</v>
          </cell>
          <cell r="EU16">
            <v>0.01</v>
          </cell>
          <cell r="EV16">
            <v>-0.02</v>
          </cell>
          <cell r="EW16">
            <v>0.04</v>
          </cell>
          <cell r="EX16">
            <v>0.03</v>
          </cell>
          <cell r="EY16">
            <v>0</v>
          </cell>
          <cell r="EZ16">
            <v>0.03</v>
          </cell>
          <cell r="FA16">
            <v>0.01</v>
          </cell>
          <cell r="FB16">
            <v>0</v>
          </cell>
          <cell r="FC16">
            <v>0</v>
          </cell>
          <cell r="FD16">
            <v>0.01</v>
          </cell>
          <cell r="FE16">
            <v>0.01</v>
          </cell>
          <cell r="FF16">
            <v>0</v>
          </cell>
          <cell r="FG16">
            <v>0.14000000000000001</v>
          </cell>
          <cell r="FH16">
            <v>0.11</v>
          </cell>
          <cell r="FI16">
            <v>7.0000000000000007E-2</v>
          </cell>
          <cell r="FJ16">
            <v>-0.01</v>
          </cell>
          <cell r="FK16">
            <v>0.04</v>
          </cell>
          <cell r="FL16">
            <v>0.03</v>
          </cell>
          <cell r="FM16">
            <v>0</v>
          </cell>
          <cell r="FN16">
            <v>0.01</v>
          </cell>
          <cell r="FO16">
            <v>0.01</v>
          </cell>
          <cell r="FP16">
            <v>0</v>
          </cell>
          <cell r="FQ16">
            <v>-0.01</v>
          </cell>
          <cell r="FR16">
            <v>-0.01</v>
          </cell>
          <cell r="FS16">
            <v>0</v>
          </cell>
          <cell r="FT16">
            <v>0.01</v>
          </cell>
          <cell r="FU16">
            <v>-0.02</v>
          </cell>
          <cell r="FV16">
            <v>-0.01</v>
          </cell>
          <cell r="FW16">
            <v>0</v>
          </cell>
          <cell r="FX16">
            <v>0</v>
          </cell>
          <cell r="FY16">
            <v>-0.01</v>
          </cell>
          <cell r="FZ16">
            <v>0</v>
          </cell>
          <cell r="GA16">
            <v>0</v>
          </cell>
          <cell r="GB16">
            <v>0.22</v>
          </cell>
          <cell r="GC16">
            <v>0.04</v>
          </cell>
          <cell r="GD16">
            <v>0.02</v>
          </cell>
          <cell r="GE16">
            <v>0.05</v>
          </cell>
          <cell r="GF16">
            <v>-0.03</v>
          </cell>
          <cell r="GG16">
            <v>0</v>
          </cell>
          <cell r="GH16">
            <v>0.16</v>
          </cell>
          <cell r="GI16">
            <v>0.14000000000000001</v>
          </cell>
          <cell r="GJ16">
            <v>0</v>
          </cell>
          <cell r="GK16">
            <v>0.02</v>
          </cell>
          <cell r="GL16">
            <v>0.01</v>
          </cell>
          <cell r="GM16">
            <v>-0.03</v>
          </cell>
          <cell r="GN16">
            <v>-0.02</v>
          </cell>
          <cell r="GO16">
            <v>-0.01</v>
          </cell>
          <cell r="GP16">
            <v>0</v>
          </cell>
          <cell r="GQ16">
            <v>-0.01</v>
          </cell>
          <cell r="GR16">
            <v>0</v>
          </cell>
          <cell r="GS16">
            <v>0</v>
          </cell>
          <cell r="GT16">
            <v>-0.01</v>
          </cell>
          <cell r="GU16">
            <v>0</v>
          </cell>
          <cell r="GV16">
            <v>0.03</v>
          </cell>
          <cell r="GW16">
            <v>0.01</v>
          </cell>
          <cell r="GX16">
            <v>0.01</v>
          </cell>
          <cell r="GY16">
            <v>0.02</v>
          </cell>
          <cell r="GZ16">
            <v>0</v>
          </cell>
          <cell r="HA16">
            <v>0</v>
          </cell>
          <cell r="HB16">
            <v>0</v>
          </cell>
          <cell r="HC16">
            <v>0</v>
          </cell>
          <cell r="HD16">
            <v>-0.01</v>
          </cell>
          <cell r="HE16">
            <v>7.0000000000000007E-2</v>
          </cell>
          <cell r="HF16">
            <v>7.0000000000000007E-2</v>
          </cell>
          <cell r="HG16">
            <v>0</v>
          </cell>
          <cell r="HH16">
            <v>0</v>
          </cell>
          <cell r="HI16">
            <v>-0.09</v>
          </cell>
          <cell r="HJ16">
            <v>-0.83</v>
          </cell>
          <cell r="HK16">
            <v>-0.83</v>
          </cell>
          <cell r="HL16">
            <v>0</v>
          </cell>
          <cell r="HM16">
            <v>-0.89</v>
          </cell>
          <cell r="HN16">
            <v>7.0000000000000007E-2</v>
          </cell>
          <cell r="HO16">
            <v>-0.01</v>
          </cell>
          <cell r="HP16">
            <v>0</v>
          </cell>
          <cell r="HQ16">
            <v>0</v>
          </cell>
          <cell r="HR16">
            <v>0.02</v>
          </cell>
          <cell r="HS16">
            <v>0</v>
          </cell>
          <cell r="HT16">
            <v>0.01</v>
          </cell>
          <cell r="HU16">
            <v>0.14000000000000001</v>
          </cell>
          <cell r="HV16">
            <v>-7.0000000000000007E-2</v>
          </cell>
          <cell r="HW16">
            <v>-0.06</v>
          </cell>
          <cell r="HX16">
            <v>-0.02</v>
          </cell>
          <cell r="HY16">
            <v>0.01</v>
          </cell>
          <cell r="HZ16">
            <v>0</v>
          </cell>
          <cell r="IA16">
            <v>0.01</v>
          </cell>
          <cell r="IB16">
            <v>0.04</v>
          </cell>
          <cell r="IC16">
            <v>0.01</v>
          </cell>
          <cell r="ID16">
            <v>0</v>
          </cell>
          <cell r="IE16">
            <v>0.02</v>
          </cell>
          <cell r="IF16">
            <v>0.01</v>
          </cell>
          <cell r="IG16">
            <v>0</v>
          </cell>
          <cell r="IH16">
            <v>0</v>
          </cell>
          <cell r="II16">
            <v>0.17</v>
          </cell>
          <cell r="IJ16">
            <v>0.19</v>
          </cell>
          <cell r="IK16">
            <v>-0.02</v>
          </cell>
          <cell r="IL16">
            <v>0.01</v>
          </cell>
          <cell r="IM16">
            <v>0</v>
          </cell>
          <cell r="IN16">
            <v>0</v>
          </cell>
          <cell r="IO16">
            <v>0</v>
          </cell>
          <cell r="IP16">
            <v>-0.02</v>
          </cell>
          <cell r="IQ16">
            <v>0.06</v>
          </cell>
        </row>
        <row r="17">
          <cell r="B17">
            <v>-0.74</v>
          </cell>
          <cell r="C17">
            <v>0.02</v>
          </cell>
          <cell r="D17">
            <v>0.01</v>
          </cell>
          <cell r="E17">
            <v>0.01</v>
          </cell>
          <cell r="F17">
            <v>0</v>
          </cell>
          <cell r="G17">
            <v>0.06</v>
          </cell>
          <cell r="H17">
            <v>0.06</v>
          </cell>
          <cell r="I17">
            <v>0.02</v>
          </cell>
          <cell r="J17">
            <v>-0.02</v>
          </cell>
          <cell r="K17">
            <v>0.01</v>
          </cell>
          <cell r="L17">
            <v>7.0000000000000007E-2</v>
          </cell>
          <cell r="M17">
            <v>-0.01</v>
          </cell>
          <cell r="N17">
            <v>-0.02</v>
          </cell>
          <cell r="O17">
            <v>0.01</v>
          </cell>
          <cell r="P17">
            <v>0.02</v>
          </cell>
          <cell r="Q17">
            <v>0</v>
          </cell>
          <cell r="R17">
            <v>0</v>
          </cell>
          <cell r="S17">
            <v>0.04</v>
          </cell>
          <cell r="T17">
            <v>-1.02</v>
          </cell>
          <cell r="U17">
            <v>-1.08</v>
          </cell>
          <cell r="V17">
            <v>0.06</v>
          </cell>
          <cell r="W17">
            <v>0.03</v>
          </cell>
          <cell r="X17">
            <v>0</v>
          </cell>
          <cell r="Y17">
            <v>0.04</v>
          </cell>
          <cell r="Z17">
            <v>7.0000000000000007E-2</v>
          </cell>
          <cell r="AA17">
            <v>0.01</v>
          </cell>
          <cell r="AB17">
            <v>0.05</v>
          </cell>
          <cell r="AC17">
            <v>0.03</v>
          </cell>
          <cell r="AD17">
            <v>0.01</v>
          </cell>
          <cell r="AE17">
            <v>0.01</v>
          </cell>
          <cell r="AF17">
            <v>0</v>
          </cell>
          <cell r="AG17">
            <v>0.01</v>
          </cell>
          <cell r="AH17">
            <v>0</v>
          </cell>
          <cell r="AI17">
            <v>0.01</v>
          </cell>
          <cell r="AJ17">
            <v>0.05</v>
          </cell>
          <cell r="AK17">
            <v>0.02</v>
          </cell>
          <cell r="AL17">
            <v>-0.01</v>
          </cell>
          <cell r="AM17">
            <v>0.01</v>
          </cell>
          <cell r="AN17">
            <v>0.02</v>
          </cell>
          <cell r="AO17">
            <v>0.03</v>
          </cell>
          <cell r="AP17">
            <v>-0.02</v>
          </cell>
          <cell r="AQ17">
            <v>-0.01</v>
          </cell>
          <cell r="AR17">
            <v>-0.02</v>
          </cell>
          <cell r="AS17">
            <v>0</v>
          </cell>
          <cell r="AT17">
            <v>0.03</v>
          </cell>
          <cell r="AU17">
            <v>0.03</v>
          </cell>
          <cell r="AV17">
            <v>0</v>
          </cell>
          <cell r="AW17">
            <v>0</v>
          </cell>
          <cell r="AX17">
            <v>0.02</v>
          </cell>
          <cell r="AY17">
            <v>0.01</v>
          </cell>
          <cell r="AZ17">
            <v>0.01</v>
          </cell>
          <cell r="BA17">
            <v>0</v>
          </cell>
          <cell r="BB17">
            <v>-0.04</v>
          </cell>
          <cell r="BC17">
            <v>-0.04</v>
          </cell>
          <cell r="BD17">
            <v>0</v>
          </cell>
          <cell r="BE17">
            <v>0.18</v>
          </cell>
          <cell r="BF17">
            <v>0.11</v>
          </cell>
          <cell r="BG17">
            <v>0</v>
          </cell>
          <cell r="BH17">
            <v>0</v>
          </cell>
          <cell r="BI17">
            <v>0</v>
          </cell>
          <cell r="BJ17">
            <v>0</v>
          </cell>
          <cell r="BK17">
            <v>0.06</v>
          </cell>
          <cell r="BL17">
            <v>0.04</v>
          </cell>
          <cell r="BM17">
            <v>0</v>
          </cell>
          <cell r="BN17">
            <v>0.02</v>
          </cell>
          <cell r="BO17">
            <v>-0.11</v>
          </cell>
          <cell r="BP17">
            <v>-0.13</v>
          </cell>
          <cell r="BQ17">
            <v>-0.11</v>
          </cell>
          <cell r="BR17">
            <v>0.01</v>
          </cell>
          <cell r="BS17">
            <v>-0.03</v>
          </cell>
          <cell r="BT17">
            <v>-0.01</v>
          </cell>
          <cell r="BU17">
            <v>0</v>
          </cell>
          <cell r="BV17">
            <v>0</v>
          </cell>
          <cell r="BW17">
            <v>-0.01</v>
          </cell>
          <cell r="BX17">
            <v>0</v>
          </cell>
          <cell r="BY17">
            <v>-0.05</v>
          </cell>
          <cell r="BZ17">
            <v>0</v>
          </cell>
          <cell r="CA17">
            <v>0</v>
          </cell>
          <cell r="CB17">
            <v>-0.03</v>
          </cell>
          <cell r="CC17">
            <v>7.0000000000000007E-2</v>
          </cell>
          <cell r="CD17">
            <v>0.05</v>
          </cell>
          <cell r="CE17">
            <v>0</v>
          </cell>
          <cell r="CF17">
            <v>0.01</v>
          </cell>
          <cell r="CG17">
            <v>0.25</v>
          </cell>
          <cell r="CH17">
            <v>0.04</v>
          </cell>
          <cell r="CI17">
            <v>0.04</v>
          </cell>
          <cell r="CJ17">
            <v>0</v>
          </cell>
          <cell r="CK17">
            <v>0</v>
          </cell>
          <cell r="CL17">
            <v>0.21</v>
          </cell>
          <cell r="CM17">
            <v>0.14000000000000001</v>
          </cell>
          <cell r="CN17">
            <v>0.13</v>
          </cell>
          <cell r="CO17">
            <v>-0.01</v>
          </cell>
          <cell r="CP17">
            <v>0.06</v>
          </cell>
          <cell r="CQ17">
            <v>0.01</v>
          </cell>
          <cell r="CR17">
            <v>0.02</v>
          </cell>
          <cell r="CS17">
            <v>0.02</v>
          </cell>
          <cell r="CT17">
            <v>0.01</v>
          </cell>
          <cell r="CU17">
            <v>0.01</v>
          </cell>
          <cell r="CV17">
            <v>0</v>
          </cell>
          <cell r="CW17">
            <v>0</v>
          </cell>
          <cell r="CX17">
            <v>-0.13</v>
          </cell>
          <cell r="CY17">
            <v>-0.05</v>
          </cell>
          <cell r="CZ17">
            <v>-0.06</v>
          </cell>
          <cell r="DA17">
            <v>0.01</v>
          </cell>
          <cell r="DB17">
            <v>0.01</v>
          </cell>
          <cell r="DC17">
            <v>0</v>
          </cell>
          <cell r="DD17">
            <v>0.01</v>
          </cell>
          <cell r="DE17">
            <v>0.01</v>
          </cell>
          <cell r="DF17">
            <v>0</v>
          </cell>
          <cell r="DG17">
            <v>0</v>
          </cell>
          <cell r="DH17">
            <v>0</v>
          </cell>
          <cell r="DI17">
            <v>0</v>
          </cell>
          <cell r="DJ17">
            <v>0</v>
          </cell>
          <cell r="DK17">
            <v>0.01</v>
          </cell>
          <cell r="DL17">
            <v>-0.1</v>
          </cell>
          <cell r="DM17">
            <v>-0.06</v>
          </cell>
          <cell r="DN17">
            <v>-0.04</v>
          </cell>
          <cell r="DO17">
            <v>0.21</v>
          </cell>
          <cell r="DP17">
            <v>0.05</v>
          </cell>
          <cell r="DQ17">
            <v>0.13</v>
          </cell>
          <cell r="DR17">
            <v>0.03</v>
          </cell>
          <cell r="DS17">
            <v>-0.06</v>
          </cell>
          <cell r="DT17">
            <v>-0.04</v>
          </cell>
          <cell r="DU17">
            <v>-0.05</v>
          </cell>
          <cell r="DV17">
            <v>0.01</v>
          </cell>
          <cell r="DW17">
            <v>-0.01</v>
          </cell>
          <cell r="DX17">
            <v>-0.2</v>
          </cell>
          <cell r="DY17">
            <v>-0.51</v>
          </cell>
          <cell r="DZ17">
            <v>0.02</v>
          </cell>
          <cell r="EA17">
            <v>0.01</v>
          </cell>
          <cell r="EB17">
            <v>0.02</v>
          </cell>
          <cell r="EC17">
            <v>0</v>
          </cell>
          <cell r="ED17">
            <v>0.03</v>
          </cell>
          <cell r="EE17">
            <v>0.02</v>
          </cell>
          <cell r="EF17">
            <v>0.02</v>
          </cell>
          <cell r="EG17">
            <v>-0.01</v>
          </cell>
          <cell r="EH17">
            <v>0</v>
          </cell>
          <cell r="EI17">
            <v>0.02</v>
          </cell>
          <cell r="EJ17">
            <v>-0.02</v>
          </cell>
          <cell r="EK17">
            <v>-0.01</v>
          </cell>
          <cell r="EL17">
            <v>0.01</v>
          </cell>
          <cell r="EM17">
            <v>0.02</v>
          </cell>
          <cell r="EN17">
            <v>0.01</v>
          </cell>
          <cell r="EO17">
            <v>0</v>
          </cell>
          <cell r="EP17">
            <v>0.01</v>
          </cell>
          <cell r="EQ17">
            <v>-0.79</v>
          </cell>
          <cell r="ER17">
            <v>-0.8</v>
          </cell>
          <cell r="ES17">
            <v>0.02</v>
          </cell>
          <cell r="ET17">
            <v>0.06</v>
          </cell>
          <cell r="EU17">
            <v>0.02</v>
          </cell>
          <cell r="EV17">
            <v>0.04</v>
          </cell>
          <cell r="EW17">
            <v>0.11</v>
          </cell>
          <cell r="EX17">
            <v>0.05</v>
          </cell>
          <cell r="EY17">
            <v>7.0000000000000007E-2</v>
          </cell>
          <cell r="EZ17">
            <v>0.03</v>
          </cell>
          <cell r="FA17">
            <v>0.01</v>
          </cell>
          <cell r="FB17">
            <v>0</v>
          </cell>
          <cell r="FC17">
            <v>0</v>
          </cell>
          <cell r="FD17">
            <v>0.01</v>
          </cell>
          <cell r="FE17">
            <v>0.01</v>
          </cell>
          <cell r="FF17">
            <v>0.02</v>
          </cell>
          <cell r="FG17">
            <v>0.1</v>
          </cell>
          <cell r="FH17">
            <v>0.04</v>
          </cell>
          <cell r="FI17">
            <v>0.02</v>
          </cell>
          <cell r="FJ17">
            <v>0.01</v>
          </cell>
          <cell r="FK17">
            <v>0.02</v>
          </cell>
          <cell r="FL17">
            <v>0.06</v>
          </cell>
          <cell r="FM17">
            <v>-0.03</v>
          </cell>
          <cell r="FN17">
            <v>-0.02</v>
          </cell>
          <cell r="FO17">
            <v>-0.02</v>
          </cell>
          <cell r="FP17">
            <v>0</v>
          </cell>
          <cell r="FQ17">
            <v>-0.02</v>
          </cell>
          <cell r="FR17">
            <v>-0.01</v>
          </cell>
          <cell r="FS17">
            <v>-0.02</v>
          </cell>
          <cell r="FT17">
            <v>-0.01</v>
          </cell>
          <cell r="FU17">
            <v>0.02</v>
          </cell>
          <cell r="FV17">
            <v>0.02</v>
          </cell>
          <cell r="FW17">
            <v>-0.01</v>
          </cell>
          <cell r="FX17">
            <v>0.01</v>
          </cell>
          <cell r="FY17">
            <v>0.01</v>
          </cell>
          <cell r="FZ17">
            <v>0.01</v>
          </cell>
          <cell r="GA17">
            <v>0</v>
          </cell>
          <cell r="GB17">
            <v>0.3</v>
          </cell>
          <cell r="GC17">
            <v>0.08</v>
          </cell>
          <cell r="GD17">
            <v>0.17</v>
          </cell>
          <cell r="GE17">
            <v>0.1</v>
          </cell>
          <cell r="GF17">
            <v>7.0000000000000007E-2</v>
          </cell>
          <cell r="GG17">
            <v>0</v>
          </cell>
          <cell r="GH17">
            <v>0.06</v>
          </cell>
          <cell r="GI17">
            <v>0.09</v>
          </cell>
          <cell r="GJ17">
            <v>0</v>
          </cell>
          <cell r="GK17">
            <v>-0.03</v>
          </cell>
          <cell r="GL17">
            <v>-0.08</v>
          </cell>
          <cell r="GM17">
            <v>-7.0000000000000007E-2</v>
          </cell>
          <cell r="GN17">
            <v>-7.0000000000000007E-2</v>
          </cell>
          <cell r="GO17">
            <v>0</v>
          </cell>
          <cell r="GP17">
            <v>-0.01</v>
          </cell>
          <cell r="GQ17">
            <v>-0.01</v>
          </cell>
          <cell r="GR17">
            <v>-0.01</v>
          </cell>
          <cell r="GS17">
            <v>0</v>
          </cell>
          <cell r="GT17">
            <v>-0.01</v>
          </cell>
          <cell r="GU17">
            <v>0</v>
          </cell>
          <cell r="GV17">
            <v>-0.02</v>
          </cell>
          <cell r="GW17">
            <v>0</v>
          </cell>
          <cell r="GX17">
            <v>0</v>
          </cell>
          <cell r="GY17">
            <v>-0.02</v>
          </cell>
          <cell r="GZ17">
            <v>0.03</v>
          </cell>
          <cell r="HA17">
            <v>0.03</v>
          </cell>
          <cell r="HB17">
            <v>0.01</v>
          </cell>
          <cell r="HC17">
            <v>-0.01</v>
          </cell>
          <cell r="HD17">
            <v>0.25</v>
          </cell>
          <cell r="HE17">
            <v>0.06</v>
          </cell>
          <cell r="HF17">
            <v>0.05</v>
          </cell>
          <cell r="HG17">
            <v>0</v>
          </cell>
          <cell r="HH17">
            <v>0.01</v>
          </cell>
          <cell r="HI17">
            <v>0.19</v>
          </cell>
          <cell r="HJ17">
            <v>0.12</v>
          </cell>
          <cell r="HK17">
            <v>0.12</v>
          </cell>
          <cell r="HL17">
            <v>0.04</v>
          </cell>
          <cell r="HM17">
            <v>0.05</v>
          </cell>
          <cell r="HN17">
            <v>0</v>
          </cell>
          <cell r="HO17">
            <v>0.02</v>
          </cell>
          <cell r="HP17">
            <v>0.01</v>
          </cell>
          <cell r="HQ17">
            <v>0</v>
          </cell>
          <cell r="HR17">
            <v>0</v>
          </cell>
          <cell r="HS17">
            <v>0.01</v>
          </cell>
          <cell r="HT17">
            <v>0.01</v>
          </cell>
          <cell r="HU17">
            <v>0.04</v>
          </cell>
          <cell r="HV17">
            <v>-0.03</v>
          </cell>
          <cell r="HW17">
            <v>-0.03</v>
          </cell>
          <cell r="HX17">
            <v>0.02</v>
          </cell>
          <cell r="HY17">
            <v>0</v>
          </cell>
          <cell r="HZ17">
            <v>0</v>
          </cell>
          <cell r="IA17">
            <v>0</v>
          </cell>
          <cell r="IB17">
            <v>0.03</v>
          </cell>
          <cell r="IC17">
            <v>-0.01</v>
          </cell>
          <cell r="ID17">
            <v>-0.02</v>
          </cell>
          <cell r="IE17">
            <v>0</v>
          </cell>
          <cell r="IF17">
            <v>0.01</v>
          </cell>
          <cell r="IG17">
            <v>0</v>
          </cell>
          <cell r="IH17">
            <v>0.02</v>
          </cell>
          <cell r="II17">
            <v>0.02</v>
          </cell>
          <cell r="IJ17">
            <v>0.03</v>
          </cell>
          <cell r="IK17">
            <v>-0.01</v>
          </cell>
          <cell r="IL17">
            <v>0.18</v>
          </cell>
          <cell r="IM17">
            <v>0.04</v>
          </cell>
          <cell r="IN17">
            <v>0.11</v>
          </cell>
          <cell r="IO17">
            <v>0.04</v>
          </cell>
          <cell r="IP17">
            <v>0</v>
          </cell>
          <cell r="IQ17">
            <v>0.01</v>
          </cell>
        </row>
        <row r="18">
          <cell r="B18">
            <v>0.33</v>
          </cell>
          <cell r="C18">
            <v>0</v>
          </cell>
          <cell r="D18">
            <v>0</v>
          </cell>
          <cell r="E18">
            <v>0.01</v>
          </cell>
          <cell r="F18">
            <v>0</v>
          </cell>
          <cell r="G18">
            <v>0.02</v>
          </cell>
          <cell r="H18">
            <v>0</v>
          </cell>
          <cell r="I18">
            <v>0.01</v>
          </cell>
          <cell r="J18">
            <v>-0.01</v>
          </cell>
          <cell r="K18">
            <v>0</v>
          </cell>
          <cell r="L18">
            <v>0</v>
          </cell>
          <cell r="M18">
            <v>0.02</v>
          </cell>
          <cell r="N18">
            <v>0.01</v>
          </cell>
          <cell r="O18">
            <v>-0.01</v>
          </cell>
          <cell r="P18">
            <v>0</v>
          </cell>
          <cell r="Q18">
            <v>-0.01</v>
          </cell>
          <cell r="R18">
            <v>0</v>
          </cell>
          <cell r="S18">
            <v>0</v>
          </cell>
          <cell r="T18">
            <v>0.22</v>
          </cell>
          <cell r="U18">
            <v>0.15</v>
          </cell>
          <cell r="V18">
            <v>7.0000000000000007E-2</v>
          </cell>
          <cell r="W18">
            <v>0.04</v>
          </cell>
          <cell r="X18">
            <v>0.05</v>
          </cell>
          <cell r="Y18">
            <v>0</v>
          </cell>
          <cell r="Z18">
            <v>0.03</v>
          </cell>
          <cell r="AA18">
            <v>0.01</v>
          </cell>
          <cell r="AB18">
            <v>0.02</v>
          </cell>
          <cell r="AC18">
            <v>0.02</v>
          </cell>
          <cell r="AD18">
            <v>0</v>
          </cell>
          <cell r="AE18">
            <v>0</v>
          </cell>
          <cell r="AF18">
            <v>0</v>
          </cell>
          <cell r="AG18">
            <v>0.01</v>
          </cell>
          <cell r="AH18">
            <v>0.01</v>
          </cell>
          <cell r="AI18">
            <v>0.01</v>
          </cell>
          <cell r="AJ18">
            <v>0.08</v>
          </cell>
          <cell r="AK18">
            <v>0.08</v>
          </cell>
          <cell r="AL18">
            <v>7.0000000000000007E-2</v>
          </cell>
          <cell r="AM18">
            <v>0</v>
          </cell>
          <cell r="AN18">
            <v>0.01</v>
          </cell>
          <cell r="AO18">
            <v>0</v>
          </cell>
          <cell r="AP18">
            <v>0.02</v>
          </cell>
          <cell r="AQ18">
            <v>0.02</v>
          </cell>
          <cell r="AR18">
            <v>0.02</v>
          </cell>
          <cell r="AS18">
            <v>0</v>
          </cell>
          <cell r="AT18">
            <v>0.01</v>
          </cell>
          <cell r="AU18">
            <v>0</v>
          </cell>
          <cell r="AV18">
            <v>0.01</v>
          </cell>
          <cell r="AW18">
            <v>0</v>
          </cell>
          <cell r="AX18">
            <v>-7.0000000000000007E-2</v>
          </cell>
          <cell r="AY18">
            <v>-0.02</v>
          </cell>
          <cell r="AZ18">
            <v>-0.04</v>
          </cell>
          <cell r="BA18">
            <v>-0.01</v>
          </cell>
          <cell r="BB18">
            <v>0.04</v>
          </cell>
          <cell r="BC18">
            <v>0.04</v>
          </cell>
          <cell r="BD18">
            <v>0.01</v>
          </cell>
          <cell r="BE18">
            <v>0.24</v>
          </cell>
          <cell r="BF18">
            <v>0.14000000000000001</v>
          </cell>
          <cell r="BG18">
            <v>0</v>
          </cell>
          <cell r="BH18">
            <v>0</v>
          </cell>
          <cell r="BI18">
            <v>0</v>
          </cell>
          <cell r="BJ18">
            <v>0</v>
          </cell>
          <cell r="BK18">
            <v>0.11</v>
          </cell>
          <cell r="BL18">
            <v>0.08</v>
          </cell>
          <cell r="BM18">
            <v>0</v>
          </cell>
          <cell r="BN18">
            <v>0.03</v>
          </cell>
          <cell r="BO18">
            <v>0.16</v>
          </cell>
          <cell r="BP18">
            <v>0.14000000000000001</v>
          </cell>
          <cell r="BQ18">
            <v>0.12</v>
          </cell>
          <cell r="BR18">
            <v>-0.01</v>
          </cell>
          <cell r="BS18">
            <v>0.03</v>
          </cell>
          <cell r="BT18">
            <v>0.02</v>
          </cell>
          <cell r="BU18">
            <v>-0.01</v>
          </cell>
          <cell r="BV18">
            <v>0</v>
          </cell>
          <cell r="BW18">
            <v>0.03</v>
          </cell>
          <cell r="BX18">
            <v>0</v>
          </cell>
          <cell r="BY18">
            <v>0</v>
          </cell>
          <cell r="BZ18">
            <v>0.01</v>
          </cell>
          <cell r="CA18">
            <v>0</v>
          </cell>
          <cell r="CB18">
            <v>-0.02</v>
          </cell>
          <cell r="CC18">
            <v>0</v>
          </cell>
          <cell r="CD18">
            <v>0.01</v>
          </cell>
          <cell r="CE18">
            <v>0</v>
          </cell>
          <cell r="CF18">
            <v>0</v>
          </cell>
          <cell r="CG18">
            <v>0.2</v>
          </cell>
          <cell r="CH18">
            <v>0.21</v>
          </cell>
          <cell r="CI18">
            <v>0.18</v>
          </cell>
          <cell r="CJ18">
            <v>0.01</v>
          </cell>
          <cell r="CK18">
            <v>0.02</v>
          </cell>
          <cell r="CL18">
            <v>0</v>
          </cell>
          <cell r="CM18">
            <v>0.56000000000000005</v>
          </cell>
          <cell r="CN18">
            <v>0.56000000000000005</v>
          </cell>
          <cell r="CO18">
            <v>-0.01</v>
          </cell>
          <cell r="CP18">
            <v>0.52</v>
          </cell>
          <cell r="CQ18">
            <v>0.04</v>
          </cell>
          <cell r="CR18">
            <v>0.01</v>
          </cell>
          <cell r="CS18">
            <v>0</v>
          </cell>
          <cell r="CT18">
            <v>0</v>
          </cell>
          <cell r="CU18">
            <v>0</v>
          </cell>
          <cell r="CV18">
            <v>0.01</v>
          </cell>
          <cell r="CW18">
            <v>0.01</v>
          </cell>
          <cell r="CX18">
            <v>0.04</v>
          </cell>
          <cell r="CY18">
            <v>-0.04</v>
          </cell>
          <cell r="CZ18">
            <v>-0.04</v>
          </cell>
          <cell r="DA18">
            <v>-0.01</v>
          </cell>
          <cell r="DB18">
            <v>0</v>
          </cell>
          <cell r="DC18">
            <v>0</v>
          </cell>
          <cell r="DD18">
            <v>0</v>
          </cell>
          <cell r="DE18">
            <v>0.06</v>
          </cell>
          <cell r="DF18">
            <v>0</v>
          </cell>
          <cell r="DG18">
            <v>0.01</v>
          </cell>
          <cell r="DH18">
            <v>0</v>
          </cell>
          <cell r="DI18">
            <v>0.02</v>
          </cell>
          <cell r="DJ18">
            <v>0.01</v>
          </cell>
          <cell r="DK18">
            <v>0.03</v>
          </cell>
          <cell r="DL18">
            <v>0.03</v>
          </cell>
          <cell r="DM18">
            <v>-0.12</v>
          </cell>
          <cell r="DN18">
            <v>0.15</v>
          </cell>
          <cell r="DO18">
            <v>0</v>
          </cell>
          <cell r="DP18">
            <v>0</v>
          </cell>
          <cell r="DQ18">
            <v>0</v>
          </cell>
          <cell r="DR18">
            <v>0</v>
          </cell>
          <cell r="DS18">
            <v>0.11</v>
          </cell>
          <cell r="DT18">
            <v>0.1</v>
          </cell>
          <cell r="DU18">
            <v>0.09</v>
          </cell>
          <cell r="DV18">
            <v>0.01</v>
          </cell>
          <cell r="DW18">
            <v>0.01</v>
          </cell>
          <cell r="DX18">
            <v>1.8</v>
          </cell>
          <cell r="DY18">
            <v>0.53</v>
          </cell>
          <cell r="DZ18">
            <v>0.03</v>
          </cell>
          <cell r="EA18">
            <v>0</v>
          </cell>
          <cell r="EB18">
            <v>0.02</v>
          </cell>
          <cell r="EC18">
            <v>0</v>
          </cell>
          <cell r="ED18">
            <v>0.06</v>
          </cell>
          <cell r="EE18">
            <v>0.04</v>
          </cell>
          <cell r="EF18">
            <v>0.01</v>
          </cell>
          <cell r="EG18">
            <v>0</v>
          </cell>
          <cell r="EH18">
            <v>0</v>
          </cell>
          <cell r="EI18">
            <v>0.04</v>
          </cell>
          <cell r="EJ18">
            <v>0.02</v>
          </cell>
          <cell r="EK18">
            <v>0.01</v>
          </cell>
          <cell r="EL18">
            <v>-0.01</v>
          </cell>
          <cell r="EM18">
            <v>0.01</v>
          </cell>
          <cell r="EN18">
            <v>-0.01</v>
          </cell>
          <cell r="EO18">
            <v>0.01</v>
          </cell>
          <cell r="EP18">
            <v>0</v>
          </cell>
          <cell r="EQ18">
            <v>0.31</v>
          </cell>
          <cell r="ER18">
            <v>0.15</v>
          </cell>
          <cell r="ES18">
            <v>0.16</v>
          </cell>
          <cell r="ET18">
            <v>0.03</v>
          </cell>
          <cell r="EU18">
            <v>0.03</v>
          </cell>
          <cell r="EV18">
            <v>0</v>
          </cell>
          <cell r="EW18">
            <v>0.06</v>
          </cell>
          <cell r="EX18">
            <v>0.01</v>
          </cell>
          <cell r="EY18">
            <v>0.04</v>
          </cell>
          <cell r="EZ18">
            <v>0.02</v>
          </cell>
          <cell r="FA18">
            <v>0</v>
          </cell>
          <cell r="FB18">
            <v>0</v>
          </cell>
          <cell r="FC18">
            <v>0.01</v>
          </cell>
          <cell r="FD18">
            <v>0</v>
          </cell>
          <cell r="FE18">
            <v>0</v>
          </cell>
          <cell r="FF18">
            <v>-0.01</v>
          </cell>
          <cell r="FG18">
            <v>0.05</v>
          </cell>
          <cell r="FH18">
            <v>0.03</v>
          </cell>
          <cell r="FI18">
            <v>0.01</v>
          </cell>
          <cell r="FJ18">
            <v>0.01</v>
          </cell>
          <cell r="FK18">
            <v>0.01</v>
          </cell>
          <cell r="FL18">
            <v>0.02</v>
          </cell>
          <cell r="FM18">
            <v>0.2</v>
          </cell>
          <cell r="FN18">
            <v>0.02</v>
          </cell>
          <cell r="FO18">
            <v>0.02</v>
          </cell>
          <cell r="FP18">
            <v>0.01</v>
          </cell>
          <cell r="FQ18">
            <v>0.1</v>
          </cell>
          <cell r="FR18">
            <v>0.08</v>
          </cell>
          <cell r="FS18">
            <v>0.03</v>
          </cell>
          <cell r="FT18">
            <v>0.01</v>
          </cell>
          <cell r="FU18">
            <v>0.01</v>
          </cell>
          <cell r="FV18">
            <v>0.01</v>
          </cell>
          <cell r="FW18">
            <v>0.01</v>
          </cell>
          <cell r="FX18">
            <v>-0.01</v>
          </cell>
          <cell r="FY18">
            <v>0.06</v>
          </cell>
          <cell r="FZ18">
            <v>0.05</v>
          </cell>
          <cell r="GA18">
            <v>0.01</v>
          </cell>
          <cell r="GB18">
            <v>0.15</v>
          </cell>
          <cell r="GC18">
            <v>0.08</v>
          </cell>
          <cell r="GD18">
            <v>-0.04</v>
          </cell>
          <cell r="GE18">
            <v>-0.05</v>
          </cell>
          <cell r="GF18">
            <v>0.01</v>
          </cell>
          <cell r="GG18">
            <v>0</v>
          </cell>
          <cell r="GH18">
            <v>0.1</v>
          </cell>
          <cell r="GI18">
            <v>7.0000000000000007E-2</v>
          </cell>
          <cell r="GJ18">
            <v>0</v>
          </cell>
          <cell r="GK18">
            <v>0.03</v>
          </cell>
          <cell r="GL18">
            <v>0.15</v>
          </cell>
          <cell r="GM18">
            <v>0.1</v>
          </cell>
          <cell r="GN18">
            <v>0.09</v>
          </cell>
          <cell r="GO18">
            <v>0.01</v>
          </cell>
          <cell r="GP18">
            <v>0.01</v>
          </cell>
          <cell r="GQ18">
            <v>0.02</v>
          </cell>
          <cell r="GR18">
            <v>0.01</v>
          </cell>
          <cell r="GS18">
            <v>0.01</v>
          </cell>
          <cell r="GT18">
            <v>0.02</v>
          </cell>
          <cell r="GU18">
            <v>0</v>
          </cell>
          <cell r="GV18">
            <v>0</v>
          </cell>
          <cell r="GW18">
            <v>0</v>
          </cell>
          <cell r="GX18">
            <v>0</v>
          </cell>
          <cell r="GY18">
            <v>0</v>
          </cell>
          <cell r="GZ18">
            <v>0.02</v>
          </cell>
          <cell r="HA18">
            <v>0</v>
          </cell>
          <cell r="HB18">
            <v>0.01</v>
          </cell>
          <cell r="HC18">
            <v>0.01</v>
          </cell>
          <cell r="HD18">
            <v>0.11</v>
          </cell>
          <cell r="HE18">
            <v>0.12</v>
          </cell>
          <cell r="HF18">
            <v>0.11</v>
          </cell>
          <cell r="HG18">
            <v>0.01</v>
          </cell>
          <cell r="HH18">
            <v>0</v>
          </cell>
          <cell r="HI18">
            <v>-0.01</v>
          </cell>
          <cell r="HJ18">
            <v>0.61</v>
          </cell>
          <cell r="HK18">
            <v>0.57999999999999996</v>
          </cell>
          <cell r="HL18">
            <v>-0.02</v>
          </cell>
          <cell r="HM18">
            <v>0.6</v>
          </cell>
          <cell r="HN18">
            <v>0</v>
          </cell>
          <cell r="HO18">
            <v>0</v>
          </cell>
          <cell r="HP18">
            <v>0</v>
          </cell>
          <cell r="HQ18">
            <v>0.03</v>
          </cell>
          <cell r="HR18">
            <v>0.01</v>
          </cell>
          <cell r="HS18">
            <v>0</v>
          </cell>
          <cell r="HT18">
            <v>0</v>
          </cell>
          <cell r="HU18">
            <v>-0.24</v>
          </cell>
          <cell r="HV18">
            <v>-7.0000000000000007E-2</v>
          </cell>
          <cell r="HW18">
            <v>-0.05</v>
          </cell>
          <cell r="HX18">
            <v>-0.03</v>
          </cell>
          <cell r="HY18">
            <v>0.01</v>
          </cell>
          <cell r="HZ18">
            <v>0</v>
          </cell>
          <cell r="IA18">
            <v>0.01</v>
          </cell>
          <cell r="IB18">
            <v>0</v>
          </cell>
          <cell r="IC18">
            <v>-0.01</v>
          </cell>
          <cell r="ID18">
            <v>0.02</v>
          </cell>
          <cell r="IE18">
            <v>0.01</v>
          </cell>
          <cell r="IF18">
            <v>-0.01</v>
          </cell>
          <cell r="IG18">
            <v>0.01</v>
          </cell>
          <cell r="IH18">
            <v>0.01</v>
          </cell>
          <cell r="II18">
            <v>-0.17</v>
          </cell>
          <cell r="IJ18">
            <v>-0.21</v>
          </cell>
          <cell r="IK18">
            <v>0.04</v>
          </cell>
          <cell r="IL18">
            <v>0.02</v>
          </cell>
          <cell r="IM18">
            <v>0.02</v>
          </cell>
          <cell r="IN18">
            <v>0</v>
          </cell>
          <cell r="IO18">
            <v>0</v>
          </cell>
          <cell r="IP18">
            <v>0.16</v>
          </cell>
          <cell r="IQ18">
            <v>0.13</v>
          </cell>
        </row>
        <row r="19">
          <cell r="B19">
            <v>0.46</v>
          </cell>
          <cell r="C19">
            <v>0.04</v>
          </cell>
          <cell r="D19">
            <v>0.02</v>
          </cell>
          <cell r="E19">
            <v>0.01</v>
          </cell>
          <cell r="F19">
            <v>0</v>
          </cell>
          <cell r="G19">
            <v>0.03</v>
          </cell>
          <cell r="H19">
            <v>0.01</v>
          </cell>
          <cell r="I19">
            <v>0.01</v>
          </cell>
          <cell r="J19">
            <v>0.01</v>
          </cell>
          <cell r="K19">
            <v>0.01</v>
          </cell>
          <cell r="L19">
            <v>0.03</v>
          </cell>
          <cell r="M19">
            <v>-0.01</v>
          </cell>
          <cell r="N19">
            <v>0</v>
          </cell>
          <cell r="O19">
            <v>0</v>
          </cell>
          <cell r="P19">
            <v>0.02</v>
          </cell>
          <cell r="Q19">
            <v>0</v>
          </cell>
          <cell r="R19">
            <v>0</v>
          </cell>
          <cell r="S19">
            <v>0.01</v>
          </cell>
          <cell r="T19">
            <v>0.33</v>
          </cell>
          <cell r="U19">
            <v>0.18</v>
          </cell>
          <cell r="V19">
            <v>0.15</v>
          </cell>
          <cell r="W19">
            <v>0.02</v>
          </cell>
          <cell r="X19">
            <v>0</v>
          </cell>
          <cell r="Y19">
            <v>0.01</v>
          </cell>
          <cell r="Z19">
            <v>0.04</v>
          </cell>
          <cell r="AA19">
            <v>0.02</v>
          </cell>
          <cell r="AB19">
            <v>0.01</v>
          </cell>
          <cell r="AC19">
            <v>-0.01</v>
          </cell>
          <cell r="AD19">
            <v>0</v>
          </cell>
          <cell r="AE19">
            <v>0</v>
          </cell>
          <cell r="AF19">
            <v>-0.01</v>
          </cell>
          <cell r="AG19">
            <v>0</v>
          </cell>
          <cell r="AH19">
            <v>0</v>
          </cell>
          <cell r="AI19">
            <v>-0.01</v>
          </cell>
          <cell r="AJ19">
            <v>-0.01</v>
          </cell>
          <cell r="AK19">
            <v>-0.04</v>
          </cell>
          <cell r="AL19">
            <v>0</v>
          </cell>
          <cell r="AM19">
            <v>-0.05</v>
          </cell>
          <cell r="AN19">
            <v>0.01</v>
          </cell>
          <cell r="AO19">
            <v>0.04</v>
          </cell>
          <cell r="AP19">
            <v>0.02</v>
          </cell>
          <cell r="AQ19">
            <v>0.01</v>
          </cell>
          <cell r="AR19">
            <v>0</v>
          </cell>
          <cell r="AS19">
            <v>0</v>
          </cell>
          <cell r="AT19">
            <v>-0.03</v>
          </cell>
          <cell r="AU19">
            <v>-0.02</v>
          </cell>
          <cell r="AV19">
            <v>0</v>
          </cell>
          <cell r="AW19">
            <v>-0.01</v>
          </cell>
          <cell r="AX19">
            <v>0.04</v>
          </cell>
          <cell r="AY19">
            <v>0.01</v>
          </cell>
          <cell r="AZ19">
            <v>0.02</v>
          </cell>
          <cell r="BA19">
            <v>0.01</v>
          </cell>
          <cell r="BB19">
            <v>0.01</v>
          </cell>
          <cell r="BC19">
            <v>0.01</v>
          </cell>
          <cell r="BD19">
            <v>0</v>
          </cell>
          <cell r="BE19">
            <v>0.62</v>
          </cell>
          <cell r="BF19">
            <v>0.15</v>
          </cell>
          <cell r="BG19">
            <v>0.26</v>
          </cell>
          <cell r="BH19">
            <v>0.21</v>
          </cell>
          <cell r="BI19">
            <v>0.02</v>
          </cell>
          <cell r="BJ19">
            <v>0.03</v>
          </cell>
          <cell r="BK19">
            <v>0.21</v>
          </cell>
          <cell r="BL19">
            <v>0.13</v>
          </cell>
          <cell r="BM19">
            <v>7.0000000000000007E-2</v>
          </cell>
          <cell r="BN19">
            <v>0.01</v>
          </cell>
          <cell r="BO19">
            <v>-0.37</v>
          </cell>
          <cell r="BP19">
            <v>-0.11</v>
          </cell>
          <cell r="BQ19">
            <v>-0.09</v>
          </cell>
          <cell r="BR19">
            <v>0.02</v>
          </cell>
          <cell r="BS19">
            <v>-0.04</v>
          </cell>
          <cell r="BT19">
            <v>0</v>
          </cell>
          <cell r="BU19">
            <v>0</v>
          </cell>
          <cell r="BV19">
            <v>0</v>
          </cell>
          <cell r="BW19">
            <v>-0.01</v>
          </cell>
          <cell r="BX19">
            <v>0</v>
          </cell>
          <cell r="BY19">
            <v>0.01</v>
          </cell>
          <cell r="BZ19">
            <v>0</v>
          </cell>
          <cell r="CA19">
            <v>-0.01</v>
          </cell>
          <cell r="CB19">
            <v>0.02</v>
          </cell>
          <cell r="CC19">
            <v>-0.27</v>
          </cell>
          <cell r="CD19">
            <v>-0.27</v>
          </cell>
          <cell r="CE19">
            <v>0</v>
          </cell>
          <cell r="CF19">
            <v>0</v>
          </cell>
          <cell r="CG19">
            <v>-0.06</v>
          </cell>
          <cell r="CH19">
            <v>0.03</v>
          </cell>
          <cell r="CI19">
            <v>0.03</v>
          </cell>
          <cell r="CJ19">
            <v>-0.01</v>
          </cell>
          <cell r="CK19">
            <v>0.01</v>
          </cell>
          <cell r="CL19">
            <v>-0.08</v>
          </cell>
          <cell r="CM19">
            <v>-0.18</v>
          </cell>
          <cell r="CN19">
            <v>-0.21</v>
          </cell>
          <cell r="CO19">
            <v>0.01</v>
          </cell>
          <cell r="CP19">
            <v>-0.26</v>
          </cell>
          <cell r="CQ19">
            <v>0.01</v>
          </cell>
          <cell r="CR19">
            <v>0.01</v>
          </cell>
          <cell r="CS19">
            <v>0.03</v>
          </cell>
          <cell r="CT19">
            <v>0.02</v>
          </cell>
          <cell r="CU19">
            <v>0</v>
          </cell>
          <cell r="CV19">
            <v>0</v>
          </cell>
          <cell r="CW19">
            <v>0</v>
          </cell>
          <cell r="CX19">
            <v>0.12</v>
          </cell>
          <cell r="CY19">
            <v>-0.1</v>
          </cell>
          <cell r="CZ19">
            <v>-7.0000000000000007E-2</v>
          </cell>
          <cell r="DA19">
            <v>-0.02</v>
          </cell>
          <cell r="DB19">
            <v>0.01</v>
          </cell>
          <cell r="DC19">
            <v>0</v>
          </cell>
          <cell r="DD19">
            <v>0</v>
          </cell>
          <cell r="DE19">
            <v>7.0000000000000007E-2</v>
          </cell>
          <cell r="DF19">
            <v>0.01</v>
          </cell>
          <cell r="DG19">
            <v>-0.01</v>
          </cell>
          <cell r="DH19">
            <v>0.03</v>
          </cell>
          <cell r="DI19">
            <v>0.01</v>
          </cell>
          <cell r="DJ19">
            <v>0.01</v>
          </cell>
          <cell r="DK19">
            <v>0.02</v>
          </cell>
          <cell r="DL19">
            <v>0.13</v>
          </cell>
          <cell r="DM19">
            <v>0.06</v>
          </cell>
          <cell r="DN19">
            <v>7.0000000000000007E-2</v>
          </cell>
          <cell r="DO19">
            <v>-7.0000000000000007E-2</v>
          </cell>
          <cell r="DP19">
            <v>-7.0000000000000007E-2</v>
          </cell>
          <cell r="DQ19">
            <v>0</v>
          </cell>
          <cell r="DR19">
            <v>0</v>
          </cell>
          <cell r="DS19">
            <v>0.25</v>
          </cell>
          <cell r="DT19">
            <v>0.27</v>
          </cell>
          <cell r="DU19">
            <v>0.18</v>
          </cell>
          <cell r="DV19">
            <v>0.1</v>
          </cell>
          <cell r="DW19">
            <v>-0.02</v>
          </cell>
          <cell r="DX19">
            <v>0.7</v>
          </cell>
          <cell r="DY19">
            <v>0.59</v>
          </cell>
          <cell r="DZ19">
            <v>0.04</v>
          </cell>
          <cell r="EA19">
            <v>0.02</v>
          </cell>
          <cell r="EB19">
            <v>0.02</v>
          </cell>
          <cell r="EC19">
            <v>0</v>
          </cell>
          <cell r="ED19">
            <v>0.01</v>
          </cell>
          <cell r="EE19">
            <v>0.02</v>
          </cell>
          <cell r="EF19">
            <v>-0.02</v>
          </cell>
          <cell r="EG19">
            <v>0.01</v>
          </cell>
          <cell r="EH19">
            <v>0.01</v>
          </cell>
          <cell r="EI19">
            <v>0.01</v>
          </cell>
          <cell r="EJ19">
            <v>0</v>
          </cell>
          <cell r="EK19">
            <v>0.01</v>
          </cell>
          <cell r="EL19">
            <v>-0.01</v>
          </cell>
          <cell r="EM19">
            <v>0.02</v>
          </cell>
          <cell r="EN19">
            <v>-0.01</v>
          </cell>
          <cell r="EO19">
            <v>0</v>
          </cell>
          <cell r="EP19">
            <v>0.02</v>
          </cell>
          <cell r="EQ19">
            <v>0.44</v>
          </cell>
          <cell r="ER19">
            <v>0.18</v>
          </cell>
          <cell r="ES19">
            <v>0.26</v>
          </cell>
          <cell r="ET19">
            <v>-0.03</v>
          </cell>
          <cell r="EU19">
            <v>-0.02</v>
          </cell>
          <cell r="EV19">
            <v>-0.01</v>
          </cell>
          <cell r="EW19">
            <v>0.15</v>
          </cell>
          <cell r="EX19">
            <v>7.0000000000000007E-2</v>
          </cell>
          <cell r="EY19">
            <v>0.08</v>
          </cell>
          <cell r="EZ19">
            <v>-0.04</v>
          </cell>
          <cell r="FA19">
            <v>0</v>
          </cell>
          <cell r="FB19">
            <v>0</v>
          </cell>
          <cell r="FC19">
            <v>-0.02</v>
          </cell>
          <cell r="FD19">
            <v>0</v>
          </cell>
          <cell r="FE19">
            <v>0</v>
          </cell>
          <cell r="FF19">
            <v>-0.02</v>
          </cell>
          <cell r="FG19">
            <v>0.12</v>
          </cell>
          <cell r="FH19">
            <v>0.1</v>
          </cell>
          <cell r="FI19">
            <v>0.04</v>
          </cell>
          <cell r="FJ19">
            <v>0.03</v>
          </cell>
          <cell r="FK19">
            <v>0.03</v>
          </cell>
          <cell r="FL19">
            <v>0.02</v>
          </cell>
          <cell r="FM19">
            <v>-0.05</v>
          </cell>
          <cell r="FN19">
            <v>-0.01</v>
          </cell>
          <cell r="FO19">
            <v>0</v>
          </cell>
          <cell r="FP19">
            <v>-0.01</v>
          </cell>
          <cell r="FQ19">
            <v>-0.03</v>
          </cell>
          <cell r="FR19">
            <v>-0.05</v>
          </cell>
          <cell r="FS19">
            <v>0.01</v>
          </cell>
          <cell r="FT19">
            <v>-0.01</v>
          </cell>
          <cell r="FU19">
            <v>-0.02</v>
          </cell>
          <cell r="FV19">
            <v>0</v>
          </cell>
          <cell r="FW19">
            <v>-0.03</v>
          </cell>
          <cell r="FX19">
            <v>0.01</v>
          </cell>
          <cell r="FY19">
            <v>0.02</v>
          </cell>
          <cell r="FZ19">
            <v>0.03</v>
          </cell>
          <cell r="GA19">
            <v>0</v>
          </cell>
          <cell r="GB19">
            <v>0.33</v>
          </cell>
          <cell r="GC19">
            <v>0.08</v>
          </cell>
          <cell r="GD19">
            <v>0.04</v>
          </cell>
          <cell r="GE19">
            <v>-0.05</v>
          </cell>
          <cell r="GF19">
            <v>0.01</v>
          </cell>
          <cell r="GG19">
            <v>0.08</v>
          </cell>
          <cell r="GH19">
            <v>0.21</v>
          </cell>
          <cell r="GI19">
            <v>7.0000000000000007E-2</v>
          </cell>
          <cell r="GJ19">
            <v>0.12</v>
          </cell>
          <cell r="GK19">
            <v>0.02</v>
          </cell>
          <cell r="GL19">
            <v>-0.25</v>
          </cell>
          <cell r="GM19">
            <v>-0.05</v>
          </cell>
          <cell r="GN19">
            <v>-0.05</v>
          </cell>
          <cell r="GO19">
            <v>0.01</v>
          </cell>
          <cell r="GP19">
            <v>-0.01</v>
          </cell>
          <cell r="GQ19">
            <v>0.01</v>
          </cell>
          <cell r="GR19">
            <v>0</v>
          </cell>
          <cell r="GS19">
            <v>-0.01</v>
          </cell>
          <cell r="GT19">
            <v>0.01</v>
          </cell>
          <cell r="GU19">
            <v>-0.01</v>
          </cell>
          <cell r="GV19">
            <v>-0.01</v>
          </cell>
          <cell r="GW19">
            <v>0</v>
          </cell>
          <cell r="GX19">
            <v>-0.01</v>
          </cell>
          <cell r="GY19">
            <v>0.01</v>
          </cell>
          <cell r="GZ19">
            <v>-0.2</v>
          </cell>
          <cell r="HA19">
            <v>-0.21</v>
          </cell>
          <cell r="HB19">
            <v>0.01</v>
          </cell>
          <cell r="HC19">
            <v>0.01</v>
          </cell>
          <cell r="HD19">
            <v>-0.01</v>
          </cell>
          <cell r="HE19">
            <v>7.0000000000000007E-2</v>
          </cell>
          <cell r="HF19">
            <v>0.05</v>
          </cell>
          <cell r="HG19">
            <v>0</v>
          </cell>
          <cell r="HH19">
            <v>0.02</v>
          </cell>
          <cell r="HI19">
            <v>-0.08</v>
          </cell>
          <cell r="HJ19">
            <v>-0.1</v>
          </cell>
          <cell r="HK19">
            <v>-0.1</v>
          </cell>
          <cell r="HL19">
            <v>0.04</v>
          </cell>
          <cell r="HM19">
            <v>-0.24</v>
          </cell>
          <cell r="HN19">
            <v>0.04</v>
          </cell>
          <cell r="HO19">
            <v>0.01</v>
          </cell>
          <cell r="HP19">
            <v>0.04</v>
          </cell>
          <cell r="HQ19">
            <v>0</v>
          </cell>
          <cell r="HR19">
            <v>0</v>
          </cell>
          <cell r="HS19">
            <v>0</v>
          </cell>
          <cell r="HT19">
            <v>0</v>
          </cell>
          <cell r="HU19">
            <v>0.35</v>
          </cell>
          <cell r="HV19">
            <v>-0.05</v>
          </cell>
          <cell r="HW19">
            <v>-0.04</v>
          </cell>
          <cell r="HX19">
            <v>-0.01</v>
          </cell>
          <cell r="HY19">
            <v>0.01</v>
          </cell>
          <cell r="HZ19">
            <v>0</v>
          </cell>
          <cell r="IA19">
            <v>0</v>
          </cell>
          <cell r="IB19">
            <v>0.17</v>
          </cell>
          <cell r="IC19">
            <v>0</v>
          </cell>
          <cell r="ID19">
            <v>-0.01</v>
          </cell>
          <cell r="IE19">
            <v>0.09</v>
          </cell>
          <cell r="IF19">
            <v>0.01</v>
          </cell>
          <cell r="IG19">
            <v>0.01</v>
          </cell>
          <cell r="IH19">
            <v>0.04</v>
          </cell>
          <cell r="II19">
            <v>0.22</v>
          </cell>
          <cell r="IJ19">
            <v>0.09</v>
          </cell>
          <cell r="IK19">
            <v>0.13</v>
          </cell>
          <cell r="IL19">
            <v>-0.05</v>
          </cell>
          <cell r="IM19">
            <v>-0.05</v>
          </cell>
          <cell r="IN19">
            <v>0</v>
          </cell>
          <cell r="IO19">
            <v>0</v>
          </cell>
          <cell r="IP19">
            <v>0.37</v>
          </cell>
          <cell r="IQ19">
            <v>0.28999999999999998</v>
          </cell>
        </row>
        <row r="20">
          <cell r="B20">
            <v>-0.1</v>
          </cell>
          <cell r="C20">
            <v>0.11</v>
          </cell>
          <cell r="D20">
            <v>0.06</v>
          </cell>
          <cell r="E20">
            <v>0.04</v>
          </cell>
          <cell r="F20">
            <v>0.01</v>
          </cell>
          <cell r="G20">
            <v>0.05</v>
          </cell>
          <cell r="H20">
            <v>0.04</v>
          </cell>
          <cell r="I20">
            <v>0.01</v>
          </cell>
          <cell r="J20">
            <v>0.01</v>
          </cell>
          <cell r="K20">
            <v>-0.01</v>
          </cell>
          <cell r="L20">
            <v>0.08</v>
          </cell>
          <cell r="M20">
            <v>0</v>
          </cell>
          <cell r="N20">
            <v>0</v>
          </cell>
          <cell r="O20">
            <v>0.01</v>
          </cell>
          <cell r="P20">
            <v>0.04</v>
          </cell>
          <cell r="Q20">
            <v>0</v>
          </cell>
          <cell r="R20">
            <v>0.02</v>
          </cell>
          <cell r="S20">
            <v>0.02</v>
          </cell>
          <cell r="T20">
            <v>-0.52</v>
          </cell>
          <cell r="U20">
            <v>-0.33</v>
          </cell>
          <cell r="V20">
            <v>-0.19</v>
          </cell>
          <cell r="W20">
            <v>0.05</v>
          </cell>
          <cell r="X20">
            <v>0.02</v>
          </cell>
          <cell r="Y20">
            <v>0.04</v>
          </cell>
          <cell r="Z20">
            <v>0.09</v>
          </cell>
          <cell r="AA20">
            <v>0.01</v>
          </cell>
          <cell r="AB20">
            <v>0.09</v>
          </cell>
          <cell r="AC20">
            <v>0.04</v>
          </cell>
          <cell r="AD20">
            <v>0</v>
          </cell>
          <cell r="AE20">
            <v>0</v>
          </cell>
          <cell r="AF20">
            <v>0.01</v>
          </cell>
          <cell r="AG20">
            <v>-0.01</v>
          </cell>
          <cell r="AH20">
            <v>0</v>
          </cell>
          <cell r="AI20">
            <v>0.03</v>
          </cell>
          <cell r="AJ20">
            <v>0.13</v>
          </cell>
          <cell r="AK20">
            <v>0.09</v>
          </cell>
          <cell r="AL20">
            <v>0.06</v>
          </cell>
          <cell r="AM20">
            <v>0.02</v>
          </cell>
          <cell r="AN20">
            <v>0.01</v>
          </cell>
          <cell r="AO20">
            <v>0.03</v>
          </cell>
          <cell r="AP20">
            <v>0</v>
          </cell>
          <cell r="AQ20">
            <v>-0.02</v>
          </cell>
          <cell r="AR20">
            <v>-0.01</v>
          </cell>
          <cell r="AS20">
            <v>-0.01</v>
          </cell>
          <cell r="AT20">
            <v>-0.03</v>
          </cell>
          <cell r="AU20">
            <v>-0.02</v>
          </cell>
          <cell r="AV20">
            <v>-0.02</v>
          </cell>
          <cell r="AW20">
            <v>0</v>
          </cell>
          <cell r="AX20">
            <v>0.02</v>
          </cell>
          <cell r="AY20">
            <v>0</v>
          </cell>
          <cell r="AZ20">
            <v>0.02</v>
          </cell>
          <cell r="BA20">
            <v>0.01</v>
          </cell>
          <cell r="BB20">
            <v>0.04</v>
          </cell>
          <cell r="BC20">
            <v>0.04</v>
          </cell>
          <cell r="BD20">
            <v>0</v>
          </cell>
          <cell r="BE20">
            <v>0.24</v>
          </cell>
          <cell r="BF20">
            <v>0.13</v>
          </cell>
          <cell r="BG20">
            <v>0.02</v>
          </cell>
          <cell r="BH20">
            <v>0</v>
          </cell>
          <cell r="BI20">
            <v>0</v>
          </cell>
          <cell r="BJ20">
            <v>0.02</v>
          </cell>
          <cell r="BK20">
            <v>0.1</v>
          </cell>
          <cell r="BL20">
            <v>0.06</v>
          </cell>
          <cell r="BM20">
            <v>0</v>
          </cell>
          <cell r="BN20">
            <v>0.04</v>
          </cell>
          <cell r="BO20">
            <v>0.15</v>
          </cell>
          <cell r="BP20">
            <v>0.09</v>
          </cell>
          <cell r="BQ20">
            <v>0.09</v>
          </cell>
          <cell r="BR20">
            <v>0.01</v>
          </cell>
          <cell r="BS20">
            <v>-0.01</v>
          </cell>
          <cell r="BT20">
            <v>0.02</v>
          </cell>
          <cell r="BU20">
            <v>-0.01</v>
          </cell>
          <cell r="BV20">
            <v>0.01</v>
          </cell>
          <cell r="BW20">
            <v>0.03</v>
          </cell>
          <cell r="BX20">
            <v>0</v>
          </cell>
          <cell r="BY20">
            <v>0.03</v>
          </cell>
          <cell r="BZ20">
            <v>-0.01</v>
          </cell>
          <cell r="CA20">
            <v>0.01</v>
          </cell>
          <cell r="CB20">
            <v>0.03</v>
          </cell>
          <cell r="CC20">
            <v>0.02</v>
          </cell>
          <cell r="CD20">
            <v>0</v>
          </cell>
          <cell r="CE20">
            <v>0.01</v>
          </cell>
          <cell r="CF20">
            <v>0</v>
          </cell>
          <cell r="CG20">
            <v>-0.09</v>
          </cell>
          <cell r="CH20">
            <v>0.01</v>
          </cell>
          <cell r="CI20">
            <v>0</v>
          </cell>
          <cell r="CJ20">
            <v>0.01</v>
          </cell>
          <cell r="CK20">
            <v>0</v>
          </cell>
          <cell r="CL20">
            <v>-0.11</v>
          </cell>
          <cell r="CM20">
            <v>0.53</v>
          </cell>
          <cell r="CN20">
            <v>0.48</v>
          </cell>
          <cell r="CO20">
            <v>-0.05</v>
          </cell>
          <cell r="CP20">
            <v>0.49</v>
          </cell>
          <cell r="CQ20">
            <v>0</v>
          </cell>
          <cell r="CR20">
            <v>0.02</v>
          </cell>
          <cell r="CS20">
            <v>0.01</v>
          </cell>
          <cell r="CT20">
            <v>0.05</v>
          </cell>
          <cell r="CU20">
            <v>0.01</v>
          </cell>
          <cell r="CV20">
            <v>0</v>
          </cell>
          <cell r="CW20">
            <v>0</v>
          </cell>
          <cell r="CX20">
            <v>0.14000000000000001</v>
          </cell>
          <cell r="CY20">
            <v>-0.03</v>
          </cell>
          <cell r="CZ20">
            <v>-0.06</v>
          </cell>
          <cell r="DA20">
            <v>0.03</v>
          </cell>
          <cell r="DB20">
            <v>-0.01</v>
          </cell>
          <cell r="DC20">
            <v>-0.01</v>
          </cell>
          <cell r="DD20">
            <v>0.01</v>
          </cell>
          <cell r="DE20">
            <v>0</v>
          </cell>
          <cell r="DF20">
            <v>-0.01</v>
          </cell>
          <cell r="DG20">
            <v>-0.01</v>
          </cell>
          <cell r="DH20">
            <v>0</v>
          </cell>
          <cell r="DI20">
            <v>-0.01</v>
          </cell>
          <cell r="DJ20">
            <v>0</v>
          </cell>
          <cell r="DK20">
            <v>0.02</v>
          </cell>
          <cell r="DL20">
            <v>0.18</v>
          </cell>
          <cell r="DM20">
            <v>0.16</v>
          </cell>
          <cell r="DN20">
            <v>0.01</v>
          </cell>
          <cell r="DO20">
            <v>0.01</v>
          </cell>
          <cell r="DP20">
            <v>0</v>
          </cell>
          <cell r="DQ20">
            <v>0</v>
          </cell>
          <cell r="DR20">
            <v>0</v>
          </cell>
          <cell r="DS20">
            <v>0.33</v>
          </cell>
          <cell r="DT20">
            <v>0.28999999999999998</v>
          </cell>
          <cell r="DU20">
            <v>0.21</v>
          </cell>
          <cell r="DV20">
            <v>7.0000000000000007E-2</v>
          </cell>
          <cell r="DW20">
            <v>0.05</v>
          </cell>
          <cell r="DX20">
            <v>1.4</v>
          </cell>
          <cell r="DY20">
            <v>-0.04</v>
          </cell>
          <cell r="DZ20">
            <v>0.1</v>
          </cell>
          <cell r="EA20">
            <v>0.06</v>
          </cell>
          <cell r="EB20">
            <v>0.03</v>
          </cell>
          <cell r="EC20">
            <v>0.01</v>
          </cell>
          <cell r="ED20">
            <v>0.05</v>
          </cell>
          <cell r="EE20">
            <v>0.01</v>
          </cell>
          <cell r="EF20">
            <v>0.02</v>
          </cell>
          <cell r="EG20">
            <v>0.01</v>
          </cell>
          <cell r="EH20">
            <v>0.01</v>
          </cell>
          <cell r="EI20">
            <v>0.02</v>
          </cell>
          <cell r="EJ20">
            <v>-0.01</v>
          </cell>
          <cell r="EK20">
            <v>-0.01</v>
          </cell>
          <cell r="EL20">
            <v>0.02</v>
          </cell>
          <cell r="EM20">
            <v>0</v>
          </cell>
          <cell r="EN20">
            <v>0.01</v>
          </cell>
          <cell r="EO20">
            <v>0.01</v>
          </cell>
          <cell r="EP20">
            <v>0</v>
          </cell>
          <cell r="EQ20">
            <v>-0.41</v>
          </cell>
          <cell r="ER20">
            <v>-0.23</v>
          </cell>
          <cell r="ES20">
            <v>-0.17</v>
          </cell>
          <cell r="ET20">
            <v>0.08</v>
          </cell>
          <cell r="EU20">
            <v>0.04</v>
          </cell>
          <cell r="EV20">
            <v>0.04</v>
          </cell>
          <cell r="EW20">
            <v>0.06</v>
          </cell>
          <cell r="EX20">
            <v>0.06</v>
          </cell>
          <cell r="EY20">
            <v>0</v>
          </cell>
          <cell r="EZ20">
            <v>0.05</v>
          </cell>
          <cell r="FA20">
            <v>0</v>
          </cell>
          <cell r="FB20">
            <v>0</v>
          </cell>
          <cell r="FC20">
            <v>0.02</v>
          </cell>
          <cell r="FD20">
            <v>0</v>
          </cell>
          <cell r="FE20">
            <v>0</v>
          </cell>
          <cell r="FF20">
            <v>0.04</v>
          </cell>
          <cell r="FG20">
            <v>0.19</v>
          </cell>
          <cell r="FH20">
            <v>0.13</v>
          </cell>
          <cell r="FI20">
            <v>0.11</v>
          </cell>
          <cell r="FJ20">
            <v>0.01</v>
          </cell>
          <cell r="FK20">
            <v>0</v>
          </cell>
          <cell r="FL20">
            <v>0.06</v>
          </cell>
          <cell r="FM20">
            <v>0.01</v>
          </cell>
          <cell r="FN20">
            <v>0.01</v>
          </cell>
          <cell r="FO20">
            <v>0</v>
          </cell>
          <cell r="FP20">
            <v>0.01</v>
          </cell>
          <cell r="FQ20">
            <v>0</v>
          </cell>
          <cell r="FR20">
            <v>0</v>
          </cell>
          <cell r="FS20">
            <v>0.01</v>
          </cell>
          <cell r="FT20">
            <v>0.01</v>
          </cell>
          <cell r="FU20">
            <v>0</v>
          </cell>
          <cell r="FV20">
            <v>-0.03</v>
          </cell>
          <cell r="FW20">
            <v>0.03</v>
          </cell>
          <cell r="FX20">
            <v>0</v>
          </cell>
          <cell r="FY20">
            <v>-0.01</v>
          </cell>
          <cell r="FZ20">
            <v>-0.02</v>
          </cell>
          <cell r="GA20">
            <v>0</v>
          </cell>
          <cell r="GB20">
            <v>0.4</v>
          </cell>
          <cell r="GC20">
            <v>0.1</v>
          </cell>
          <cell r="GD20">
            <v>0.03</v>
          </cell>
          <cell r="GE20">
            <v>0.05</v>
          </cell>
          <cell r="GF20">
            <v>-0.01</v>
          </cell>
          <cell r="GG20">
            <v>0</v>
          </cell>
          <cell r="GH20">
            <v>0.27</v>
          </cell>
          <cell r="GI20">
            <v>0.24</v>
          </cell>
          <cell r="GJ20">
            <v>0</v>
          </cell>
          <cell r="GK20">
            <v>0.03</v>
          </cell>
          <cell r="GL20">
            <v>0.03</v>
          </cell>
          <cell r="GM20">
            <v>0.03</v>
          </cell>
          <cell r="GN20">
            <v>0.05</v>
          </cell>
          <cell r="GO20">
            <v>-0.01</v>
          </cell>
          <cell r="GP20">
            <v>-0.01</v>
          </cell>
          <cell r="GQ20">
            <v>0</v>
          </cell>
          <cell r="GR20">
            <v>0.01</v>
          </cell>
          <cell r="GS20">
            <v>0.01</v>
          </cell>
          <cell r="GT20">
            <v>-0.02</v>
          </cell>
          <cell r="GU20">
            <v>0</v>
          </cell>
          <cell r="GV20">
            <v>-0.03</v>
          </cell>
          <cell r="GW20">
            <v>-0.01</v>
          </cell>
          <cell r="GX20">
            <v>-0.02</v>
          </cell>
          <cell r="GY20">
            <v>-0.01</v>
          </cell>
          <cell r="GZ20">
            <v>0.04</v>
          </cell>
          <cell r="HA20">
            <v>0</v>
          </cell>
          <cell r="HB20">
            <v>0.02</v>
          </cell>
          <cell r="HC20">
            <v>0.01</v>
          </cell>
          <cell r="HD20">
            <v>-0.08</v>
          </cell>
          <cell r="HE20">
            <v>0.01</v>
          </cell>
          <cell r="HF20">
            <v>-0.01</v>
          </cell>
          <cell r="HG20">
            <v>0</v>
          </cell>
          <cell r="HH20">
            <v>0.02</v>
          </cell>
          <cell r="HI20">
            <v>-0.09</v>
          </cell>
          <cell r="HJ20">
            <v>0.54</v>
          </cell>
          <cell r="HK20">
            <v>0.54</v>
          </cell>
          <cell r="HL20">
            <v>-0.06</v>
          </cell>
          <cell r="HM20">
            <v>0.51</v>
          </cell>
          <cell r="HN20">
            <v>7.0000000000000007E-2</v>
          </cell>
          <cell r="HO20">
            <v>0.02</v>
          </cell>
          <cell r="HP20">
            <v>0.02</v>
          </cell>
          <cell r="HQ20">
            <v>0</v>
          </cell>
          <cell r="HR20">
            <v>0</v>
          </cell>
          <cell r="HS20">
            <v>0</v>
          </cell>
          <cell r="HT20">
            <v>0</v>
          </cell>
          <cell r="HU20">
            <v>0.14000000000000001</v>
          </cell>
          <cell r="HV20">
            <v>-0.01</v>
          </cell>
          <cell r="HW20">
            <v>-7.0000000000000007E-2</v>
          </cell>
          <cell r="HX20">
            <v>0.06</v>
          </cell>
          <cell r="HY20">
            <v>0.01</v>
          </cell>
          <cell r="HZ20">
            <v>0.01</v>
          </cell>
          <cell r="IA20">
            <v>0.01</v>
          </cell>
          <cell r="IB20">
            <v>0.02</v>
          </cell>
          <cell r="IC20">
            <v>0.01</v>
          </cell>
          <cell r="ID20">
            <v>-0.01</v>
          </cell>
          <cell r="IE20">
            <v>0.02</v>
          </cell>
          <cell r="IF20">
            <v>0.01</v>
          </cell>
          <cell r="IG20">
            <v>0</v>
          </cell>
          <cell r="IH20">
            <v>0.01</v>
          </cell>
          <cell r="II20">
            <v>0.12</v>
          </cell>
          <cell r="IJ20">
            <v>0.12</v>
          </cell>
          <cell r="IK20">
            <v>0</v>
          </cell>
          <cell r="IL20">
            <v>0</v>
          </cell>
          <cell r="IM20">
            <v>0</v>
          </cell>
          <cell r="IN20">
            <v>0</v>
          </cell>
          <cell r="IO20">
            <v>0</v>
          </cell>
          <cell r="IP20">
            <v>0.34</v>
          </cell>
          <cell r="IQ20">
            <v>0.35</v>
          </cell>
        </row>
        <row r="21">
          <cell r="B21">
            <v>0.66</v>
          </cell>
          <cell r="C21">
            <v>0.03</v>
          </cell>
          <cell r="D21">
            <v>0.02</v>
          </cell>
          <cell r="E21">
            <v>0.01</v>
          </cell>
          <cell r="F21">
            <v>0</v>
          </cell>
          <cell r="G21">
            <v>0.13</v>
          </cell>
          <cell r="H21">
            <v>0.05</v>
          </cell>
          <cell r="I21">
            <v>0.05</v>
          </cell>
          <cell r="J21">
            <v>0.01</v>
          </cell>
          <cell r="K21">
            <v>0.03</v>
          </cell>
          <cell r="L21">
            <v>7.0000000000000007E-2</v>
          </cell>
          <cell r="M21">
            <v>0.02</v>
          </cell>
          <cell r="N21">
            <v>0.02</v>
          </cell>
          <cell r="O21">
            <v>0.01</v>
          </cell>
          <cell r="P21">
            <v>0.01</v>
          </cell>
          <cell r="Q21">
            <v>0.01</v>
          </cell>
          <cell r="R21">
            <v>0.01</v>
          </cell>
          <cell r="S21">
            <v>-0.01</v>
          </cell>
          <cell r="T21">
            <v>0.1</v>
          </cell>
          <cell r="U21">
            <v>0.01</v>
          </cell>
          <cell r="V21">
            <v>0.1</v>
          </cell>
          <cell r="W21">
            <v>7.0000000000000007E-2</v>
          </cell>
          <cell r="X21">
            <v>0.05</v>
          </cell>
          <cell r="Y21">
            <v>0.02</v>
          </cell>
          <cell r="Z21">
            <v>0.19</v>
          </cell>
          <cell r="AA21">
            <v>0.03</v>
          </cell>
          <cell r="AB21">
            <v>0.15</v>
          </cell>
          <cell r="AC21">
            <v>0.05</v>
          </cell>
          <cell r="AD21">
            <v>0.01</v>
          </cell>
          <cell r="AE21">
            <v>0</v>
          </cell>
          <cell r="AF21">
            <v>0.02</v>
          </cell>
          <cell r="AG21">
            <v>0.01</v>
          </cell>
          <cell r="AH21">
            <v>0.01</v>
          </cell>
          <cell r="AI21">
            <v>0.01</v>
          </cell>
          <cell r="AJ21">
            <v>0.11</v>
          </cell>
          <cell r="AK21">
            <v>0.08</v>
          </cell>
          <cell r="AL21">
            <v>0.03</v>
          </cell>
          <cell r="AM21">
            <v>0.03</v>
          </cell>
          <cell r="AN21">
            <v>0.01</v>
          </cell>
          <cell r="AO21">
            <v>0.03</v>
          </cell>
          <cell r="AP21">
            <v>-0.04</v>
          </cell>
          <cell r="AQ21">
            <v>-0.03</v>
          </cell>
          <cell r="AR21">
            <v>-0.01</v>
          </cell>
          <cell r="AS21">
            <v>-0.01</v>
          </cell>
          <cell r="AT21">
            <v>0.02</v>
          </cell>
          <cell r="AU21">
            <v>0.02</v>
          </cell>
          <cell r="AV21">
            <v>0</v>
          </cell>
          <cell r="AW21">
            <v>-0.01</v>
          </cell>
          <cell r="AX21">
            <v>0.01</v>
          </cell>
          <cell r="AY21">
            <v>0</v>
          </cell>
          <cell r="AZ21">
            <v>0</v>
          </cell>
          <cell r="BA21">
            <v>0</v>
          </cell>
          <cell r="BB21">
            <v>-0.03</v>
          </cell>
          <cell r="BC21">
            <v>-0.04</v>
          </cell>
          <cell r="BD21">
            <v>0</v>
          </cell>
          <cell r="BE21">
            <v>0.46</v>
          </cell>
          <cell r="BF21">
            <v>0.19</v>
          </cell>
          <cell r="BG21">
            <v>0</v>
          </cell>
          <cell r="BH21">
            <v>0</v>
          </cell>
          <cell r="BI21">
            <v>0</v>
          </cell>
          <cell r="BJ21">
            <v>0</v>
          </cell>
          <cell r="BK21">
            <v>0.26</v>
          </cell>
          <cell r="BL21">
            <v>0.23</v>
          </cell>
          <cell r="BM21">
            <v>0</v>
          </cell>
          <cell r="BN21">
            <v>0.03</v>
          </cell>
          <cell r="BO21">
            <v>-0.18</v>
          </cell>
          <cell r="BP21">
            <v>-0.2</v>
          </cell>
          <cell r="BQ21">
            <v>-0.17</v>
          </cell>
          <cell r="BR21">
            <v>-0.02</v>
          </cell>
          <cell r="BS21">
            <v>-0.01</v>
          </cell>
          <cell r="BT21">
            <v>-0.04</v>
          </cell>
          <cell r="BU21">
            <v>0</v>
          </cell>
          <cell r="BV21">
            <v>-0.01</v>
          </cell>
          <cell r="BW21">
            <v>-0.03</v>
          </cell>
          <cell r="BX21">
            <v>0</v>
          </cell>
          <cell r="BY21">
            <v>-0.01</v>
          </cell>
          <cell r="BZ21">
            <v>0</v>
          </cell>
          <cell r="CA21">
            <v>-0.01</v>
          </cell>
          <cell r="CB21">
            <v>0</v>
          </cell>
          <cell r="CC21">
            <v>0.05</v>
          </cell>
          <cell r="CD21">
            <v>0.03</v>
          </cell>
          <cell r="CE21">
            <v>0.01</v>
          </cell>
          <cell r="CF21">
            <v>0.02</v>
          </cell>
          <cell r="CG21">
            <v>0.34</v>
          </cell>
          <cell r="CH21">
            <v>0.12</v>
          </cell>
          <cell r="CI21">
            <v>0.11</v>
          </cell>
          <cell r="CJ21">
            <v>0</v>
          </cell>
          <cell r="CK21">
            <v>0.01</v>
          </cell>
          <cell r="CL21">
            <v>0.23</v>
          </cell>
          <cell r="CM21">
            <v>0.44</v>
          </cell>
          <cell r="CN21">
            <v>0.43</v>
          </cell>
          <cell r="CO21">
            <v>-0.03</v>
          </cell>
          <cell r="CP21">
            <v>0.37</v>
          </cell>
          <cell r="CQ21">
            <v>7.0000000000000007E-2</v>
          </cell>
          <cell r="CR21">
            <v>0.01</v>
          </cell>
          <cell r="CS21">
            <v>0.02</v>
          </cell>
          <cell r="CT21">
            <v>0.02</v>
          </cell>
          <cell r="CU21">
            <v>-0.01</v>
          </cell>
          <cell r="CV21">
            <v>0</v>
          </cell>
          <cell r="CW21">
            <v>0</v>
          </cell>
          <cell r="CX21">
            <v>-0.1</v>
          </cell>
          <cell r="CY21">
            <v>-0.15</v>
          </cell>
          <cell r="CZ21">
            <v>-0.15</v>
          </cell>
          <cell r="DA21">
            <v>0</v>
          </cell>
          <cell r="DB21">
            <v>0.03</v>
          </cell>
          <cell r="DC21">
            <v>0.03</v>
          </cell>
          <cell r="DD21">
            <v>0</v>
          </cell>
          <cell r="DE21">
            <v>0.09</v>
          </cell>
          <cell r="DF21">
            <v>0.01</v>
          </cell>
          <cell r="DG21">
            <v>0.01</v>
          </cell>
          <cell r="DH21">
            <v>0.01</v>
          </cell>
          <cell r="DI21">
            <v>0.01</v>
          </cell>
          <cell r="DJ21">
            <v>0.01</v>
          </cell>
          <cell r="DK21">
            <v>0.03</v>
          </cell>
          <cell r="DL21">
            <v>-7.0000000000000007E-2</v>
          </cell>
          <cell r="DM21">
            <v>-7.0000000000000007E-2</v>
          </cell>
          <cell r="DN21">
            <v>0.01</v>
          </cell>
          <cell r="DO21">
            <v>0.22</v>
          </cell>
          <cell r="DP21">
            <v>0.05</v>
          </cell>
          <cell r="DQ21">
            <v>0.11</v>
          </cell>
          <cell r="DR21">
            <v>7.0000000000000007E-2</v>
          </cell>
          <cell r="DS21">
            <v>0.28000000000000003</v>
          </cell>
          <cell r="DT21">
            <v>0.21</v>
          </cell>
          <cell r="DU21">
            <v>0.1</v>
          </cell>
          <cell r="DV21">
            <v>0.11</v>
          </cell>
          <cell r="DW21">
            <v>0.06</v>
          </cell>
          <cell r="DX21">
            <v>2.2000000000000002</v>
          </cell>
          <cell r="DY21">
            <v>0.28999999999999998</v>
          </cell>
          <cell r="DZ21">
            <v>0.02</v>
          </cell>
          <cell r="EA21">
            <v>0.01</v>
          </cell>
          <cell r="EB21">
            <v>0.01</v>
          </cell>
          <cell r="EC21">
            <v>0</v>
          </cell>
          <cell r="ED21">
            <v>0.09</v>
          </cell>
          <cell r="EE21">
            <v>0.04</v>
          </cell>
          <cell r="EF21">
            <v>0.03</v>
          </cell>
          <cell r="EG21">
            <v>0</v>
          </cell>
          <cell r="EH21">
            <v>0.01</v>
          </cell>
          <cell r="EI21">
            <v>7.0000000000000007E-2</v>
          </cell>
          <cell r="EJ21">
            <v>0.01</v>
          </cell>
          <cell r="EK21">
            <v>0</v>
          </cell>
          <cell r="EL21">
            <v>0</v>
          </cell>
          <cell r="EM21">
            <v>0.03</v>
          </cell>
          <cell r="EN21">
            <v>0.03</v>
          </cell>
          <cell r="EO21">
            <v>0</v>
          </cell>
          <cell r="EP21">
            <v>-0.01</v>
          </cell>
          <cell r="EQ21">
            <v>-0.05</v>
          </cell>
          <cell r="ER21">
            <v>-0.06</v>
          </cell>
          <cell r="ES21">
            <v>0</v>
          </cell>
          <cell r="ET21">
            <v>0.04</v>
          </cell>
          <cell r="EU21">
            <v>0.01</v>
          </cell>
          <cell r="EV21">
            <v>0.03</v>
          </cell>
          <cell r="EW21">
            <v>0.09</v>
          </cell>
          <cell r="EX21">
            <v>0.04</v>
          </cell>
          <cell r="EY21">
            <v>0.05</v>
          </cell>
          <cell r="EZ21">
            <v>0.04</v>
          </cell>
          <cell r="FA21">
            <v>0</v>
          </cell>
          <cell r="FB21">
            <v>0.01</v>
          </cell>
          <cell r="FC21">
            <v>0</v>
          </cell>
          <cell r="FD21">
            <v>0</v>
          </cell>
          <cell r="FE21">
            <v>0.01</v>
          </cell>
          <cell r="FF21">
            <v>0.01</v>
          </cell>
          <cell r="FG21">
            <v>0.12</v>
          </cell>
          <cell r="FH21">
            <v>0.11</v>
          </cell>
          <cell r="FI21">
            <v>0.08</v>
          </cell>
          <cell r="FJ21">
            <v>0.02</v>
          </cell>
          <cell r="FK21">
            <v>0.02</v>
          </cell>
          <cell r="FL21">
            <v>0.01</v>
          </cell>
          <cell r="FM21">
            <v>-0.26</v>
          </cell>
          <cell r="FN21">
            <v>-0.04</v>
          </cell>
          <cell r="FO21">
            <v>-0.05</v>
          </cell>
          <cell r="FP21">
            <v>-0.01</v>
          </cell>
          <cell r="FQ21">
            <v>-0.02</v>
          </cell>
          <cell r="FR21">
            <v>-0.01</v>
          </cell>
          <cell r="FS21">
            <v>-0.01</v>
          </cell>
          <cell r="FT21">
            <v>-0.04</v>
          </cell>
          <cell r="FU21">
            <v>-0.09</v>
          </cell>
          <cell r="FV21">
            <v>-0.02</v>
          </cell>
          <cell r="FW21">
            <v>-7.0000000000000007E-2</v>
          </cell>
          <cell r="FX21">
            <v>0</v>
          </cell>
          <cell r="FY21">
            <v>-7.0000000000000007E-2</v>
          </cell>
          <cell r="FZ21">
            <v>-7.0000000000000007E-2</v>
          </cell>
          <cell r="GA21">
            <v>0</v>
          </cell>
          <cell r="GB21">
            <v>0.91</v>
          </cell>
          <cell r="GC21">
            <v>0.09</v>
          </cell>
          <cell r="GD21">
            <v>0.55000000000000004</v>
          </cell>
          <cell r="GE21">
            <v>0.43</v>
          </cell>
          <cell r="GF21">
            <v>0.11</v>
          </cell>
          <cell r="GG21">
            <v>0</v>
          </cell>
          <cell r="GH21">
            <v>0.28000000000000003</v>
          </cell>
          <cell r="GI21">
            <v>0.26</v>
          </cell>
          <cell r="GJ21">
            <v>0</v>
          </cell>
          <cell r="GK21">
            <v>0.02</v>
          </cell>
          <cell r="GL21">
            <v>-0.01</v>
          </cell>
          <cell r="GM21">
            <v>-0.08</v>
          </cell>
          <cell r="GN21">
            <v>-0.06</v>
          </cell>
          <cell r="GO21">
            <v>0.01</v>
          </cell>
          <cell r="GP21">
            <v>-0.04</v>
          </cell>
          <cell r="GQ21">
            <v>-0.02</v>
          </cell>
          <cell r="GR21">
            <v>-0.01</v>
          </cell>
          <cell r="GS21">
            <v>0</v>
          </cell>
          <cell r="GT21">
            <v>-0.01</v>
          </cell>
          <cell r="GU21">
            <v>0</v>
          </cell>
          <cell r="GV21">
            <v>0.06</v>
          </cell>
          <cell r="GW21">
            <v>0.01</v>
          </cell>
          <cell r="GX21">
            <v>0.02</v>
          </cell>
          <cell r="GY21">
            <v>0.03</v>
          </cell>
          <cell r="GZ21">
            <v>0.03</v>
          </cell>
          <cell r="HA21">
            <v>0.01</v>
          </cell>
          <cell r="HB21">
            <v>0.01</v>
          </cell>
          <cell r="HC21">
            <v>0.01</v>
          </cell>
          <cell r="HD21">
            <v>0.25</v>
          </cell>
          <cell r="HE21">
            <v>0.05</v>
          </cell>
          <cell r="HF21">
            <v>0.04</v>
          </cell>
          <cell r="HG21">
            <v>0</v>
          </cell>
          <cell r="HH21">
            <v>0.01</v>
          </cell>
          <cell r="HI21">
            <v>0.2</v>
          </cell>
          <cell r="HJ21">
            <v>0.34</v>
          </cell>
          <cell r="HK21">
            <v>0.31</v>
          </cell>
          <cell r="HL21">
            <v>-0.04</v>
          </cell>
          <cell r="HM21">
            <v>0.37</v>
          </cell>
          <cell r="HN21">
            <v>-0.05</v>
          </cell>
          <cell r="HO21">
            <v>0.02</v>
          </cell>
          <cell r="HP21">
            <v>0</v>
          </cell>
          <cell r="HQ21">
            <v>0.02</v>
          </cell>
          <cell r="HR21">
            <v>0</v>
          </cell>
          <cell r="HS21">
            <v>0</v>
          </cell>
          <cell r="HT21">
            <v>0</v>
          </cell>
          <cell r="HU21">
            <v>0</v>
          </cell>
          <cell r="HV21">
            <v>-0.11</v>
          </cell>
          <cell r="HW21">
            <v>-0.1</v>
          </cell>
          <cell r="HX21">
            <v>-0.02</v>
          </cell>
          <cell r="HY21">
            <v>0.01</v>
          </cell>
          <cell r="HZ21">
            <v>0</v>
          </cell>
          <cell r="IA21">
            <v>0</v>
          </cell>
          <cell r="IB21">
            <v>0.05</v>
          </cell>
          <cell r="IC21">
            <v>-0.01</v>
          </cell>
          <cell r="ID21">
            <v>0.01</v>
          </cell>
          <cell r="IE21">
            <v>0.01</v>
          </cell>
          <cell r="IF21">
            <v>0</v>
          </cell>
          <cell r="IG21">
            <v>0.01</v>
          </cell>
          <cell r="IH21">
            <v>0.03</v>
          </cell>
          <cell r="II21">
            <v>0.05</v>
          </cell>
          <cell r="IJ21">
            <v>0</v>
          </cell>
          <cell r="IK21">
            <v>0.05</v>
          </cell>
          <cell r="IL21">
            <v>0.23</v>
          </cell>
          <cell r="IM21">
            <v>0.05</v>
          </cell>
          <cell r="IN21">
            <v>0.1</v>
          </cell>
          <cell r="IO21">
            <v>0.08</v>
          </cell>
          <cell r="IP21">
            <v>0.25</v>
          </cell>
          <cell r="IQ21">
            <v>0.18</v>
          </cell>
        </row>
        <row r="22">
          <cell r="B22">
            <v>-0.12</v>
          </cell>
          <cell r="C22">
            <v>0.06</v>
          </cell>
          <cell r="D22">
            <v>0.01</v>
          </cell>
          <cell r="E22">
            <v>0.01</v>
          </cell>
          <cell r="F22">
            <v>0.03</v>
          </cell>
          <cell r="G22">
            <v>0.02</v>
          </cell>
          <cell r="H22">
            <v>-0.02</v>
          </cell>
          <cell r="I22">
            <v>0.03</v>
          </cell>
          <cell r="J22">
            <v>0</v>
          </cell>
          <cell r="K22">
            <v>0</v>
          </cell>
          <cell r="L22">
            <v>0</v>
          </cell>
          <cell r="M22">
            <v>0</v>
          </cell>
          <cell r="N22">
            <v>0.01</v>
          </cell>
          <cell r="O22">
            <v>-0.01</v>
          </cell>
          <cell r="P22">
            <v>0.01</v>
          </cell>
          <cell r="Q22">
            <v>-0.01</v>
          </cell>
          <cell r="R22">
            <v>-0.01</v>
          </cell>
          <cell r="S22">
            <v>0</v>
          </cell>
          <cell r="T22">
            <v>-0.36</v>
          </cell>
          <cell r="U22">
            <v>-0.17</v>
          </cell>
          <cell r="V22">
            <v>-0.2</v>
          </cell>
          <cell r="W22">
            <v>0.04</v>
          </cell>
          <cell r="X22">
            <v>0.01</v>
          </cell>
          <cell r="Y22">
            <v>0.03</v>
          </cell>
          <cell r="Z22">
            <v>0.1</v>
          </cell>
          <cell r="AA22">
            <v>0.04</v>
          </cell>
          <cell r="AB22">
            <v>7.0000000000000007E-2</v>
          </cell>
          <cell r="AC22">
            <v>0.02</v>
          </cell>
          <cell r="AD22">
            <v>-0.01</v>
          </cell>
          <cell r="AE22">
            <v>0.01</v>
          </cell>
          <cell r="AF22">
            <v>-0.01</v>
          </cell>
          <cell r="AG22">
            <v>0.01</v>
          </cell>
          <cell r="AH22">
            <v>0.01</v>
          </cell>
          <cell r="AI22">
            <v>0</v>
          </cell>
          <cell r="AJ22">
            <v>0.16</v>
          </cell>
          <cell r="AK22">
            <v>0.1</v>
          </cell>
          <cell r="AL22">
            <v>0.01</v>
          </cell>
          <cell r="AM22">
            <v>0.03</v>
          </cell>
          <cell r="AN22">
            <v>0.08</v>
          </cell>
          <cell r="AO22">
            <v>0.06</v>
          </cell>
          <cell r="AP22">
            <v>0.17</v>
          </cell>
          <cell r="AQ22">
            <v>7.0000000000000007E-2</v>
          </cell>
          <cell r="AR22">
            <v>0.04</v>
          </cell>
          <cell r="AS22">
            <v>0.03</v>
          </cell>
          <cell r="AT22">
            <v>0.02</v>
          </cell>
          <cell r="AU22">
            <v>-0.01</v>
          </cell>
          <cell r="AV22">
            <v>0.02</v>
          </cell>
          <cell r="AW22">
            <v>0.03</v>
          </cell>
          <cell r="AX22">
            <v>-0.02</v>
          </cell>
          <cell r="AY22">
            <v>0</v>
          </cell>
          <cell r="AZ22">
            <v>-0.02</v>
          </cell>
          <cell r="BA22">
            <v>-0.01</v>
          </cell>
          <cell r="BB22">
            <v>7.0000000000000007E-2</v>
          </cell>
          <cell r="BC22">
            <v>7.0000000000000007E-2</v>
          </cell>
          <cell r="BD22">
            <v>0</v>
          </cell>
          <cell r="BE22">
            <v>0.47</v>
          </cell>
          <cell r="BF22">
            <v>0.25</v>
          </cell>
          <cell r="BG22">
            <v>0.05</v>
          </cell>
          <cell r="BH22">
            <v>0</v>
          </cell>
          <cell r="BI22">
            <v>0.05</v>
          </cell>
          <cell r="BJ22">
            <v>0</v>
          </cell>
          <cell r="BK22">
            <v>0.18</v>
          </cell>
          <cell r="BL22">
            <v>0.15</v>
          </cell>
          <cell r="BM22">
            <v>0</v>
          </cell>
          <cell r="BN22">
            <v>0.02</v>
          </cell>
          <cell r="BO22">
            <v>0.28000000000000003</v>
          </cell>
          <cell r="BP22">
            <v>0.18</v>
          </cell>
          <cell r="BQ22">
            <v>0.14000000000000001</v>
          </cell>
          <cell r="BR22">
            <v>0.01</v>
          </cell>
          <cell r="BS22">
            <v>0.03</v>
          </cell>
          <cell r="BT22">
            <v>0.06</v>
          </cell>
          <cell r="BU22">
            <v>0.03</v>
          </cell>
          <cell r="BV22">
            <v>0</v>
          </cell>
          <cell r="BW22">
            <v>0.02</v>
          </cell>
          <cell r="BX22">
            <v>0.01</v>
          </cell>
          <cell r="BY22">
            <v>0.04</v>
          </cell>
          <cell r="BZ22">
            <v>-0.01</v>
          </cell>
          <cell r="CA22">
            <v>0.01</v>
          </cell>
          <cell r="CB22">
            <v>0.04</v>
          </cell>
          <cell r="CC22">
            <v>0.02</v>
          </cell>
          <cell r="CD22">
            <v>0.01</v>
          </cell>
          <cell r="CE22">
            <v>0.01</v>
          </cell>
          <cell r="CF22">
            <v>0</v>
          </cell>
          <cell r="CG22">
            <v>0.2</v>
          </cell>
          <cell r="CH22">
            <v>0.21</v>
          </cell>
          <cell r="CI22">
            <v>0.2</v>
          </cell>
          <cell r="CJ22">
            <v>0</v>
          </cell>
          <cell r="CK22">
            <v>0.01</v>
          </cell>
          <cell r="CL22">
            <v>-0.02</v>
          </cell>
          <cell r="CM22">
            <v>0.53</v>
          </cell>
          <cell r="CN22">
            <v>0.53</v>
          </cell>
          <cell r="CO22">
            <v>-0.03</v>
          </cell>
          <cell r="CP22">
            <v>0.59</v>
          </cell>
          <cell r="CQ22">
            <v>-0.02</v>
          </cell>
          <cell r="CR22">
            <v>-0.02</v>
          </cell>
          <cell r="CS22">
            <v>0.01</v>
          </cell>
          <cell r="CT22">
            <v>0</v>
          </cell>
          <cell r="CU22">
            <v>0.01</v>
          </cell>
          <cell r="CV22">
            <v>0</v>
          </cell>
          <cell r="CW22">
            <v>0</v>
          </cell>
          <cell r="CX22">
            <v>0.04</v>
          </cell>
          <cell r="CY22">
            <v>-0.02</v>
          </cell>
          <cell r="CZ22">
            <v>-0.01</v>
          </cell>
          <cell r="DA22">
            <v>-0.01</v>
          </cell>
          <cell r="DB22">
            <v>0</v>
          </cell>
          <cell r="DC22">
            <v>-0.01</v>
          </cell>
          <cell r="DD22">
            <v>0.01</v>
          </cell>
          <cell r="DE22">
            <v>0.08</v>
          </cell>
          <cell r="DF22">
            <v>0</v>
          </cell>
          <cell r="DG22">
            <v>-0.01</v>
          </cell>
          <cell r="DH22">
            <v>0</v>
          </cell>
          <cell r="DI22">
            <v>-0.01</v>
          </cell>
          <cell r="DJ22">
            <v>0.01</v>
          </cell>
          <cell r="DK22">
            <v>0.09</v>
          </cell>
          <cell r="DL22">
            <v>-0.02</v>
          </cell>
          <cell r="DM22">
            <v>-7.0000000000000007E-2</v>
          </cell>
          <cell r="DN22">
            <v>0.05</v>
          </cell>
          <cell r="DO22">
            <v>0</v>
          </cell>
          <cell r="DP22">
            <v>0</v>
          </cell>
          <cell r="DQ22">
            <v>0</v>
          </cell>
          <cell r="DR22">
            <v>0</v>
          </cell>
          <cell r="DS22">
            <v>0.73</v>
          </cell>
          <cell r="DT22">
            <v>0.65</v>
          </cell>
          <cell r="DU22">
            <v>0.78</v>
          </cell>
          <cell r="DV22">
            <v>-0.13</v>
          </cell>
          <cell r="DW22">
            <v>0.08</v>
          </cell>
          <cell r="DX22">
            <v>2.4</v>
          </cell>
          <cell r="DY22">
            <v>0.02</v>
          </cell>
          <cell r="DZ22">
            <v>0.05</v>
          </cell>
          <cell r="EA22">
            <v>0.01</v>
          </cell>
          <cell r="EB22">
            <v>0.01</v>
          </cell>
          <cell r="EC22">
            <v>0.03</v>
          </cell>
          <cell r="ED22">
            <v>-0.01</v>
          </cell>
          <cell r="EE22">
            <v>-0.01</v>
          </cell>
          <cell r="EF22">
            <v>0.02</v>
          </cell>
          <cell r="EG22">
            <v>0</v>
          </cell>
          <cell r="EH22">
            <v>-0.01</v>
          </cell>
          <cell r="EI22">
            <v>-0.01</v>
          </cell>
          <cell r="EJ22">
            <v>0</v>
          </cell>
          <cell r="EK22">
            <v>0.01</v>
          </cell>
          <cell r="EL22">
            <v>0.01</v>
          </cell>
          <cell r="EM22">
            <v>-0.01</v>
          </cell>
          <cell r="EN22">
            <v>-0.02</v>
          </cell>
          <cell r="EO22">
            <v>-0.01</v>
          </cell>
          <cell r="EP22">
            <v>0</v>
          </cell>
          <cell r="EQ22">
            <v>-0.18</v>
          </cell>
          <cell r="ER22">
            <v>-0.1</v>
          </cell>
          <cell r="ES22">
            <v>-0.08</v>
          </cell>
          <cell r="ET22">
            <v>0.02</v>
          </cell>
          <cell r="EU22">
            <v>0.02</v>
          </cell>
          <cell r="EV22">
            <v>0</v>
          </cell>
          <cell r="EW22">
            <v>0.08</v>
          </cell>
          <cell r="EX22">
            <v>0.02</v>
          </cell>
          <cell r="EY22">
            <v>0.06</v>
          </cell>
          <cell r="EZ22">
            <v>0.05</v>
          </cell>
          <cell r="FA22">
            <v>0</v>
          </cell>
          <cell r="FB22">
            <v>0</v>
          </cell>
          <cell r="FC22">
            <v>0.01</v>
          </cell>
          <cell r="FD22">
            <v>0.02</v>
          </cell>
          <cell r="FE22">
            <v>0.03</v>
          </cell>
          <cell r="FF22">
            <v>0.01</v>
          </cell>
          <cell r="FG22">
            <v>0.23</v>
          </cell>
          <cell r="FH22">
            <v>0.15</v>
          </cell>
          <cell r="FI22">
            <v>0</v>
          </cell>
          <cell r="FJ22">
            <v>0.06</v>
          </cell>
          <cell r="FK22">
            <v>0.08</v>
          </cell>
          <cell r="FL22">
            <v>0.08</v>
          </cell>
          <cell r="FM22">
            <v>0.2</v>
          </cell>
          <cell r="FN22">
            <v>0.04</v>
          </cell>
          <cell r="FO22">
            <v>0.05</v>
          </cell>
          <cell r="FP22">
            <v>0.01</v>
          </cell>
          <cell r="FQ22">
            <v>0.02</v>
          </cell>
          <cell r="FR22">
            <v>0.01</v>
          </cell>
          <cell r="FS22">
            <v>0.01</v>
          </cell>
          <cell r="FT22">
            <v>0.02</v>
          </cell>
          <cell r="FU22">
            <v>7.0000000000000007E-2</v>
          </cell>
          <cell r="FV22">
            <v>0.01</v>
          </cell>
          <cell r="FW22">
            <v>0.06</v>
          </cell>
          <cell r="FX22">
            <v>0</v>
          </cell>
          <cell r="FY22">
            <v>0.05</v>
          </cell>
          <cell r="FZ22">
            <v>0.05</v>
          </cell>
          <cell r="GA22">
            <v>0</v>
          </cell>
          <cell r="GB22">
            <v>0.12</v>
          </cell>
          <cell r="GC22">
            <v>0.12</v>
          </cell>
          <cell r="GD22">
            <v>-7.0000000000000007E-2</v>
          </cell>
          <cell r="GE22">
            <v>-7.0000000000000007E-2</v>
          </cell>
          <cell r="GF22">
            <v>0.01</v>
          </cell>
          <cell r="GG22">
            <v>0</v>
          </cell>
          <cell r="GH22">
            <v>0.06</v>
          </cell>
          <cell r="GI22">
            <v>0.04</v>
          </cell>
          <cell r="GJ22">
            <v>0</v>
          </cell>
          <cell r="GK22">
            <v>0.02</v>
          </cell>
          <cell r="GL22">
            <v>0.16</v>
          </cell>
          <cell r="GM22">
            <v>0.06</v>
          </cell>
          <cell r="GN22">
            <v>0.03</v>
          </cell>
          <cell r="GO22">
            <v>0.03</v>
          </cell>
          <cell r="GP22">
            <v>0.01</v>
          </cell>
          <cell r="GQ22">
            <v>0.03</v>
          </cell>
          <cell r="GR22">
            <v>0.01</v>
          </cell>
          <cell r="GS22">
            <v>0</v>
          </cell>
          <cell r="GT22">
            <v>0.02</v>
          </cell>
          <cell r="GU22">
            <v>0.01</v>
          </cell>
          <cell r="GV22">
            <v>0.06</v>
          </cell>
          <cell r="GW22">
            <v>-0.01</v>
          </cell>
          <cell r="GX22">
            <v>0.01</v>
          </cell>
          <cell r="GY22">
            <v>0.06</v>
          </cell>
          <cell r="GZ22">
            <v>0.01</v>
          </cell>
          <cell r="HA22">
            <v>0</v>
          </cell>
          <cell r="HB22">
            <v>0.01</v>
          </cell>
          <cell r="HC22">
            <v>0</v>
          </cell>
          <cell r="HD22">
            <v>0.18</v>
          </cell>
          <cell r="HE22">
            <v>0.19</v>
          </cell>
          <cell r="HF22">
            <v>0.18</v>
          </cell>
          <cell r="HG22">
            <v>0</v>
          </cell>
          <cell r="HH22">
            <v>0.01</v>
          </cell>
          <cell r="HI22">
            <v>-0.01</v>
          </cell>
          <cell r="HJ22">
            <v>0.7</v>
          </cell>
          <cell r="HK22">
            <v>0.69</v>
          </cell>
          <cell r="HL22">
            <v>0</v>
          </cell>
          <cell r="HM22">
            <v>0.57999999999999996</v>
          </cell>
          <cell r="HN22">
            <v>0.1</v>
          </cell>
          <cell r="HO22">
            <v>0</v>
          </cell>
          <cell r="HP22">
            <v>0.01</v>
          </cell>
          <cell r="HQ22">
            <v>0.02</v>
          </cell>
          <cell r="HR22">
            <v>0</v>
          </cell>
          <cell r="HS22">
            <v>0</v>
          </cell>
          <cell r="HT22">
            <v>0</v>
          </cell>
          <cell r="HU22">
            <v>-0.15</v>
          </cell>
          <cell r="HV22">
            <v>-0.03</v>
          </cell>
          <cell r="HW22">
            <v>-0.03</v>
          </cell>
          <cell r="HX22">
            <v>0.01</v>
          </cell>
          <cell r="HY22">
            <v>0</v>
          </cell>
          <cell r="HZ22">
            <v>0</v>
          </cell>
          <cell r="IA22">
            <v>0</v>
          </cell>
          <cell r="IB22">
            <v>-0.01</v>
          </cell>
          <cell r="IC22">
            <v>0</v>
          </cell>
          <cell r="ID22">
            <v>-0.01</v>
          </cell>
          <cell r="IE22">
            <v>0</v>
          </cell>
          <cell r="IF22">
            <v>-0.01</v>
          </cell>
          <cell r="IG22">
            <v>0</v>
          </cell>
          <cell r="IH22">
            <v>0.01</v>
          </cell>
          <cell r="II22">
            <v>-0.11</v>
          </cell>
          <cell r="IJ22">
            <v>-0.14000000000000001</v>
          </cell>
          <cell r="IK22">
            <v>0.03</v>
          </cell>
          <cell r="IL22">
            <v>0</v>
          </cell>
          <cell r="IM22">
            <v>0.01</v>
          </cell>
          <cell r="IN22">
            <v>0</v>
          </cell>
          <cell r="IO22">
            <v>0</v>
          </cell>
          <cell r="IP22">
            <v>0.46</v>
          </cell>
          <cell r="IQ22">
            <v>0.39</v>
          </cell>
        </row>
        <row r="23">
          <cell r="B23">
            <v>0.38</v>
          </cell>
          <cell r="C23">
            <v>0.04</v>
          </cell>
          <cell r="D23">
            <v>0.01</v>
          </cell>
          <cell r="E23">
            <v>0.03</v>
          </cell>
          <cell r="F23">
            <v>0.01</v>
          </cell>
          <cell r="G23">
            <v>0.11</v>
          </cell>
          <cell r="H23">
            <v>7.0000000000000007E-2</v>
          </cell>
          <cell r="I23">
            <v>0.02</v>
          </cell>
          <cell r="J23">
            <v>-0.01</v>
          </cell>
          <cell r="K23">
            <v>0.02</v>
          </cell>
          <cell r="L23">
            <v>0.03</v>
          </cell>
          <cell r="M23">
            <v>-0.01</v>
          </cell>
          <cell r="N23">
            <v>0.01</v>
          </cell>
          <cell r="O23">
            <v>0.01</v>
          </cell>
          <cell r="P23">
            <v>0</v>
          </cell>
          <cell r="Q23">
            <v>-0.01</v>
          </cell>
          <cell r="R23">
            <v>0.01</v>
          </cell>
          <cell r="S23">
            <v>0.03</v>
          </cell>
          <cell r="T23">
            <v>0.14000000000000001</v>
          </cell>
          <cell r="U23">
            <v>0.08</v>
          </cell>
          <cell r="V23">
            <v>0.06</v>
          </cell>
          <cell r="W23">
            <v>0.01</v>
          </cell>
          <cell r="X23">
            <v>0.01</v>
          </cell>
          <cell r="Y23">
            <v>-0.01</v>
          </cell>
          <cell r="Z23">
            <v>0.05</v>
          </cell>
          <cell r="AA23">
            <v>0.03</v>
          </cell>
          <cell r="AB23">
            <v>0.02</v>
          </cell>
          <cell r="AC23">
            <v>0.01</v>
          </cell>
          <cell r="AD23">
            <v>0</v>
          </cell>
          <cell r="AE23">
            <v>0</v>
          </cell>
          <cell r="AF23">
            <v>-0.01</v>
          </cell>
          <cell r="AG23">
            <v>0</v>
          </cell>
          <cell r="AH23">
            <v>0.01</v>
          </cell>
          <cell r="AI23">
            <v>0.01</v>
          </cell>
          <cell r="AJ23">
            <v>0.13</v>
          </cell>
          <cell r="AK23">
            <v>0.09</v>
          </cell>
          <cell r="AL23">
            <v>0</v>
          </cell>
          <cell r="AM23">
            <v>0.01</v>
          </cell>
          <cell r="AN23">
            <v>0.06</v>
          </cell>
          <cell r="AO23">
            <v>0.05</v>
          </cell>
          <cell r="AP23">
            <v>0</v>
          </cell>
          <cell r="AQ23">
            <v>-0.03</v>
          </cell>
          <cell r="AR23">
            <v>-0.01</v>
          </cell>
          <cell r="AS23">
            <v>-0.02</v>
          </cell>
          <cell r="AT23">
            <v>0.04</v>
          </cell>
          <cell r="AU23">
            <v>0.05</v>
          </cell>
          <cell r="AV23">
            <v>0</v>
          </cell>
          <cell r="AW23">
            <v>-0.02</v>
          </cell>
          <cell r="AX23">
            <v>0</v>
          </cell>
          <cell r="AY23">
            <v>0</v>
          </cell>
          <cell r="AZ23">
            <v>0</v>
          </cell>
          <cell r="BA23">
            <v>0.01</v>
          </cell>
          <cell r="BB23">
            <v>0.01</v>
          </cell>
          <cell r="BC23">
            <v>0</v>
          </cell>
          <cell r="BD23">
            <v>0.01</v>
          </cell>
          <cell r="BE23">
            <v>0.8</v>
          </cell>
          <cell r="BF23">
            <v>0.19</v>
          </cell>
          <cell r="BG23">
            <v>0.4</v>
          </cell>
          <cell r="BH23">
            <v>0.25</v>
          </cell>
          <cell r="BI23">
            <v>0.01</v>
          </cell>
          <cell r="BJ23">
            <v>0.15</v>
          </cell>
          <cell r="BK23">
            <v>0.2</v>
          </cell>
          <cell r="BL23">
            <v>0.11</v>
          </cell>
          <cell r="BM23">
            <v>7.0000000000000007E-2</v>
          </cell>
          <cell r="BN23">
            <v>0.03</v>
          </cell>
          <cell r="BO23">
            <v>-0.19</v>
          </cell>
          <cell r="BP23">
            <v>-0.05</v>
          </cell>
          <cell r="BQ23">
            <v>-0.04</v>
          </cell>
          <cell r="BR23">
            <v>0</v>
          </cell>
          <cell r="BS23">
            <v>-0.01</v>
          </cell>
          <cell r="BT23">
            <v>-0.03</v>
          </cell>
          <cell r="BU23">
            <v>-0.02</v>
          </cell>
          <cell r="BV23">
            <v>0.01</v>
          </cell>
          <cell r="BW23">
            <v>-0.02</v>
          </cell>
          <cell r="BX23">
            <v>-0.01</v>
          </cell>
          <cell r="BY23">
            <v>0.01</v>
          </cell>
          <cell r="BZ23">
            <v>0.02</v>
          </cell>
          <cell r="CA23">
            <v>-0.01</v>
          </cell>
          <cell r="CB23">
            <v>0</v>
          </cell>
          <cell r="CC23">
            <v>-0.13</v>
          </cell>
          <cell r="CD23">
            <v>-0.14000000000000001</v>
          </cell>
          <cell r="CE23">
            <v>0</v>
          </cell>
          <cell r="CF23">
            <v>0.02</v>
          </cell>
          <cell r="CG23">
            <v>-0.03</v>
          </cell>
          <cell r="CH23">
            <v>0.04</v>
          </cell>
          <cell r="CI23">
            <v>0.03</v>
          </cell>
          <cell r="CJ23">
            <v>0</v>
          </cell>
          <cell r="CK23">
            <v>0.01</v>
          </cell>
          <cell r="CL23">
            <v>-0.06</v>
          </cell>
          <cell r="CM23">
            <v>0.14000000000000001</v>
          </cell>
          <cell r="CN23">
            <v>0.13</v>
          </cell>
          <cell r="CO23">
            <v>-0.06</v>
          </cell>
          <cell r="CP23">
            <v>0.12</v>
          </cell>
          <cell r="CQ23">
            <v>0.02</v>
          </cell>
          <cell r="CR23">
            <v>0.04</v>
          </cell>
          <cell r="CS23">
            <v>0</v>
          </cell>
          <cell r="CT23">
            <v>0.02</v>
          </cell>
          <cell r="CU23">
            <v>0.01</v>
          </cell>
          <cell r="CV23">
            <v>0</v>
          </cell>
          <cell r="CW23">
            <v>0.01</v>
          </cell>
          <cell r="CX23">
            <v>0.25</v>
          </cell>
          <cell r="CY23">
            <v>-0.08</v>
          </cell>
          <cell r="CZ23">
            <v>-0.09</v>
          </cell>
          <cell r="DA23">
            <v>0.01</v>
          </cell>
          <cell r="DB23">
            <v>0</v>
          </cell>
          <cell r="DC23">
            <v>0</v>
          </cell>
          <cell r="DD23">
            <v>0</v>
          </cell>
          <cell r="DE23">
            <v>7.0000000000000007E-2</v>
          </cell>
          <cell r="DF23">
            <v>-0.01</v>
          </cell>
          <cell r="DG23">
            <v>0</v>
          </cell>
          <cell r="DH23">
            <v>0.05</v>
          </cell>
          <cell r="DI23">
            <v>0.02</v>
          </cell>
          <cell r="DJ23">
            <v>0</v>
          </cell>
          <cell r="DK23">
            <v>0.02</v>
          </cell>
          <cell r="DL23">
            <v>0.27</v>
          </cell>
          <cell r="DM23">
            <v>0.12</v>
          </cell>
          <cell r="DN23">
            <v>0.15</v>
          </cell>
          <cell r="DO23">
            <v>-0.04</v>
          </cell>
          <cell r="DP23">
            <v>-0.03</v>
          </cell>
          <cell r="DQ23">
            <v>0</v>
          </cell>
          <cell r="DR23">
            <v>0</v>
          </cell>
          <cell r="DS23">
            <v>0.32</v>
          </cell>
          <cell r="DT23">
            <v>0.23</v>
          </cell>
          <cell r="DU23">
            <v>0.17</v>
          </cell>
          <cell r="DV23">
            <v>0.06</v>
          </cell>
          <cell r="DW23">
            <v>0.1</v>
          </cell>
          <cell r="DX23">
            <v>1.8</v>
          </cell>
          <cell r="DY23">
            <v>0.51</v>
          </cell>
          <cell r="DZ23">
            <v>0.04</v>
          </cell>
          <cell r="EA23">
            <v>0.02</v>
          </cell>
          <cell r="EB23">
            <v>0.02</v>
          </cell>
          <cell r="EC23">
            <v>-0.01</v>
          </cell>
          <cell r="ED23">
            <v>0.1</v>
          </cell>
          <cell r="EE23">
            <v>0.06</v>
          </cell>
          <cell r="EF23">
            <v>0.03</v>
          </cell>
          <cell r="EG23">
            <v>0</v>
          </cell>
          <cell r="EH23">
            <v>0.02</v>
          </cell>
          <cell r="EI23">
            <v>7.0000000000000007E-2</v>
          </cell>
          <cell r="EJ23">
            <v>0.02</v>
          </cell>
          <cell r="EK23">
            <v>0</v>
          </cell>
          <cell r="EL23">
            <v>0</v>
          </cell>
          <cell r="EM23">
            <v>0</v>
          </cell>
          <cell r="EN23">
            <v>0</v>
          </cell>
          <cell r="EO23">
            <v>0.04</v>
          </cell>
          <cell r="EP23">
            <v>0.03</v>
          </cell>
          <cell r="EQ23">
            <v>7.0000000000000007E-2</v>
          </cell>
          <cell r="ER23">
            <v>0.05</v>
          </cell>
          <cell r="ES23">
            <v>0.02</v>
          </cell>
          <cell r="ET23">
            <v>0.03</v>
          </cell>
          <cell r="EU23">
            <v>0.01</v>
          </cell>
          <cell r="EV23">
            <v>0.01</v>
          </cell>
          <cell r="EW23">
            <v>0.18</v>
          </cell>
          <cell r="EX23">
            <v>0.08</v>
          </cell>
          <cell r="EY23">
            <v>0.11</v>
          </cell>
          <cell r="EZ23">
            <v>0.04</v>
          </cell>
          <cell r="FA23">
            <v>0</v>
          </cell>
          <cell r="FB23">
            <v>0</v>
          </cell>
          <cell r="FC23">
            <v>0.01</v>
          </cell>
          <cell r="FD23">
            <v>0</v>
          </cell>
          <cell r="FE23">
            <v>0</v>
          </cell>
          <cell r="FF23">
            <v>0.01</v>
          </cell>
          <cell r="FG23">
            <v>7.0000000000000007E-2</v>
          </cell>
          <cell r="FH23">
            <v>0.02</v>
          </cell>
          <cell r="FI23">
            <v>-0.02</v>
          </cell>
          <cell r="FJ23">
            <v>-0.04</v>
          </cell>
          <cell r="FK23">
            <v>0.09</v>
          </cell>
          <cell r="FL23">
            <v>0.05</v>
          </cell>
          <cell r="FM23">
            <v>-7.0000000000000007E-2</v>
          </cell>
          <cell r="FN23">
            <v>-0.02</v>
          </cell>
          <cell r="FO23">
            <v>-0.02</v>
          </cell>
          <cell r="FP23">
            <v>-0.01</v>
          </cell>
          <cell r="FQ23">
            <v>-0.04</v>
          </cell>
          <cell r="FR23">
            <v>-0.04</v>
          </cell>
          <cell r="FS23">
            <v>0</v>
          </cell>
          <cell r="FT23">
            <v>-0.01</v>
          </cell>
          <cell r="FU23">
            <v>-0.02</v>
          </cell>
          <cell r="FV23">
            <v>-0.01</v>
          </cell>
          <cell r="FW23">
            <v>-0.01</v>
          </cell>
          <cell r="FX23">
            <v>0</v>
          </cell>
          <cell r="FY23">
            <v>0.02</v>
          </cell>
          <cell r="FZ23">
            <v>0.02</v>
          </cell>
          <cell r="GA23">
            <v>0</v>
          </cell>
          <cell r="GB23">
            <v>0.68</v>
          </cell>
          <cell r="GC23">
            <v>0.1</v>
          </cell>
          <cell r="GD23">
            <v>0.28000000000000003</v>
          </cell>
          <cell r="GE23">
            <v>-0.04</v>
          </cell>
          <cell r="GF23">
            <v>0.05</v>
          </cell>
          <cell r="GG23">
            <v>0.25</v>
          </cell>
          <cell r="GH23">
            <v>0.3</v>
          </cell>
          <cell r="GI23">
            <v>0.08</v>
          </cell>
          <cell r="GJ23">
            <v>0.17</v>
          </cell>
          <cell r="GK23">
            <v>0.05</v>
          </cell>
          <cell r="GL23">
            <v>-0.13</v>
          </cell>
          <cell r="GM23">
            <v>-0.04</v>
          </cell>
          <cell r="GN23">
            <v>-0.04</v>
          </cell>
          <cell r="GO23">
            <v>-0.01</v>
          </cell>
          <cell r="GP23">
            <v>0.02</v>
          </cell>
          <cell r="GQ23">
            <v>-0.02</v>
          </cell>
          <cell r="GR23">
            <v>0</v>
          </cell>
          <cell r="GS23">
            <v>-0.01</v>
          </cell>
          <cell r="GT23">
            <v>-0.01</v>
          </cell>
          <cell r="GU23">
            <v>0</v>
          </cell>
          <cell r="GV23">
            <v>0.01</v>
          </cell>
          <cell r="GW23">
            <v>0.01</v>
          </cell>
          <cell r="GX23">
            <v>-0.01</v>
          </cell>
          <cell r="GY23">
            <v>0.01</v>
          </cell>
          <cell r="GZ23">
            <v>-0.08</v>
          </cell>
          <cell r="HA23">
            <v>-0.1</v>
          </cell>
          <cell r="HB23">
            <v>0.02</v>
          </cell>
          <cell r="HC23">
            <v>0.01</v>
          </cell>
          <cell r="HD23">
            <v>0.02</v>
          </cell>
          <cell r="HE23">
            <v>0.09</v>
          </cell>
          <cell r="HF23">
            <v>0.08</v>
          </cell>
          <cell r="HG23">
            <v>0</v>
          </cell>
          <cell r="HH23">
            <v>0.01</v>
          </cell>
          <cell r="HI23">
            <v>-0.08</v>
          </cell>
          <cell r="HJ23">
            <v>0.31</v>
          </cell>
          <cell r="HK23">
            <v>0.31</v>
          </cell>
          <cell r="HL23">
            <v>-0.04</v>
          </cell>
          <cell r="HM23">
            <v>0.25</v>
          </cell>
          <cell r="HN23">
            <v>0.02</v>
          </cell>
          <cell r="HO23">
            <v>0.01</v>
          </cell>
          <cell r="HP23">
            <v>0.06</v>
          </cell>
          <cell r="HQ23">
            <v>0</v>
          </cell>
          <cell r="HR23">
            <v>0.02</v>
          </cell>
          <cell r="HS23">
            <v>0.01</v>
          </cell>
          <cell r="HT23">
            <v>0.01</v>
          </cell>
          <cell r="HU23">
            <v>0.25</v>
          </cell>
          <cell r="HV23">
            <v>-0.09</v>
          </cell>
          <cell r="HW23">
            <v>-7.0000000000000007E-2</v>
          </cell>
          <cell r="HX23">
            <v>-0.02</v>
          </cell>
          <cell r="HY23">
            <v>0</v>
          </cell>
          <cell r="HZ23">
            <v>0</v>
          </cell>
          <cell r="IA23">
            <v>0.01</v>
          </cell>
          <cell r="IB23">
            <v>7.0000000000000007E-2</v>
          </cell>
          <cell r="IC23">
            <v>-0.01</v>
          </cell>
          <cell r="ID23">
            <v>0.01</v>
          </cell>
          <cell r="IE23">
            <v>0.02</v>
          </cell>
          <cell r="IF23">
            <v>0.01</v>
          </cell>
          <cell r="IG23">
            <v>0.02</v>
          </cell>
          <cell r="IH23">
            <v>0.02</v>
          </cell>
          <cell r="II23">
            <v>0.26</v>
          </cell>
          <cell r="IJ23">
            <v>0.1</v>
          </cell>
          <cell r="IK23">
            <v>0.17</v>
          </cell>
          <cell r="IL23">
            <v>-0.02</v>
          </cell>
          <cell r="IM23">
            <v>-0.03</v>
          </cell>
          <cell r="IN23">
            <v>0</v>
          </cell>
          <cell r="IO23">
            <v>0</v>
          </cell>
          <cell r="IP23">
            <v>0.27</v>
          </cell>
          <cell r="IQ23">
            <v>0.19</v>
          </cell>
        </row>
        <row r="24">
          <cell r="B24">
            <v>0.62</v>
          </cell>
          <cell r="C24">
            <v>0.01</v>
          </cell>
          <cell r="D24">
            <v>0.01</v>
          </cell>
          <cell r="E24">
            <v>0</v>
          </cell>
          <cell r="F24">
            <v>-0.01</v>
          </cell>
          <cell r="G24">
            <v>0.01</v>
          </cell>
          <cell r="H24">
            <v>-0.01</v>
          </cell>
          <cell r="I24">
            <v>0.01</v>
          </cell>
          <cell r="J24">
            <v>0.01</v>
          </cell>
          <cell r="K24">
            <v>0</v>
          </cell>
          <cell r="L24">
            <v>0.1</v>
          </cell>
          <cell r="M24">
            <v>0.02</v>
          </cell>
          <cell r="N24">
            <v>0</v>
          </cell>
          <cell r="O24">
            <v>0.01</v>
          </cell>
          <cell r="P24">
            <v>0.01</v>
          </cell>
          <cell r="Q24">
            <v>0.03</v>
          </cell>
          <cell r="R24">
            <v>0.03</v>
          </cell>
          <cell r="S24">
            <v>0</v>
          </cell>
          <cell r="T24">
            <v>0.27</v>
          </cell>
          <cell r="U24">
            <v>0.18</v>
          </cell>
          <cell r="V24">
            <v>0.1</v>
          </cell>
          <cell r="W24">
            <v>0.06</v>
          </cell>
          <cell r="X24">
            <v>0.02</v>
          </cell>
          <cell r="Y24">
            <v>0.04</v>
          </cell>
          <cell r="Z24">
            <v>0.13</v>
          </cell>
          <cell r="AA24">
            <v>0.05</v>
          </cell>
          <cell r="AB24">
            <v>0.08</v>
          </cell>
          <cell r="AC24">
            <v>0.05</v>
          </cell>
          <cell r="AD24">
            <v>0</v>
          </cell>
          <cell r="AE24">
            <v>0.01</v>
          </cell>
          <cell r="AF24">
            <v>0.01</v>
          </cell>
          <cell r="AG24">
            <v>0</v>
          </cell>
          <cell r="AH24">
            <v>0.01</v>
          </cell>
          <cell r="AI24">
            <v>0.03</v>
          </cell>
          <cell r="AJ24">
            <v>0.1</v>
          </cell>
          <cell r="AK24">
            <v>0.04</v>
          </cell>
          <cell r="AL24">
            <v>0.05</v>
          </cell>
          <cell r="AM24">
            <v>-0.01</v>
          </cell>
          <cell r="AN24">
            <v>0.01</v>
          </cell>
          <cell r="AO24">
            <v>0.06</v>
          </cell>
          <cell r="AP24">
            <v>0.03</v>
          </cell>
          <cell r="AQ24">
            <v>0.03</v>
          </cell>
          <cell r="AR24">
            <v>0.02</v>
          </cell>
          <cell r="AS24">
            <v>0.01</v>
          </cell>
          <cell r="AT24">
            <v>-0.02</v>
          </cell>
          <cell r="AU24">
            <v>-0.02</v>
          </cell>
          <cell r="AV24">
            <v>0</v>
          </cell>
          <cell r="AW24">
            <v>0</v>
          </cell>
          <cell r="AX24">
            <v>-0.02</v>
          </cell>
          <cell r="AY24">
            <v>-0.01</v>
          </cell>
          <cell r="AZ24">
            <v>-0.02</v>
          </cell>
          <cell r="BA24">
            <v>0</v>
          </cell>
          <cell r="BB24">
            <v>0.04</v>
          </cell>
          <cell r="BC24">
            <v>0.04</v>
          </cell>
          <cell r="BD24">
            <v>0</v>
          </cell>
          <cell r="BE24">
            <v>0.34</v>
          </cell>
          <cell r="BF24">
            <v>0.21</v>
          </cell>
          <cell r="BG24">
            <v>0.03</v>
          </cell>
          <cell r="BH24">
            <v>0</v>
          </cell>
          <cell r="BI24">
            <v>0</v>
          </cell>
          <cell r="BJ24">
            <v>0.03</v>
          </cell>
          <cell r="BK24">
            <v>0.1</v>
          </cell>
          <cell r="BL24">
            <v>7.0000000000000007E-2</v>
          </cell>
          <cell r="BM24">
            <v>0</v>
          </cell>
          <cell r="BN24">
            <v>0.03</v>
          </cell>
          <cell r="BO24">
            <v>0.03</v>
          </cell>
          <cell r="BP24">
            <v>-0.03</v>
          </cell>
          <cell r="BQ24">
            <v>-0.05</v>
          </cell>
          <cell r="BR24">
            <v>0.03</v>
          </cell>
          <cell r="BS24">
            <v>-0.01</v>
          </cell>
          <cell r="BT24">
            <v>-0.01</v>
          </cell>
          <cell r="BU24">
            <v>0</v>
          </cell>
          <cell r="BV24">
            <v>0</v>
          </cell>
          <cell r="BW24">
            <v>0</v>
          </cell>
          <cell r="BX24">
            <v>0</v>
          </cell>
          <cell r="BY24">
            <v>0.05</v>
          </cell>
          <cell r="BZ24">
            <v>-0.01</v>
          </cell>
          <cell r="CA24">
            <v>-0.01</v>
          </cell>
          <cell r="CB24">
            <v>0.06</v>
          </cell>
          <cell r="CC24">
            <v>0.04</v>
          </cell>
          <cell r="CD24">
            <v>0.01</v>
          </cell>
          <cell r="CE24">
            <v>0.01</v>
          </cell>
          <cell r="CF24">
            <v>0.01</v>
          </cell>
          <cell r="CG24">
            <v>-0.1</v>
          </cell>
          <cell r="CH24">
            <v>-0.01</v>
          </cell>
          <cell r="CI24">
            <v>-0.01</v>
          </cell>
          <cell r="CJ24">
            <v>-0.01</v>
          </cell>
          <cell r="CK24">
            <v>0.01</v>
          </cell>
          <cell r="CL24">
            <v>-0.09</v>
          </cell>
          <cell r="CM24">
            <v>-1.48</v>
          </cell>
          <cell r="CN24">
            <v>-1.49</v>
          </cell>
          <cell r="CO24">
            <v>-0.18</v>
          </cell>
          <cell r="CP24">
            <v>-1.38</v>
          </cell>
          <cell r="CQ24">
            <v>0.03</v>
          </cell>
          <cell r="CR24">
            <v>0.03</v>
          </cell>
          <cell r="CS24">
            <v>0.02</v>
          </cell>
          <cell r="CT24">
            <v>0</v>
          </cell>
          <cell r="CU24">
            <v>0.01</v>
          </cell>
          <cell r="CV24">
            <v>0.01</v>
          </cell>
          <cell r="CW24">
            <v>0.01</v>
          </cell>
          <cell r="CX24">
            <v>0.09</v>
          </cell>
          <cell r="CY24">
            <v>-0.09</v>
          </cell>
          <cell r="CZ24">
            <v>-0.05</v>
          </cell>
          <cell r="DA24">
            <v>-0.04</v>
          </cell>
          <cell r="DB24">
            <v>0.02</v>
          </cell>
          <cell r="DC24">
            <v>0.01</v>
          </cell>
          <cell r="DD24">
            <v>0.01</v>
          </cell>
          <cell r="DE24">
            <v>0.06</v>
          </cell>
          <cell r="DF24">
            <v>0.02</v>
          </cell>
          <cell r="DG24">
            <v>0</v>
          </cell>
          <cell r="DH24">
            <v>-0.02</v>
          </cell>
          <cell r="DI24">
            <v>0.01</v>
          </cell>
          <cell r="DJ24">
            <v>0</v>
          </cell>
          <cell r="DK24">
            <v>0.05</v>
          </cell>
          <cell r="DL24">
            <v>0.08</v>
          </cell>
          <cell r="DM24">
            <v>0.03</v>
          </cell>
          <cell r="DN24">
            <v>0.05</v>
          </cell>
          <cell r="DO24">
            <v>0.01</v>
          </cell>
          <cell r="DP24">
            <v>0</v>
          </cell>
          <cell r="DQ24">
            <v>0</v>
          </cell>
          <cell r="DR24">
            <v>0</v>
          </cell>
          <cell r="DS24">
            <v>-0.05</v>
          </cell>
          <cell r="DT24">
            <v>-0.1</v>
          </cell>
          <cell r="DU24">
            <v>-0.18</v>
          </cell>
          <cell r="DV24">
            <v>0.09</v>
          </cell>
          <cell r="DW24">
            <v>0.03</v>
          </cell>
          <cell r="DX24">
            <v>-0.4</v>
          </cell>
          <cell r="DY24">
            <v>0.49</v>
          </cell>
          <cell r="DZ24">
            <v>0.04</v>
          </cell>
          <cell r="EA24">
            <v>0.01</v>
          </cell>
          <cell r="EB24">
            <v>0.03</v>
          </cell>
          <cell r="EC24">
            <v>0.01</v>
          </cell>
          <cell r="ED24">
            <v>0.09</v>
          </cell>
          <cell r="EE24">
            <v>0.02</v>
          </cell>
          <cell r="EF24">
            <v>0.04</v>
          </cell>
          <cell r="EG24">
            <v>0</v>
          </cell>
          <cell r="EH24">
            <v>0.02</v>
          </cell>
          <cell r="EI24">
            <v>0.06</v>
          </cell>
          <cell r="EJ24">
            <v>0</v>
          </cell>
          <cell r="EK24">
            <v>0.02</v>
          </cell>
          <cell r="EL24">
            <v>0</v>
          </cell>
          <cell r="EM24">
            <v>0</v>
          </cell>
          <cell r="EN24">
            <v>0.02</v>
          </cell>
          <cell r="EO24">
            <v>0.01</v>
          </cell>
          <cell r="EP24">
            <v>0</v>
          </cell>
          <cell r="EQ24">
            <v>0.18</v>
          </cell>
          <cell r="ER24">
            <v>0.13</v>
          </cell>
          <cell r="ES24">
            <v>0.05</v>
          </cell>
          <cell r="ET24">
            <v>0.04</v>
          </cell>
          <cell r="EU24">
            <v>0.02</v>
          </cell>
          <cell r="EV24">
            <v>0.04</v>
          </cell>
          <cell r="EW24">
            <v>0.05</v>
          </cell>
          <cell r="EX24">
            <v>0</v>
          </cell>
          <cell r="EY24">
            <v>0.04</v>
          </cell>
          <cell r="EZ24">
            <v>0.03</v>
          </cell>
          <cell r="FA24">
            <v>0</v>
          </cell>
          <cell r="FB24">
            <v>0.01</v>
          </cell>
          <cell r="FC24">
            <v>0.01</v>
          </cell>
          <cell r="FD24">
            <v>0.01</v>
          </cell>
          <cell r="FE24">
            <v>0</v>
          </cell>
          <cell r="FF24">
            <v>0.02</v>
          </cell>
          <cell r="FG24">
            <v>0.21</v>
          </cell>
          <cell r="FH24">
            <v>0.12</v>
          </cell>
          <cell r="FI24">
            <v>0.06</v>
          </cell>
          <cell r="FJ24">
            <v>0.03</v>
          </cell>
          <cell r="FK24">
            <v>0.03</v>
          </cell>
          <cell r="FL24">
            <v>0.1</v>
          </cell>
          <cell r="FM24">
            <v>0.05</v>
          </cell>
          <cell r="FN24">
            <v>0.03</v>
          </cell>
          <cell r="FO24">
            <v>0.02</v>
          </cell>
          <cell r="FP24">
            <v>0.01</v>
          </cell>
          <cell r="FQ24">
            <v>-0.03</v>
          </cell>
          <cell r="FR24">
            <v>-0.02</v>
          </cell>
          <cell r="FS24">
            <v>-0.01</v>
          </cell>
          <cell r="FT24">
            <v>0.02</v>
          </cell>
          <cell r="FU24">
            <v>7.0000000000000007E-2</v>
          </cell>
          <cell r="FV24">
            <v>0.02</v>
          </cell>
          <cell r="FW24">
            <v>0.05</v>
          </cell>
          <cell r="FX24">
            <v>0</v>
          </cell>
          <cell r="FY24">
            <v>-0.04</v>
          </cell>
          <cell r="FZ24">
            <v>-0.04</v>
          </cell>
          <cell r="GA24">
            <v>0</v>
          </cell>
          <cell r="GB24">
            <v>0.03</v>
          </cell>
          <cell r="GC24">
            <v>0.12</v>
          </cell>
          <cell r="GD24">
            <v>0.06</v>
          </cell>
          <cell r="GE24">
            <v>0.08</v>
          </cell>
          <cell r="GF24">
            <v>-0.01</v>
          </cell>
          <cell r="GG24">
            <v>0</v>
          </cell>
          <cell r="GH24">
            <v>-0.14000000000000001</v>
          </cell>
          <cell r="GI24">
            <v>-0.18</v>
          </cell>
          <cell r="GJ24">
            <v>0</v>
          </cell>
          <cell r="GK24">
            <v>0.04</v>
          </cell>
          <cell r="GL24">
            <v>-0.01</v>
          </cell>
          <cell r="GM24">
            <v>0.04</v>
          </cell>
          <cell r="GN24">
            <v>0.02</v>
          </cell>
          <cell r="GO24">
            <v>0.01</v>
          </cell>
          <cell r="GP24">
            <v>0</v>
          </cell>
          <cell r="GQ24">
            <v>-0.04</v>
          </cell>
          <cell r="GR24">
            <v>-0.02</v>
          </cell>
          <cell r="GS24">
            <v>-0.01</v>
          </cell>
          <cell r="GT24">
            <v>-0.03</v>
          </cell>
          <cell r="GU24">
            <v>0</v>
          </cell>
          <cell r="GV24">
            <v>-0.02</v>
          </cell>
          <cell r="GW24">
            <v>0.01</v>
          </cell>
          <cell r="GX24">
            <v>-0.02</v>
          </cell>
          <cell r="GY24">
            <v>-0.01</v>
          </cell>
          <cell r="GZ24">
            <v>0</v>
          </cell>
          <cell r="HA24">
            <v>0</v>
          </cell>
          <cell r="HB24">
            <v>-0.01</v>
          </cell>
          <cell r="HC24">
            <v>0</v>
          </cell>
          <cell r="HD24">
            <v>-0.12</v>
          </cell>
          <cell r="HE24">
            <v>-0.03</v>
          </cell>
          <cell r="HF24">
            <v>-0.04</v>
          </cell>
          <cell r="HG24">
            <v>0</v>
          </cell>
          <cell r="HH24">
            <v>0.01</v>
          </cell>
          <cell r="HI24">
            <v>-0.08</v>
          </cell>
          <cell r="HJ24">
            <v>-1.64</v>
          </cell>
          <cell r="HK24">
            <v>-1.65</v>
          </cell>
          <cell r="HL24">
            <v>-0.17</v>
          </cell>
          <cell r="HM24">
            <v>-1.51</v>
          </cell>
          <cell r="HN24">
            <v>0.02</v>
          </cell>
          <cell r="HO24">
            <v>0.02</v>
          </cell>
          <cell r="HP24">
            <v>0</v>
          </cell>
          <cell r="HQ24">
            <v>0.01</v>
          </cell>
          <cell r="HR24">
            <v>0.01</v>
          </cell>
          <cell r="HS24">
            <v>0</v>
          </cell>
          <cell r="HT24">
            <v>0.01</v>
          </cell>
          <cell r="HU24">
            <v>0.14000000000000001</v>
          </cell>
          <cell r="HV24">
            <v>-0.08</v>
          </cell>
          <cell r="HW24">
            <v>-0.04</v>
          </cell>
          <cell r="HX24">
            <v>-0.04</v>
          </cell>
          <cell r="HY24">
            <v>0.01</v>
          </cell>
          <cell r="HZ24">
            <v>0</v>
          </cell>
          <cell r="IA24">
            <v>0.01</v>
          </cell>
          <cell r="IB24">
            <v>0.05</v>
          </cell>
          <cell r="IC24">
            <v>0.01</v>
          </cell>
          <cell r="ID24">
            <v>0</v>
          </cell>
          <cell r="IE24">
            <v>0</v>
          </cell>
          <cell r="IF24">
            <v>0.04</v>
          </cell>
          <cell r="IG24">
            <v>0.01</v>
          </cell>
          <cell r="IH24">
            <v>0</v>
          </cell>
          <cell r="II24">
            <v>0.17</v>
          </cell>
          <cell r="IJ24">
            <v>0.11</v>
          </cell>
          <cell r="IK24">
            <v>0.06</v>
          </cell>
          <cell r="IL24">
            <v>0</v>
          </cell>
          <cell r="IM24">
            <v>0.01</v>
          </cell>
          <cell r="IN24">
            <v>0</v>
          </cell>
          <cell r="IO24">
            <v>0</v>
          </cell>
          <cell r="IP24">
            <v>-0.09</v>
          </cell>
          <cell r="IQ24">
            <v>-0.11</v>
          </cell>
        </row>
        <row r="25">
          <cell r="B25">
            <v>0.64</v>
          </cell>
          <cell r="C25">
            <v>-0.01</v>
          </cell>
          <cell r="D25">
            <v>-0.02</v>
          </cell>
          <cell r="E25">
            <v>0</v>
          </cell>
          <cell r="F25">
            <v>0.02</v>
          </cell>
          <cell r="G25">
            <v>0.04</v>
          </cell>
          <cell r="H25">
            <v>0.02</v>
          </cell>
          <cell r="I25">
            <v>0.02</v>
          </cell>
          <cell r="J25">
            <v>0</v>
          </cell>
          <cell r="K25">
            <v>0.01</v>
          </cell>
          <cell r="L25">
            <v>0.12</v>
          </cell>
          <cell r="M25">
            <v>0.02</v>
          </cell>
          <cell r="N25">
            <v>0.03</v>
          </cell>
          <cell r="O25">
            <v>0.01</v>
          </cell>
          <cell r="P25">
            <v>-0.01</v>
          </cell>
          <cell r="Q25">
            <v>0.01</v>
          </cell>
          <cell r="R25">
            <v>0.02</v>
          </cell>
          <cell r="S25">
            <v>0.03</v>
          </cell>
          <cell r="T25">
            <v>0.21</v>
          </cell>
          <cell r="U25">
            <v>7.0000000000000007E-2</v>
          </cell>
          <cell r="V25">
            <v>0.14000000000000001</v>
          </cell>
          <cell r="W25">
            <v>0.08</v>
          </cell>
          <cell r="X25">
            <v>0.03</v>
          </cell>
          <cell r="Y25">
            <v>0.05</v>
          </cell>
          <cell r="Z25">
            <v>0.12</v>
          </cell>
          <cell r="AA25">
            <v>0.04</v>
          </cell>
          <cell r="AB25">
            <v>0.08</v>
          </cell>
          <cell r="AC25">
            <v>0.06</v>
          </cell>
          <cell r="AD25">
            <v>0.01</v>
          </cell>
          <cell r="AE25">
            <v>0</v>
          </cell>
          <cell r="AF25">
            <v>0.01</v>
          </cell>
          <cell r="AG25">
            <v>0.01</v>
          </cell>
          <cell r="AH25">
            <v>0</v>
          </cell>
          <cell r="AI25">
            <v>0.03</v>
          </cell>
          <cell r="AJ25">
            <v>0.12</v>
          </cell>
          <cell r="AK25">
            <v>0.05</v>
          </cell>
          <cell r="AL25">
            <v>0.01</v>
          </cell>
          <cell r="AM25">
            <v>0</v>
          </cell>
          <cell r="AN25">
            <v>0.03</v>
          </cell>
          <cell r="AO25">
            <v>0.06</v>
          </cell>
          <cell r="AP25">
            <v>0.02</v>
          </cell>
          <cell r="AQ25">
            <v>-0.02</v>
          </cell>
          <cell r="AR25">
            <v>-0.03</v>
          </cell>
          <cell r="AS25">
            <v>0.01</v>
          </cell>
          <cell r="AT25">
            <v>0.06</v>
          </cell>
          <cell r="AU25">
            <v>0.06</v>
          </cell>
          <cell r="AV25">
            <v>0</v>
          </cell>
          <cell r="AW25">
            <v>0.01</v>
          </cell>
          <cell r="AX25">
            <v>0.01</v>
          </cell>
          <cell r="AY25">
            <v>0.02</v>
          </cell>
          <cell r="AZ25">
            <v>0</v>
          </cell>
          <cell r="BA25">
            <v>0</v>
          </cell>
          <cell r="BB25">
            <v>-0.03</v>
          </cell>
          <cell r="BC25">
            <v>-0.04</v>
          </cell>
          <cell r="BD25">
            <v>0</v>
          </cell>
          <cell r="BE25">
            <v>0.24</v>
          </cell>
          <cell r="BF25">
            <v>0.19</v>
          </cell>
          <cell r="BG25">
            <v>0</v>
          </cell>
          <cell r="BH25">
            <v>0</v>
          </cell>
          <cell r="BI25">
            <v>-0.01</v>
          </cell>
          <cell r="BJ25">
            <v>0</v>
          </cell>
          <cell r="BK25">
            <v>0.05</v>
          </cell>
          <cell r="BL25">
            <v>-0.02</v>
          </cell>
          <cell r="BM25">
            <v>0</v>
          </cell>
          <cell r="BN25">
            <v>7.0000000000000007E-2</v>
          </cell>
          <cell r="BO25">
            <v>0.08</v>
          </cell>
          <cell r="BP25">
            <v>-0.01</v>
          </cell>
          <cell r="BQ25">
            <v>-0.03</v>
          </cell>
          <cell r="BR25">
            <v>0.02</v>
          </cell>
          <cell r="BS25">
            <v>0</v>
          </cell>
          <cell r="BT25">
            <v>0</v>
          </cell>
          <cell r="BU25">
            <v>0.03</v>
          </cell>
          <cell r="BV25">
            <v>0.01</v>
          </cell>
          <cell r="BW25">
            <v>-0.03</v>
          </cell>
          <cell r="BX25">
            <v>-0.01</v>
          </cell>
          <cell r="BY25">
            <v>0.03</v>
          </cell>
          <cell r="BZ25">
            <v>0.01</v>
          </cell>
          <cell r="CA25">
            <v>0.03</v>
          </cell>
          <cell r="CB25">
            <v>0</v>
          </cell>
          <cell r="CC25">
            <v>0.03</v>
          </cell>
          <cell r="CD25">
            <v>0.01</v>
          </cell>
          <cell r="CE25">
            <v>0.01</v>
          </cell>
          <cell r="CF25">
            <v>0.02</v>
          </cell>
          <cell r="CG25">
            <v>0.37</v>
          </cell>
          <cell r="CH25">
            <v>0.14000000000000001</v>
          </cell>
          <cell r="CI25">
            <v>0.11</v>
          </cell>
          <cell r="CJ25">
            <v>0</v>
          </cell>
          <cell r="CK25">
            <v>0.03</v>
          </cell>
          <cell r="CL25">
            <v>0.22</v>
          </cell>
          <cell r="CM25">
            <v>-0.15</v>
          </cell>
          <cell r="CN25">
            <v>-0.22</v>
          </cell>
          <cell r="CO25">
            <v>0.22</v>
          </cell>
          <cell r="CP25">
            <v>-0.53</v>
          </cell>
          <cell r="CQ25">
            <v>0.03</v>
          </cell>
          <cell r="CR25">
            <v>0.03</v>
          </cell>
          <cell r="CS25">
            <v>0.03</v>
          </cell>
          <cell r="CT25">
            <v>7.0000000000000007E-2</v>
          </cell>
          <cell r="CU25">
            <v>0.02</v>
          </cell>
          <cell r="CV25">
            <v>0</v>
          </cell>
          <cell r="CW25">
            <v>0.01</v>
          </cell>
          <cell r="CX25">
            <v>-0.28000000000000003</v>
          </cell>
          <cell r="CY25">
            <v>0.04</v>
          </cell>
          <cell r="CZ25">
            <v>-0.02</v>
          </cell>
          <cell r="DA25">
            <v>0.06</v>
          </cell>
          <cell r="DB25">
            <v>0</v>
          </cell>
          <cell r="DC25">
            <v>0</v>
          </cell>
          <cell r="DD25">
            <v>0</v>
          </cell>
          <cell r="DE25">
            <v>0.05</v>
          </cell>
          <cell r="DF25">
            <v>0.01</v>
          </cell>
          <cell r="DG25">
            <v>0.01</v>
          </cell>
          <cell r="DH25">
            <v>0</v>
          </cell>
          <cell r="DI25">
            <v>0.01</v>
          </cell>
          <cell r="DJ25">
            <v>0.02</v>
          </cell>
          <cell r="DK25">
            <v>0.01</v>
          </cell>
          <cell r="DL25">
            <v>-0.37</v>
          </cell>
          <cell r="DM25">
            <v>-0.22</v>
          </cell>
          <cell r="DN25">
            <v>-0.14000000000000001</v>
          </cell>
          <cell r="DO25">
            <v>0.24</v>
          </cell>
          <cell r="DP25">
            <v>0.04</v>
          </cell>
          <cell r="DQ25">
            <v>0.12</v>
          </cell>
          <cell r="DR25">
            <v>0.08</v>
          </cell>
          <cell r="DS25">
            <v>-1.18</v>
          </cell>
          <cell r="DT25">
            <v>-1.25</v>
          </cell>
          <cell r="DU25">
            <v>-1.3</v>
          </cell>
          <cell r="DV25">
            <v>0.04</v>
          </cell>
          <cell r="DW25">
            <v>0.08</v>
          </cell>
          <cell r="DX25">
            <v>0.1</v>
          </cell>
          <cell r="DY25">
            <v>0.59</v>
          </cell>
          <cell r="DZ25">
            <v>0.03</v>
          </cell>
          <cell r="EA25">
            <v>-0.01</v>
          </cell>
          <cell r="EB25">
            <v>0</v>
          </cell>
          <cell r="EC25">
            <v>0.04</v>
          </cell>
          <cell r="ED25">
            <v>0.04</v>
          </cell>
          <cell r="EE25">
            <v>0.02</v>
          </cell>
          <cell r="EF25">
            <v>0.01</v>
          </cell>
          <cell r="EG25">
            <v>0</v>
          </cell>
          <cell r="EH25">
            <v>0.01</v>
          </cell>
          <cell r="EI25">
            <v>0.14000000000000001</v>
          </cell>
          <cell r="EJ25">
            <v>0.01</v>
          </cell>
          <cell r="EK25">
            <v>0.03</v>
          </cell>
          <cell r="EL25">
            <v>0.03</v>
          </cell>
          <cell r="EM25">
            <v>0.01</v>
          </cell>
          <cell r="EN25">
            <v>0.01</v>
          </cell>
          <cell r="EO25">
            <v>0.02</v>
          </cell>
          <cell r="EP25">
            <v>0.03</v>
          </cell>
          <cell r="EQ25">
            <v>0.17</v>
          </cell>
          <cell r="ER25">
            <v>0.06</v>
          </cell>
          <cell r="ES25">
            <v>0.11</v>
          </cell>
          <cell r="ET25">
            <v>0.05</v>
          </cell>
          <cell r="EU25">
            <v>0.01</v>
          </cell>
          <cell r="EV25">
            <v>0.03</v>
          </cell>
          <cell r="EW25">
            <v>0.12</v>
          </cell>
          <cell r="EX25">
            <v>0.05</v>
          </cell>
          <cell r="EY25">
            <v>0.08</v>
          </cell>
          <cell r="EZ25">
            <v>0.05</v>
          </cell>
          <cell r="FA25">
            <v>0</v>
          </cell>
          <cell r="FB25">
            <v>0.01</v>
          </cell>
          <cell r="FC25">
            <v>0</v>
          </cell>
          <cell r="FD25">
            <v>-0.01</v>
          </cell>
          <cell r="FE25">
            <v>0.01</v>
          </cell>
          <cell r="FF25">
            <v>0.02</v>
          </cell>
          <cell r="FG25">
            <v>0.08</v>
          </cell>
          <cell r="FH25">
            <v>-0.01</v>
          </cell>
          <cell r="FI25">
            <v>0</v>
          </cell>
          <cell r="FJ25">
            <v>-0.04</v>
          </cell>
          <cell r="FK25">
            <v>0.03</v>
          </cell>
          <cell r="FL25">
            <v>0.08</v>
          </cell>
          <cell r="FM25">
            <v>0.01</v>
          </cell>
          <cell r="FN25">
            <v>0</v>
          </cell>
          <cell r="FO25">
            <v>0</v>
          </cell>
          <cell r="FP25">
            <v>0</v>
          </cell>
          <cell r="FQ25">
            <v>0.03</v>
          </cell>
          <cell r="FR25">
            <v>0.02</v>
          </cell>
          <cell r="FS25">
            <v>0.01</v>
          </cell>
          <cell r="FT25">
            <v>-0.02</v>
          </cell>
          <cell r="FU25">
            <v>-0.05</v>
          </cell>
          <cell r="FV25">
            <v>0</v>
          </cell>
          <cell r="FW25">
            <v>-0.05</v>
          </cell>
          <cell r="FX25">
            <v>0</v>
          </cell>
          <cell r="FY25">
            <v>0.04</v>
          </cell>
          <cell r="FZ25">
            <v>0.04</v>
          </cell>
          <cell r="GA25">
            <v>0</v>
          </cell>
          <cell r="GB25">
            <v>0.52</v>
          </cell>
          <cell r="GC25">
            <v>0.09</v>
          </cell>
          <cell r="GD25">
            <v>0.49</v>
          </cell>
          <cell r="GE25">
            <v>0.31</v>
          </cell>
          <cell r="GF25">
            <v>0.17</v>
          </cell>
          <cell r="GG25">
            <v>0</v>
          </cell>
          <cell r="GH25">
            <v>-7.0000000000000007E-2</v>
          </cell>
          <cell r="GI25">
            <v>-0.13</v>
          </cell>
          <cell r="GJ25">
            <v>0</v>
          </cell>
          <cell r="GK25">
            <v>0.05</v>
          </cell>
          <cell r="GL25">
            <v>0.14000000000000001</v>
          </cell>
          <cell r="GM25">
            <v>0.02</v>
          </cell>
          <cell r="GN25">
            <v>0</v>
          </cell>
          <cell r="GO25">
            <v>0.02</v>
          </cell>
          <cell r="GP25">
            <v>0</v>
          </cell>
          <cell r="GQ25">
            <v>0.01</v>
          </cell>
          <cell r="GR25">
            <v>0.01</v>
          </cell>
          <cell r="GS25">
            <v>0</v>
          </cell>
          <cell r="GT25">
            <v>0</v>
          </cell>
          <cell r="GU25">
            <v>0.01</v>
          </cell>
          <cell r="GV25">
            <v>0.11</v>
          </cell>
          <cell r="GW25">
            <v>0</v>
          </cell>
          <cell r="GX25">
            <v>0.03</v>
          </cell>
          <cell r="GY25">
            <v>0.08</v>
          </cell>
          <cell r="GZ25">
            <v>0.01</v>
          </cell>
          <cell r="HA25">
            <v>0.01</v>
          </cell>
          <cell r="HB25">
            <v>0</v>
          </cell>
          <cell r="HC25">
            <v>0</v>
          </cell>
          <cell r="HD25">
            <v>0.33</v>
          </cell>
          <cell r="HE25">
            <v>0.11</v>
          </cell>
          <cell r="HF25">
            <v>0.1</v>
          </cell>
          <cell r="HG25">
            <v>0</v>
          </cell>
          <cell r="HH25">
            <v>0.01</v>
          </cell>
          <cell r="HI25">
            <v>0.22</v>
          </cell>
          <cell r="HJ25">
            <v>-0.44</v>
          </cell>
          <cell r="HK25">
            <v>-0.49</v>
          </cell>
          <cell r="HL25">
            <v>-0.02</v>
          </cell>
          <cell r="HM25">
            <v>-0.54</v>
          </cell>
          <cell r="HN25">
            <v>0.04</v>
          </cell>
          <cell r="HO25">
            <v>0.03</v>
          </cell>
          <cell r="HP25">
            <v>0</v>
          </cell>
          <cell r="HQ25">
            <v>0.05</v>
          </cell>
          <cell r="HR25">
            <v>0.02</v>
          </cell>
          <cell r="HS25">
            <v>0</v>
          </cell>
          <cell r="HT25">
            <v>0.02</v>
          </cell>
          <cell r="HU25">
            <v>-0.09</v>
          </cell>
          <cell r="HV25">
            <v>0.06</v>
          </cell>
          <cell r="HW25">
            <v>-0.05</v>
          </cell>
          <cell r="HX25">
            <v>0.1</v>
          </cell>
          <cell r="HY25">
            <v>0.02</v>
          </cell>
          <cell r="HZ25">
            <v>0.02</v>
          </cell>
          <cell r="IA25">
            <v>0</v>
          </cell>
          <cell r="IB25">
            <v>0.06</v>
          </cell>
          <cell r="IC25">
            <v>0.02</v>
          </cell>
          <cell r="ID25">
            <v>0</v>
          </cell>
          <cell r="IE25">
            <v>0.02</v>
          </cell>
          <cell r="IF25">
            <v>-0.01</v>
          </cell>
          <cell r="IG25">
            <v>0</v>
          </cell>
          <cell r="IH25">
            <v>0.03</v>
          </cell>
          <cell r="II25">
            <v>-0.23</v>
          </cell>
          <cell r="IJ25">
            <v>-0.11</v>
          </cell>
          <cell r="IK25">
            <v>-0.12</v>
          </cell>
          <cell r="IL25">
            <v>0.26</v>
          </cell>
          <cell r="IM25">
            <v>0.06</v>
          </cell>
          <cell r="IN25">
            <v>0.17</v>
          </cell>
          <cell r="IO25">
            <v>0.02</v>
          </cell>
          <cell r="IP25">
            <v>-1.02</v>
          </cell>
          <cell r="IQ25">
            <v>-1.04</v>
          </cell>
        </row>
        <row r="26">
          <cell r="B26">
            <v>-0.38</v>
          </cell>
          <cell r="C26">
            <v>-0.01</v>
          </cell>
          <cell r="D26">
            <v>-0.03</v>
          </cell>
          <cell r="E26">
            <v>0</v>
          </cell>
          <cell r="F26">
            <v>0.01</v>
          </cell>
          <cell r="G26">
            <v>-0.03</v>
          </cell>
          <cell r="H26">
            <v>-0.01</v>
          </cell>
          <cell r="I26">
            <v>-0.01</v>
          </cell>
          <cell r="J26">
            <v>-0.01</v>
          </cell>
          <cell r="K26">
            <v>0</v>
          </cell>
          <cell r="L26">
            <v>-0.01</v>
          </cell>
          <cell r="M26">
            <v>-0.01</v>
          </cell>
          <cell r="N26">
            <v>0.01</v>
          </cell>
          <cell r="O26">
            <v>-0.01</v>
          </cell>
          <cell r="P26">
            <v>-0.01</v>
          </cell>
          <cell r="Q26">
            <v>0</v>
          </cell>
          <cell r="R26">
            <v>0</v>
          </cell>
          <cell r="S26">
            <v>0.01</v>
          </cell>
          <cell r="T26">
            <v>-0.41</v>
          </cell>
          <cell r="U26">
            <v>-0.2</v>
          </cell>
          <cell r="V26">
            <v>-0.22</v>
          </cell>
          <cell r="W26">
            <v>-0.02</v>
          </cell>
          <cell r="X26">
            <v>-0.02</v>
          </cell>
          <cell r="Y26">
            <v>0</v>
          </cell>
          <cell r="Z26">
            <v>0.12</v>
          </cell>
          <cell r="AA26">
            <v>0.05</v>
          </cell>
          <cell r="AB26">
            <v>7.0000000000000007E-2</v>
          </cell>
          <cell r="AC26">
            <v>0</v>
          </cell>
          <cell r="AD26">
            <v>-0.01</v>
          </cell>
          <cell r="AE26">
            <v>0</v>
          </cell>
          <cell r="AF26">
            <v>0.01</v>
          </cell>
          <cell r="AG26">
            <v>0.01</v>
          </cell>
          <cell r="AH26">
            <v>0</v>
          </cell>
          <cell r="AI26">
            <v>-0.02</v>
          </cell>
          <cell r="AJ26">
            <v>0.1</v>
          </cell>
          <cell r="AK26">
            <v>0.06</v>
          </cell>
          <cell r="AL26">
            <v>0.05</v>
          </cell>
          <cell r="AM26">
            <v>0</v>
          </cell>
          <cell r="AN26">
            <v>0.02</v>
          </cell>
          <cell r="AO26">
            <v>0.04</v>
          </cell>
          <cell r="AP26">
            <v>0.14000000000000001</v>
          </cell>
          <cell r="AQ26">
            <v>0.02</v>
          </cell>
          <cell r="AR26">
            <v>0.04</v>
          </cell>
          <cell r="AS26">
            <v>-0.02</v>
          </cell>
          <cell r="AT26">
            <v>0.04</v>
          </cell>
          <cell r="AU26">
            <v>0</v>
          </cell>
          <cell r="AV26">
            <v>0.05</v>
          </cell>
          <cell r="AW26">
            <v>0.02</v>
          </cell>
          <cell r="AX26">
            <v>0</v>
          </cell>
          <cell r="AY26">
            <v>0</v>
          </cell>
          <cell r="AZ26">
            <v>-0.01</v>
          </cell>
          <cell r="BA26">
            <v>0</v>
          </cell>
          <cell r="BB26">
            <v>0.06</v>
          </cell>
          <cell r="BC26">
            <v>0.06</v>
          </cell>
          <cell r="BD26">
            <v>0</v>
          </cell>
          <cell r="BE26">
            <v>0.38</v>
          </cell>
          <cell r="BF26">
            <v>0.17</v>
          </cell>
          <cell r="BG26">
            <v>0</v>
          </cell>
          <cell r="BH26">
            <v>0</v>
          </cell>
          <cell r="BI26">
            <v>0</v>
          </cell>
          <cell r="BJ26">
            <v>0</v>
          </cell>
          <cell r="BK26">
            <v>0.21</v>
          </cell>
          <cell r="BL26">
            <v>0.18</v>
          </cell>
          <cell r="BM26">
            <v>0</v>
          </cell>
          <cell r="BN26">
            <v>0.03</v>
          </cell>
          <cell r="BO26">
            <v>0.28000000000000003</v>
          </cell>
          <cell r="BP26">
            <v>0.19</v>
          </cell>
          <cell r="BQ26">
            <v>0.14000000000000001</v>
          </cell>
          <cell r="BR26">
            <v>0.05</v>
          </cell>
          <cell r="BS26">
            <v>0</v>
          </cell>
          <cell r="BT26">
            <v>0.02</v>
          </cell>
          <cell r="BU26">
            <v>-0.04</v>
          </cell>
          <cell r="BV26">
            <v>0</v>
          </cell>
          <cell r="BW26">
            <v>0.04</v>
          </cell>
          <cell r="BX26">
            <v>0.02</v>
          </cell>
          <cell r="BY26">
            <v>0.03</v>
          </cell>
          <cell r="BZ26">
            <v>0</v>
          </cell>
          <cell r="CA26">
            <v>0.02</v>
          </cell>
          <cell r="CB26">
            <v>0.02</v>
          </cell>
          <cell r="CC26">
            <v>0.04</v>
          </cell>
          <cell r="CD26">
            <v>0</v>
          </cell>
          <cell r="CE26">
            <v>0</v>
          </cell>
          <cell r="CF26">
            <v>0.03</v>
          </cell>
          <cell r="CG26">
            <v>0.22</v>
          </cell>
          <cell r="CH26">
            <v>0.22</v>
          </cell>
          <cell r="CI26">
            <v>0.21</v>
          </cell>
          <cell r="CJ26">
            <v>0.01</v>
          </cell>
          <cell r="CK26">
            <v>0</v>
          </cell>
          <cell r="CL26">
            <v>0</v>
          </cell>
          <cell r="CM26">
            <v>0.24</v>
          </cell>
          <cell r="CN26">
            <v>0.24</v>
          </cell>
          <cell r="CO26">
            <v>-0.01</v>
          </cell>
          <cell r="CP26">
            <v>0.21</v>
          </cell>
          <cell r="CQ26">
            <v>0.02</v>
          </cell>
          <cell r="CR26">
            <v>0.02</v>
          </cell>
          <cell r="CS26">
            <v>0</v>
          </cell>
          <cell r="CT26">
            <v>0</v>
          </cell>
          <cell r="CU26">
            <v>0.01</v>
          </cell>
          <cell r="CV26">
            <v>0</v>
          </cell>
          <cell r="CW26">
            <v>0.02</v>
          </cell>
          <cell r="CX26">
            <v>-0.01</v>
          </cell>
          <cell r="CY26">
            <v>-0.02</v>
          </cell>
          <cell r="CZ26">
            <v>-0.03</v>
          </cell>
          <cell r="DA26">
            <v>0.01</v>
          </cell>
          <cell r="DB26">
            <v>0</v>
          </cell>
          <cell r="DC26">
            <v>-0.01</v>
          </cell>
          <cell r="DD26">
            <v>0.01</v>
          </cell>
          <cell r="DE26">
            <v>0.05</v>
          </cell>
          <cell r="DF26">
            <v>0.02</v>
          </cell>
          <cell r="DG26">
            <v>-0.01</v>
          </cell>
          <cell r="DH26">
            <v>0</v>
          </cell>
          <cell r="DI26">
            <v>0.01</v>
          </cell>
          <cell r="DJ26">
            <v>-0.01</v>
          </cell>
          <cell r="DK26">
            <v>0.02</v>
          </cell>
          <cell r="DL26">
            <v>-0.03</v>
          </cell>
          <cell r="DM26">
            <v>7.0000000000000007E-2</v>
          </cell>
          <cell r="DN26">
            <v>-0.11</v>
          </cell>
          <cell r="DO26">
            <v>0</v>
          </cell>
          <cell r="DP26">
            <v>0</v>
          </cell>
          <cell r="DQ26">
            <v>0</v>
          </cell>
          <cell r="DR26">
            <v>0</v>
          </cell>
          <cell r="DS26">
            <v>-0.32</v>
          </cell>
          <cell r="DT26">
            <v>-0.37</v>
          </cell>
          <cell r="DU26">
            <v>-0.34</v>
          </cell>
          <cell r="DV26">
            <v>-0.03</v>
          </cell>
          <cell r="DW26">
            <v>0.05</v>
          </cell>
          <cell r="DX26">
            <v>0.7</v>
          </cell>
          <cell r="DY26">
            <v>-0.22</v>
          </cell>
          <cell r="DZ26">
            <v>-0.03</v>
          </cell>
          <cell r="EA26">
            <v>-0.02</v>
          </cell>
          <cell r="EB26">
            <v>-0.01</v>
          </cell>
          <cell r="EC26">
            <v>0</v>
          </cell>
          <cell r="ED26">
            <v>0.01</v>
          </cell>
          <cell r="EE26">
            <v>-0.01</v>
          </cell>
          <cell r="EF26">
            <v>0.01</v>
          </cell>
          <cell r="EG26">
            <v>0.01</v>
          </cell>
          <cell r="EH26">
            <v>0</v>
          </cell>
          <cell r="EI26">
            <v>-0.02</v>
          </cell>
          <cell r="EJ26">
            <v>0.01</v>
          </cell>
          <cell r="EK26">
            <v>0</v>
          </cell>
          <cell r="EL26">
            <v>0</v>
          </cell>
          <cell r="EM26">
            <v>-0.03</v>
          </cell>
          <cell r="EN26">
            <v>-0.01</v>
          </cell>
          <cell r="EO26">
            <v>0</v>
          </cell>
          <cell r="EP26">
            <v>0.01</v>
          </cell>
          <cell r="EQ26">
            <v>-0.26</v>
          </cell>
          <cell r="ER26">
            <v>-0.14000000000000001</v>
          </cell>
          <cell r="ES26">
            <v>-0.12</v>
          </cell>
          <cell r="ET26">
            <v>0.05</v>
          </cell>
          <cell r="EU26">
            <v>0.03</v>
          </cell>
          <cell r="EV26">
            <v>0.02</v>
          </cell>
          <cell r="EW26">
            <v>0.02</v>
          </cell>
          <cell r="EX26">
            <v>0</v>
          </cell>
          <cell r="EY26">
            <v>0.02</v>
          </cell>
          <cell r="EZ26">
            <v>0</v>
          </cell>
          <cell r="FA26">
            <v>0</v>
          </cell>
          <cell r="FB26">
            <v>0</v>
          </cell>
          <cell r="FC26">
            <v>0.01</v>
          </cell>
          <cell r="FD26">
            <v>0.02</v>
          </cell>
          <cell r="FE26">
            <v>0.01</v>
          </cell>
          <cell r="FF26">
            <v>-0.02</v>
          </cell>
          <cell r="FG26">
            <v>0.08</v>
          </cell>
          <cell r="FH26">
            <v>0.01</v>
          </cell>
          <cell r="FI26">
            <v>0.05</v>
          </cell>
          <cell r="FJ26">
            <v>-0.02</v>
          </cell>
          <cell r="FK26">
            <v>-0.02</v>
          </cell>
          <cell r="FL26">
            <v>7.0000000000000007E-2</v>
          </cell>
          <cell r="FM26">
            <v>0.03</v>
          </cell>
          <cell r="FN26">
            <v>-0.01</v>
          </cell>
          <cell r="FO26">
            <v>0</v>
          </cell>
          <cell r="FP26">
            <v>-0.01</v>
          </cell>
          <cell r="FQ26">
            <v>0.03</v>
          </cell>
          <cell r="FR26">
            <v>0</v>
          </cell>
          <cell r="FS26">
            <v>0.03</v>
          </cell>
          <cell r="FT26">
            <v>-0.01</v>
          </cell>
          <cell r="FU26">
            <v>0</v>
          </cell>
          <cell r="FV26">
            <v>-0.01</v>
          </cell>
          <cell r="FW26">
            <v>0</v>
          </cell>
          <cell r="FX26">
            <v>0.01</v>
          </cell>
          <cell r="FY26">
            <v>0.04</v>
          </cell>
          <cell r="FZ26">
            <v>0.03</v>
          </cell>
          <cell r="GA26">
            <v>0</v>
          </cell>
          <cell r="GB26">
            <v>0.23</v>
          </cell>
          <cell r="GC26">
            <v>0.09</v>
          </cell>
          <cell r="GD26">
            <v>-0.09</v>
          </cell>
          <cell r="GE26">
            <v>-0.08</v>
          </cell>
          <cell r="GF26">
            <v>0</v>
          </cell>
          <cell r="GG26">
            <v>0</v>
          </cell>
          <cell r="GH26">
            <v>0.22</v>
          </cell>
          <cell r="GI26">
            <v>0.18</v>
          </cell>
          <cell r="GJ26">
            <v>0</v>
          </cell>
          <cell r="GK26">
            <v>0.04</v>
          </cell>
          <cell r="GL26">
            <v>0.23</v>
          </cell>
          <cell r="GM26">
            <v>7.0000000000000007E-2</v>
          </cell>
          <cell r="GN26">
            <v>0.06</v>
          </cell>
          <cell r="GO26">
            <v>0.02</v>
          </cell>
          <cell r="GP26">
            <v>0</v>
          </cell>
          <cell r="GQ26">
            <v>7.0000000000000007E-2</v>
          </cell>
          <cell r="GR26">
            <v>0.01</v>
          </cell>
          <cell r="GS26">
            <v>0.02</v>
          </cell>
          <cell r="GT26">
            <v>0.02</v>
          </cell>
          <cell r="GU26">
            <v>0.02</v>
          </cell>
          <cell r="GV26">
            <v>7.0000000000000007E-2</v>
          </cell>
          <cell r="GW26">
            <v>0</v>
          </cell>
          <cell r="GX26">
            <v>0.02</v>
          </cell>
          <cell r="GY26">
            <v>0.05</v>
          </cell>
          <cell r="GZ26">
            <v>0.02</v>
          </cell>
          <cell r="HA26">
            <v>0</v>
          </cell>
          <cell r="HB26">
            <v>0.02</v>
          </cell>
          <cell r="HC26">
            <v>-0.01</v>
          </cell>
          <cell r="HD26">
            <v>0.15</v>
          </cell>
          <cell r="HE26">
            <v>0.16</v>
          </cell>
          <cell r="HF26">
            <v>0.15</v>
          </cell>
          <cell r="HG26">
            <v>0</v>
          </cell>
          <cell r="HH26">
            <v>0.01</v>
          </cell>
          <cell r="HI26">
            <v>-0.01</v>
          </cell>
          <cell r="HJ26">
            <v>0.42</v>
          </cell>
          <cell r="HK26">
            <v>0.42</v>
          </cell>
          <cell r="HL26">
            <v>0.18</v>
          </cell>
          <cell r="HM26">
            <v>0.2</v>
          </cell>
          <cell r="HN26">
            <v>0.03</v>
          </cell>
          <cell r="HO26">
            <v>0.01</v>
          </cell>
          <cell r="HP26">
            <v>0</v>
          </cell>
          <cell r="HQ26">
            <v>0</v>
          </cell>
          <cell r="HR26">
            <v>0.01</v>
          </cell>
          <cell r="HS26">
            <v>0</v>
          </cell>
          <cell r="HT26">
            <v>0.01</v>
          </cell>
          <cell r="HU26">
            <v>-0.11</v>
          </cell>
          <cell r="HV26">
            <v>-0.04</v>
          </cell>
          <cell r="HW26">
            <v>-0.02</v>
          </cell>
          <cell r="HX26">
            <v>-0.01</v>
          </cell>
          <cell r="HY26">
            <v>0</v>
          </cell>
          <cell r="HZ26">
            <v>0</v>
          </cell>
          <cell r="IA26">
            <v>0</v>
          </cell>
          <cell r="IB26">
            <v>0.1</v>
          </cell>
          <cell r="IC26">
            <v>0.01</v>
          </cell>
          <cell r="ID26">
            <v>0.01</v>
          </cell>
          <cell r="IE26">
            <v>0</v>
          </cell>
          <cell r="IF26">
            <v>0.05</v>
          </cell>
          <cell r="IG26">
            <v>0</v>
          </cell>
          <cell r="IH26">
            <v>0.01</v>
          </cell>
          <cell r="II26">
            <v>-0.17</v>
          </cell>
          <cell r="IJ26">
            <v>-0.05</v>
          </cell>
          <cell r="IK26">
            <v>-0.13</v>
          </cell>
          <cell r="IL26">
            <v>0.02</v>
          </cell>
          <cell r="IM26">
            <v>0.01</v>
          </cell>
          <cell r="IN26">
            <v>0</v>
          </cell>
          <cell r="IO26">
            <v>0</v>
          </cell>
          <cell r="IP26">
            <v>-0.25</v>
          </cell>
          <cell r="IQ26">
            <v>-0.26</v>
          </cell>
        </row>
        <row r="27">
          <cell r="B27">
            <v>-0.27</v>
          </cell>
          <cell r="C27">
            <v>-0.03</v>
          </cell>
          <cell r="D27">
            <v>0</v>
          </cell>
          <cell r="E27">
            <v>-0.01</v>
          </cell>
          <cell r="F27">
            <v>-0.01</v>
          </cell>
          <cell r="G27">
            <v>-0.02</v>
          </cell>
          <cell r="H27">
            <v>0.01</v>
          </cell>
          <cell r="I27">
            <v>-0.02</v>
          </cell>
          <cell r="J27">
            <v>-0.01</v>
          </cell>
          <cell r="K27">
            <v>0</v>
          </cell>
          <cell r="L27">
            <v>-0.03</v>
          </cell>
          <cell r="M27">
            <v>-0.01</v>
          </cell>
          <cell r="N27">
            <v>0</v>
          </cell>
          <cell r="O27">
            <v>-0.01</v>
          </cell>
          <cell r="P27">
            <v>0.02</v>
          </cell>
          <cell r="Q27">
            <v>-0.01</v>
          </cell>
          <cell r="R27">
            <v>0</v>
          </cell>
          <cell r="S27">
            <v>0</v>
          </cell>
          <cell r="T27">
            <v>-0.23</v>
          </cell>
          <cell r="U27">
            <v>-0.13</v>
          </cell>
          <cell r="V27">
            <v>-0.1</v>
          </cell>
          <cell r="W27">
            <v>-0.01</v>
          </cell>
          <cell r="X27">
            <v>0</v>
          </cell>
          <cell r="Y27">
            <v>-0.01</v>
          </cell>
          <cell r="Z27">
            <v>0.04</v>
          </cell>
          <cell r="AA27">
            <v>0</v>
          </cell>
          <cell r="AB27">
            <v>0.04</v>
          </cell>
          <cell r="AC27">
            <v>-0.02</v>
          </cell>
          <cell r="AD27">
            <v>0</v>
          </cell>
          <cell r="AE27">
            <v>0</v>
          </cell>
          <cell r="AF27">
            <v>0</v>
          </cell>
          <cell r="AG27">
            <v>0</v>
          </cell>
          <cell r="AH27">
            <v>0</v>
          </cell>
          <cell r="AI27">
            <v>0</v>
          </cell>
          <cell r="AJ27">
            <v>0.1</v>
          </cell>
          <cell r="AK27">
            <v>0.09</v>
          </cell>
          <cell r="AL27">
            <v>0.04</v>
          </cell>
          <cell r="AM27">
            <v>0.02</v>
          </cell>
          <cell r="AN27">
            <v>0.03</v>
          </cell>
          <cell r="AO27">
            <v>0.01</v>
          </cell>
          <cell r="AP27">
            <v>0.12</v>
          </cell>
          <cell r="AQ27">
            <v>0.01</v>
          </cell>
          <cell r="AR27">
            <v>-0.01</v>
          </cell>
          <cell r="AS27">
            <v>0.02</v>
          </cell>
          <cell r="AT27">
            <v>0.02</v>
          </cell>
          <cell r="AU27">
            <v>0.01</v>
          </cell>
          <cell r="AV27">
            <v>0</v>
          </cell>
          <cell r="AW27">
            <v>0.04</v>
          </cell>
          <cell r="AX27">
            <v>0.03</v>
          </cell>
          <cell r="AY27">
            <v>0</v>
          </cell>
          <cell r="AZ27">
            <v>0.03</v>
          </cell>
          <cell r="BA27">
            <v>0.01</v>
          </cell>
          <cell r="BB27">
            <v>0.01</v>
          </cell>
          <cell r="BC27">
            <v>0.02</v>
          </cell>
          <cell r="BD27">
            <v>0.01</v>
          </cell>
          <cell r="BE27">
            <v>1.3</v>
          </cell>
          <cell r="BF27">
            <v>0.17</v>
          </cell>
          <cell r="BG27">
            <v>0.92</v>
          </cell>
          <cell r="BH27">
            <v>0.67</v>
          </cell>
          <cell r="BI27">
            <v>0.06</v>
          </cell>
          <cell r="BJ27">
            <v>0.19</v>
          </cell>
          <cell r="BK27">
            <v>0.21</v>
          </cell>
          <cell r="BL27">
            <v>0.08</v>
          </cell>
          <cell r="BM27">
            <v>0.12</v>
          </cell>
          <cell r="BN27">
            <v>0.02</v>
          </cell>
          <cell r="BO27">
            <v>0.06</v>
          </cell>
          <cell r="BP27">
            <v>-0.03</v>
          </cell>
          <cell r="BQ27">
            <v>-0.04</v>
          </cell>
          <cell r="BR27">
            <v>-0.01</v>
          </cell>
          <cell r="BS27">
            <v>0.02</v>
          </cell>
          <cell r="BT27">
            <v>0.06</v>
          </cell>
          <cell r="BU27">
            <v>0.03</v>
          </cell>
          <cell r="BV27">
            <v>0.01</v>
          </cell>
          <cell r="BW27">
            <v>0.02</v>
          </cell>
          <cell r="BX27">
            <v>0</v>
          </cell>
          <cell r="BY27">
            <v>0</v>
          </cell>
          <cell r="BZ27">
            <v>0</v>
          </cell>
          <cell r="CA27">
            <v>-0.02</v>
          </cell>
          <cell r="CB27">
            <v>0.02</v>
          </cell>
          <cell r="CC27">
            <v>0.04</v>
          </cell>
          <cell r="CD27">
            <v>0.01</v>
          </cell>
          <cell r="CE27">
            <v>0.02</v>
          </cell>
          <cell r="CF27">
            <v>0.01</v>
          </cell>
          <cell r="CG27">
            <v>-0.11</v>
          </cell>
          <cell r="CH27">
            <v>0</v>
          </cell>
          <cell r="CI27">
            <v>-0.02</v>
          </cell>
          <cell r="CJ27">
            <v>0</v>
          </cell>
          <cell r="CK27">
            <v>0.02</v>
          </cell>
          <cell r="CL27">
            <v>-0.1</v>
          </cell>
          <cell r="CM27">
            <v>0.23</v>
          </cell>
          <cell r="CN27">
            <v>0.21</v>
          </cell>
          <cell r="CO27">
            <v>-0.05</v>
          </cell>
          <cell r="CP27">
            <v>0.17</v>
          </cell>
          <cell r="CQ27">
            <v>0.03</v>
          </cell>
          <cell r="CR27">
            <v>0.03</v>
          </cell>
          <cell r="CS27">
            <v>0.03</v>
          </cell>
          <cell r="CT27">
            <v>0.01</v>
          </cell>
          <cell r="CU27">
            <v>0</v>
          </cell>
          <cell r="CV27">
            <v>0</v>
          </cell>
          <cell r="CW27">
            <v>-0.01</v>
          </cell>
          <cell r="CX27">
            <v>0.1</v>
          </cell>
          <cell r="CY27">
            <v>-0.04</v>
          </cell>
          <cell r="CZ27">
            <v>-0.03</v>
          </cell>
          <cell r="DA27">
            <v>0</v>
          </cell>
          <cell r="DB27">
            <v>0.01</v>
          </cell>
          <cell r="DC27">
            <v>0.01</v>
          </cell>
          <cell r="DD27">
            <v>0</v>
          </cell>
          <cell r="DE27">
            <v>0.12</v>
          </cell>
          <cell r="DF27">
            <v>0.01</v>
          </cell>
          <cell r="DG27">
            <v>0.01</v>
          </cell>
          <cell r="DH27">
            <v>0.03</v>
          </cell>
          <cell r="DI27">
            <v>0.04</v>
          </cell>
          <cell r="DJ27">
            <v>0</v>
          </cell>
          <cell r="DK27">
            <v>0.04</v>
          </cell>
          <cell r="DL27">
            <v>0.01</v>
          </cell>
          <cell r="DM27">
            <v>-0.02</v>
          </cell>
          <cell r="DN27">
            <v>0.03</v>
          </cell>
          <cell r="DO27">
            <v>0.01</v>
          </cell>
          <cell r="DP27">
            <v>0</v>
          </cell>
          <cell r="DQ27">
            <v>0</v>
          </cell>
          <cell r="DR27">
            <v>0</v>
          </cell>
          <cell r="DS27">
            <v>0.26</v>
          </cell>
          <cell r="DT27">
            <v>0.17</v>
          </cell>
          <cell r="DU27">
            <v>0.22</v>
          </cell>
          <cell r="DV27">
            <v>-0.05</v>
          </cell>
          <cell r="DW27">
            <v>0.09</v>
          </cell>
          <cell r="DX27">
            <v>1.8</v>
          </cell>
          <cell r="DY27">
            <v>-0.26</v>
          </cell>
          <cell r="DZ27">
            <v>-0.03</v>
          </cell>
          <cell r="EA27">
            <v>-0.01</v>
          </cell>
          <cell r="EB27">
            <v>-0.02</v>
          </cell>
          <cell r="EC27">
            <v>-0.01</v>
          </cell>
          <cell r="ED27">
            <v>-0.03</v>
          </cell>
          <cell r="EE27">
            <v>0.01</v>
          </cell>
          <cell r="EF27">
            <v>-0.03</v>
          </cell>
          <cell r="EG27">
            <v>-0.01</v>
          </cell>
          <cell r="EH27">
            <v>0</v>
          </cell>
          <cell r="EI27">
            <v>0</v>
          </cell>
          <cell r="EJ27">
            <v>-0.01</v>
          </cell>
          <cell r="EK27">
            <v>-0.01</v>
          </cell>
          <cell r="EL27">
            <v>0</v>
          </cell>
          <cell r="EM27">
            <v>0.01</v>
          </cell>
          <cell r="EN27">
            <v>0</v>
          </cell>
          <cell r="EO27">
            <v>0.01</v>
          </cell>
          <cell r="EP27">
            <v>0</v>
          </cell>
          <cell r="EQ27">
            <v>-0.25</v>
          </cell>
          <cell r="ER27">
            <v>-7.0000000000000007E-2</v>
          </cell>
          <cell r="ES27">
            <v>-0.18</v>
          </cell>
          <cell r="ET27">
            <v>0</v>
          </cell>
          <cell r="EU27">
            <v>0.01</v>
          </cell>
          <cell r="EV27">
            <v>-0.01</v>
          </cell>
          <cell r="EW27">
            <v>0.06</v>
          </cell>
          <cell r="EX27">
            <v>0.01</v>
          </cell>
          <cell r="EY27">
            <v>0.03</v>
          </cell>
          <cell r="EZ27">
            <v>0.01</v>
          </cell>
          <cell r="FA27">
            <v>0</v>
          </cell>
          <cell r="FB27">
            <v>0</v>
          </cell>
          <cell r="FC27">
            <v>-0.01</v>
          </cell>
          <cell r="FD27">
            <v>0.01</v>
          </cell>
          <cell r="FE27">
            <v>-0.01</v>
          </cell>
          <cell r="FF27">
            <v>0.02</v>
          </cell>
          <cell r="FG27">
            <v>7.0000000000000007E-2</v>
          </cell>
          <cell r="FH27">
            <v>0.08</v>
          </cell>
          <cell r="FI27">
            <v>0.02</v>
          </cell>
          <cell r="FJ27">
            <v>0.04</v>
          </cell>
          <cell r="FK27">
            <v>0.02</v>
          </cell>
          <cell r="FL27">
            <v>-0.01</v>
          </cell>
          <cell r="FM27">
            <v>-0.04</v>
          </cell>
          <cell r="FN27">
            <v>0</v>
          </cell>
          <cell r="FO27">
            <v>0</v>
          </cell>
          <cell r="FP27">
            <v>0</v>
          </cell>
          <cell r="FQ27">
            <v>-0.02</v>
          </cell>
          <cell r="FR27">
            <v>-0.01</v>
          </cell>
          <cell r="FS27">
            <v>-0.01</v>
          </cell>
          <cell r="FT27">
            <v>0</v>
          </cell>
          <cell r="FU27">
            <v>-0.04</v>
          </cell>
          <cell r="FV27">
            <v>-0.01</v>
          </cell>
          <cell r="FW27">
            <v>-0.02</v>
          </cell>
          <cell r="FX27">
            <v>-0.01</v>
          </cell>
          <cell r="FY27">
            <v>0.01</v>
          </cell>
          <cell r="FZ27">
            <v>0.01</v>
          </cell>
          <cell r="GA27">
            <v>0</v>
          </cell>
          <cell r="GB27">
            <v>0.88</v>
          </cell>
          <cell r="GC27">
            <v>7.0000000000000007E-2</v>
          </cell>
          <cell r="GD27">
            <v>0.28000000000000003</v>
          </cell>
          <cell r="GE27">
            <v>-0.04</v>
          </cell>
          <cell r="GF27">
            <v>0.02</v>
          </cell>
          <cell r="GG27">
            <v>0.3</v>
          </cell>
          <cell r="GH27">
            <v>0.54</v>
          </cell>
          <cell r="GI27">
            <v>0.35</v>
          </cell>
          <cell r="GJ27">
            <v>0.12</v>
          </cell>
          <cell r="GK27">
            <v>0.08</v>
          </cell>
          <cell r="GL27">
            <v>0.09</v>
          </cell>
          <cell r="GM27">
            <v>0.06</v>
          </cell>
          <cell r="GN27">
            <v>0.05</v>
          </cell>
          <cell r="GO27">
            <v>0</v>
          </cell>
          <cell r="GP27">
            <v>0</v>
          </cell>
          <cell r="GQ27">
            <v>0</v>
          </cell>
          <cell r="GR27">
            <v>0.01</v>
          </cell>
          <cell r="GS27">
            <v>-0.01</v>
          </cell>
          <cell r="GT27">
            <v>0.01</v>
          </cell>
          <cell r="GU27">
            <v>0</v>
          </cell>
          <cell r="GV27">
            <v>0.02</v>
          </cell>
          <cell r="GW27">
            <v>-0.01</v>
          </cell>
          <cell r="GX27">
            <v>0</v>
          </cell>
          <cell r="GY27">
            <v>0.03</v>
          </cell>
          <cell r="GZ27">
            <v>0.01</v>
          </cell>
          <cell r="HA27">
            <v>0</v>
          </cell>
          <cell r="HB27">
            <v>0.01</v>
          </cell>
          <cell r="HC27">
            <v>0</v>
          </cell>
          <cell r="HD27">
            <v>-0.08</v>
          </cell>
          <cell r="HE27">
            <v>0</v>
          </cell>
          <cell r="HF27">
            <v>0.01</v>
          </cell>
          <cell r="HG27">
            <v>0</v>
          </cell>
          <cell r="HH27">
            <v>0</v>
          </cell>
          <cell r="HI27">
            <v>-0.08</v>
          </cell>
          <cell r="HJ27">
            <v>0.36</v>
          </cell>
          <cell r="HK27">
            <v>0.36</v>
          </cell>
          <cell r="HL27">
            <v>0.01</v>
          </cell>
          <cell r="HM27">
            <v>0.25</v>
          </cell>
          <cell r="HN27">
            <v>0.05</v>
          </cell>
          <cell r="HO27">
            <v>0</v>
          </cell>
          <cell r="HP27">
            <v>0.05</v>
          </cell>
          <cell r="HQ27">
            <v>0</v>
          </cell>
          <cell r="HR27">
            <v>0</v>
          </cell>
          <cell r="HS27">
            <v>0</v>
          </cell>
          <cell r="HT27">
            <v>0</v>
          </cell>
          <cell r="HU27">
            <v>0.06</v>
          </cell>
          <cell r="HV27">
            <v>0.01</v>
          </cell>
          <cell r="HW27">
            <v>-0.02</v>
          </cell>
          <cell r="HX27">
            <v>0.04</v>
          </cell>
          <cell r="HY27">
            <v>0</v>
          </cell>
          <cell r="HZ27">
            <v>-0.01</v>
          </cell>
          <cell r="IA27">
            <v>0</v>
          </cell>
          <cell r="IB27">
            <v>0.1</v>
          </cell>
          <cell r="IC27">
            <v>0</v>
          </cell>
          <cell r="ID27">
            <v>0.01</v>
          </cell>
          <cell r="IE27">
            <v>0.01</v>
          </cell>
          <cell r="IF27">
            <v>0.04</v>
          </cell>
          <cell r="IG27">
            <v>0.02</v>
          </cell>
          <cell r="IH27">
            <v>0.03</v>
          </cell>
          <cell r="II27">
            <v>-0.04</v>
          </cell>
          <cell r="IJ27">
            <v>-0.05</v>
          </cell>
          <cell r="IK27">
            <v>0.01</v>
          </cell>
          <cell r="IL27">
            <v>0</v>
          </cell>
          <cell r="IM27">
            <v>0</v>
          </cell>
          <cell r="IN27">
            <v>0</v>
          </cell>
          <cell r="IO27">
            <v>0</v>
          </cell>
          <cell r="IP27">
            <v>-0.15</v>
          </cell>
          <cell r="IQ27">
            <v>-0.19</v>
          </cell>
        </row>
        <row r="28">
          <cell r="B28">
            <v>0.53</v>
          </cell>
          <cell r="C28">
            <v>0.05</v>
          </cell>
          <cell r="D28">
            <v>0.01</v>
          </cell>
          <cell r="E28">
            <v>0.01</v>
          </cell>
          <cell r="F28">
            <v>0.02</v>
          </cell>
          <cell r="G28">
            <v>0.04</v>
          </cell>
          <cell r="H28">
            <v>0.03</v>
          </cell>
          <cell r="I28">
            <v>0.01</v>
          </cell>
          <cell r="J28">
            <v>0.01</v>
          </cell>
          <cell r="K28">
            <v>-0.01</v>
          </cell>
          <cell r="L28">
            <v>0</v>
          </cell>
          <cell r="M28">
            <v>0.01</v>
          </cell>
          <cell r="N28">
            <v>-0.02</v>
          </cell>
          <cell r="O28">
            <v>0.01</v>
          </cell>
          <cell r="P28">
            <v>0.01</v>
          </cell>
          <cell r="Q28">
            <v>-0.02</v>
          </cell>
          <cell r="R28">
            <v>-0.01</v>
          </cell>
          <cell r="S28">
            <v>0</v>
          </cell>
          <cell r="T28">
            <v>0.41</v>
          </cell>
          <cell r="U28">
            <v>0.35</v>
          </cell>
          <cell r="V28">
            <v>0.06</v>
          </cell>
          <cell r="W28">
            <v>0.02</v>
          </cell>
          <cell r="X28">
            <v>0</v>
          </cell>
          <cell r="Y28">
            <v>0.02</v>
          </cell>
          <cell r="Z28">
            <v>0</v>
          </cell>
          <cell r="AA28">
            <v>0</v>
          </cell>
          <cell r="AB28">
            <v>0</v>
          </cell>
          <cell r="AC28">
            <v>0.03</v>
          </cell>
          <cell r="AD28">
            <v>0</v>
          </cell>
          <cell r="AE28">
            <v>0.01</v>
          </cell>
          <cell r="AF28">
            <v>0</v>
          </cell>
          <cell r="AG28">
            <v>0</v>
          </cell>
          <cell r="AH28">
            <v>0</v>
          </cell>
          <cell r="AI28">
            <v>0.02</v>
          </cell>
          <cell r="AJ28">
            <v>0.08</v>
          </cell>
          <cell r="AK28">
            <v>0.11</v>
          </cell>
          <cell r="AL28">
            <v>0.08</v>
          </cell>
          <cell r="AM28">
            <v>0.02</v>
          </cell>
          <cell r="AN28">
            <v>0.01</v>
          </cell>
          <cell r="AO28">
            <v>-0.02</v>
          </cell>
          <cell r="AP28">
            <v>-0.09</v>
          </cell>
          <cell r="AQ28">
            <v>0.01</v>
          </cell>
          <cell r="AR28">
            <v>0.01</v>
          </cell>
          <cell r="AS28">
            <v>0</v>
          </cell>
          <cell r="AT28">
            <v>-0.06</v>
          </cell>
          <cell r="AU28">
            <v>-0.04</v>
          </cell>
          <cell r="AV28">
            <v>-0.01</v>
          </cell>
          <cell r="AW28">
            <v>-0.03</v>
          </cell>
          <cell r="AX28">
            <v>-0.02</v>
          </cell>
          <cell r="AY28">
            <v>0</v>
          </cell>
          <cell r="AZ28">
            <v>0</v>
          </cell>
          <cell r="BA28">
            <v>-0.01</v>
          </cell>
          <cell r="BB28">
            <v>0.01</v>
          </cell>
          <cell r="BC28">
            <v>0</v>
          </cell>
          <cell r="BD28">
            <v>0</v>
          </cell>
          <cell r="BE28">
            <v>0.26</v>
          </cell>
          <cell r="BF28">
            <v>0.11</v>
          </cell>
          <cell r="BG28">
            <v>0</v>
          </cell>
          <cell r="BH28">
            <v>0</v>
          </cell>
          <cell r="BI28">
            <v>0</v>
          </cell>
          <cell r="BJ28">
            <v>0</v>
          </cell>
          <cell r="BK28">
            <v>0.15</v>
          </cell>
          <cell r="BL28">
            <v>0.14000000000000001</v>
          </cell>
          <cell r="BM28">
            <v>0</v>
          </cell>
          <cell r="BN28">
            <v>0</v>
          </cell>
          <cell r="BO28">
            <v>0.05</v>
          </cell>
          <cell r="BP28">
            <v>0.11</v>
          </cell>
          <cell r="BQ28">
            <v>0.13</v>
          </cell>
          <cell r="BR28">
            <v>0</v>
          </cell>
          <cell r="BS28">
            <v>-0.03</v>
          </cell>
          <cell r="BT28">
            <v>-0.05</v>
          </cell>
          <cell r="BU28">
            <v>-0.05</v>
          </cell>
          <cell r="BV28">
            <v>-0.01</v>
          </cell>
          <cell r="BW28">
            <v>0.01</v>
          </cell>
          <cell r="BX28">
            <v>0.01</v>
          </cell>
          <cell r="BY28">
            <v>-0.01</v>
          </cell>
          <cell r="BZ28">
            <v>0</v>
          </cell>
          <cell r="CA28">
            <v>0.01</v>
          </cell>
          <cell r="CB28">
            <v>-0.03</v>
          </cell>
          <cell r="CC28">
            <v>0</v>
          </cell>
          <cell r="CD28">
            <v>0</v>
          </cell>
          <cell r="CE28">
            <v>0</v>
          </cell>
          <cell r="CF28">
            <v>0</v>
          </cell>
          <cell r="CG28">
            <v>-0.08</v>
          </cell>
          <cell r="CH28">
            <v>0.01</v>
          </cell>
          <cell r="CI28">
            <v>0.01</v>
          </cell>
          <cell r="CJ28">
            <v>0.01</v>
          </cell>
          <cell r="CK28">
            <v>0</v>
          </cell>
          <cell r="CL28">
            <v>-0.11</v>
          </cell>
          <cell r="CM28">
            <v>-0.12</v>
          </cell>
          <cell r="CN28">
            <v>-0.12</v>
          </cell>
          <cell r="CO28">
            <v>0.01</v>
          </cell>
          <cell r="CP28">
            <v>-0.16</v>
          </cell>
          <cell r="CQ28">
            <v>0.02</v>
          </cell>
          <cell r="CR28">
            <v>-0.01</v>
          </cell>
          <cell r="CS28">
            <v>0.01</v>
          </cell>
          <cell r="CT28">
            <v>0</v>
          </cell>
          <cell r="CU28">
            <v>0</v>
          </cell>
          <cell r="CV28">
            <v>0</v>
          </cell>
          <cell r="CW28">
            <v>0</v>
          </cell>
          <cell r="CX28">
            <v>0.25</v>
          </cell>
          <cell r="CY28">
            <v>-0.1</v>
          </cell>
          <cell r="CZ28">
            <v>-0.15</v>
          </cell>
          <cell r="DA28">
            <v>0.04</v>
          </cell>
          <cell r="DB28">
            <v>0</v>
          </cell>
          <cell r="DC28">
            <v>0</v>
          </cell>
          <cell r="DD28">
            <v>0</v>
          </cell>
          <cell r="DE28">
            <v>0.04</v>
          </cell>
          <cell r="DF28">
            <v>0</v>
          </cell>
          <cell r="DG28">
            <v>0</v>
          </cell>
          <cell r="DH28">
            <v>0</v>
          </cell>
          <cell r="DI28">
            <v>0.02</v>
          </cell>
          <cell r="DJ28">
            <v>0.01</v>
          </cell>
          <cell r="DK28">
            <v>0.01</v>
          </cell>
          <cell r="DL28">
            <v>0.31</v>
          </cell>
          <cell r="DM28">
            <v>0.23</v>
          </cell>
          <cell r="DN28">
            <v>0.08</v>
          </cell>
          <cell r="DO28">
            <v>0</v>
          </cell>
          <cell r="DP28">
            <v>0.01</v>
          </cell>
          <cell r="DQ28">
            <v>0</v>
          </cell>
          <cell r="DR28">
            <v>0</v>
          </cell>
          <cell r="DS28">
            <v>0.16</v>
          </cell>
          <cell r="DT28">
            <v>0.12</v>
          </cell>
          <cell r="DU28">
            <v>0.01</v>
          </cell>
          <cell r="DV28">
            <v>0.12</v>
          </cell>
          <cell r="DW28">
            <v>0.04</v>
          </cell>
          <cell r="DX28">
            <v>1</v>
          </cell>
          <cell r="DY28">
            <v>0.37</v>
          </cell>
          <cell r="DZ28">
            <v>0.01</v>
          </cell>
          <cell r="EA28">
            <v>0</v>
          </cell>
          <cell r="EB28">
            <v>0.01</v>
          </cell>
          <cell r="EC28">
            <v>0.01</v>
          </cell>
          <cell r="ED28">
            <v>0.03</v>
          </cell>
          <cell r="EE28">
            <v>0</v>
          </cell>
          <cell r="EF28">
            <v>0.04</v>
          </cell>
          <cell r="EG28">
            <v>-0.01</v>
          </cell>
          <cell r="EH28">
            <v>0</v>
          </cell>
          <cell r="EI28">
            <v>-0.03</v>
          </cell>
          <cell r="EJ28">
            <v>-0.02</v>
          </cell>
          <cell r="EK28">
            <v>0</v>
          </cell>
          <cell r="EL28">
            <v>-0.01</v>
          </cell>
          <cell r="EM28">
            <v>-0.01</v>
          </cell>
          <cell r="EN28">
            <v>-0.02</v>
          </cell>
          <cell r="EO28">
            <v>0.01</v>
          </cell>
          <cell r="EP28">
            <v>0.02</v>
          </cell>
          <cell r="EQ28">
            <v>0.24</v>
          </cell>
          <cell r="ER28">
            <v>0.21</v>
          </cell>
          <cell r="ES28">
            <v>0.03</v>
          </cell>
          <cell r="ET28">
            <v>0</v>
          </cell>
          <cell r="EU28">
            <v>-0.03</v>
          </cell>
          <cell r="EV28">
            <v>0.02</v>
          </cell>
          <cell r="EW28">
            <v>0.08</v>
          </cell>
          <cell r="EX28">
            <v>0.06</v>
          </cell>
          <cell r="EY28">
            <v>0.03</v>
          </cell>
          <cell r="EZ28">
            <v>0.03</v>
          </cell>
          <cell r="FA28">
            <v>0</v>
          </cell>
          <cell r="FB28">
            <v>0</v>
          </cell>
          <cell r="FC28">
            <v>0</v>
          </cell>
          <cell r="FD28">
            <v>-0.01</v>
          </cell>
          <cell r="FE28">
            <v>0</v>
          </cell>
          <cell r="FF28">
            <v>0.02</v>
          </cell>
          <cell r="FG28">
            <v>0.04</v>
          </cell>
          <cell r="FH28">
            <v>0.08</v>
          </cell>
          <cell r="FI28">
            <v>7.0000000000000007E-2</v>
          </cell>
          <cell r="FJ28">
            <v>-0.02</v>
          </cell>
          <cell r="FK28">
            <v>0.03</v>
          </cell>
          <cell r="FL28">
            <v>-0.04</v>
          </cell>
          <cell r="FM28">
            <v>0.08</v>
          </cell>
          <cell r="FN28">
            <v>0.02</v>
          </cell>
          <cell r="FO28">
            <v>0.01</v>
          </cell>
          <cell r="FP28">
            <v>0.01</v>
          </cell>
          <cell r="FQ28">
            <v>0.01</v>
          </cell>
          <cell r="FR28">
            <v>0</v>
          </cell>
          <cell r="FS28">
            <v>0.01</v>
          </cell>
          <cell r="FT28">
            <v>0.02</v>
          </cell>
          <cell r="FU28">
            <v>0.05</v>
          </cell>
          <cell r="FV28">
            <v>0.03</v>
          </cell>
          <cell r="FW28">
            <v>0.02</v>
          </cell>
          <cell r="FX28">
            <v>0.01</v>
          </cell>
          <cell r="FY28">
            <v>-0.02</v>
          </cell>
          <cell r="FZ28">
            <v>-0.02</v>
          </cell>
          <cell r="GA28">
            <v>0.01</v>
          </cell>
          <cell r="GB28">
            <v>0.33</v>
          </cell>
          <cell r="GC28">
            <v>0.08</v>
          </cell>
          <cell r="GD28">
            <v>0.06</v>
          </cell>
          <cell r="GE28">
            <v>0.08</v>
          </cell>
          <cell r="GF28">
            <v>-0.03</v>
          </cell>
          <cell r="GG28">
            <v>0</v>
          </cell>
          <cell r="GH28">
            <v>0.19</v>
          </cell>
          <cell r="GI28">
            <v>0.16</v>
          </cell>
          <cell r="GJ28">
            <v>0</v>
          </cell>
          <cell r="GK28">
            <v>0.02</v>
          </cell>
          <cell r="GL28">
            <v>0</v>
          </cell>
          <cell r="GM28">
            <v>-0.02</v>
          </cell>
          <cell r="GN28">
            <v>-0.01</v>
          </cell>
          <cell r="GO28">
            <v>-0.01</v>
          </cell>
          <cell r="GP28">
            <v>0</v>
          </cell>
          <cell r="GQ28">
            <v>0</v>
          </cell>
          <cell r="GR28">
            <v>-0.01</v>
          </cell>
          <cell r="GS28">
            <v>-0.01</v>
          </cell>
          <cell r="GT28">
            <v>0</v>
          </cell>
          <cell r="GU28">
            <v>0.01</v>
          </cell>
          <cell r="GV28">
            <v>-0.01</v>
          </cell>
          <cell r="GW28">
            <v>0.01</v>
          </cell>
          <cell r="GX28">
            <v>-0.01</v>
          </cell>
          <cell r="GY28">
            <v>-0.01</v>
          </cell>
          <cell r="GZ28">
            <v>0.03</v>
          </cell>
          <cell r="HA28">
            <v>0.02</v>
          </cell>
          <cell r="HB28">
            <v>0.02</v>
          </cell>
          <cell r="HC28">
            <v>0</v>
          </cell>
          <cell r="HD28">
            <v>-0.06</v>
          </cell>
          <cell r="HE28">
            <v>0.03</v>
          </cell>
          <cell r="HF28">
            <v>0</v>
          </cell>
          <cell r="HG28">
            <v>0</v>
          </cell>
          <cell r="HH28">
            <v>0.02</v>
          </cell>
          <cell r="HI28">
            <v>-0.09</v>
          </cell>
          <cell r="HJ28">
            <v>-0.24</v>
          </cell>
          <cell r="HK28">
            <v>-0.24</v>
          </cell>
          <cell r="HL28">
            <v>-0.08</v>
          </cell>
          <cell r="HM28">
            <v>-0.23</v>
          </cell>
          <cell r="HN28">
            <v>0.04</v>
          </cell>
          <cell r="HO28">
            <v>0.01</v>
          </cell>
          <cell r="HP28">
            <v>0.02</v>
          </cell>
          <cell r="HQ28">
            <v>0</v>
          </cell>
          <cell r="HR28">
            <v>0</v>
          </cell>
          <cell r="HS28">
            <v>0</v>
          </cell>
          <cell r="HT28">
            <v>-0.01</v>
          </cell>
          <cell r="HU28">
            <v>0.38</v>
          </cell>
          <cell r="HV28">
            <v>-0.04</v>
          </cell>
          <cell r="HW28">
            <v>-0.08</v>
          </cell>
          <cell r="HX28">
            <v>0.03</v>
          </cell>
          <cell r="HY28">
            <v>0</v>
          </cell>
          <cell r="HZ28">
            <v>0.01</v>
          </cell>
          <cell r="IA28">
            <v>-0.01</v>
          </cell>
          <cell r="IB28">
            <v>7.0000000000000007E-2</v>
          </cell>
          <cell r="IC28">
            <v>0</v>
          </cell>
          <cell r="ID28">
            <v>0</v>
          </cell>
          <cell r="IE28">
            <v>0.02</v>
          </cell>
          <cell r="IF28">
            <v>0.03</v>
          </cell>
          <cell r="IG28">
            <v>0.01</v>
          </cell>
          <cell r="IH28">
            <v>0</v>
          </cell>
          <cell r="II28">
            <v>0.34</v>
          </cell>
          <cell r="IJ28">
            <v>0.26</v>
          </cell>
          <cell r="IK28">
            <v>0.08</v>
          </cell>
          <cell r="IL28">
            <v>0.01</v>
          </cell>
          <cell r="IM28">
            <v>0.02</v>
          </cell>
          <cell r="IN28">
            <v>0</v>
          </cell>
          <cell r="IO28">
            <v>0</v>
          </cell>
          <cell r="IP28">
            <v>0.1</v>
          </cell>
          <cell r="IQ28">
            <v>0.05</v>
          </cell>
        </row>
        <row r="29">
          <cell r="B29">
            <v>0.4</v>
          </cell>
          <cell r="C29">
            <v>-0.04</v>
          </cell>
          <cell r="D29">
            <v>0</v>
          </cell>
          <cell r="E29">
            <v>0</v>
          </cell>
          <cell r="F29">
            <v>-0.03</v>
          </cell>
          <cell r="G29">
            <v>0.06</v>
          </cell>
          <cell r="H29">
            <v>0.01</v>
          </cell>
          <cell r="I29">
            <v>0.04</v>
          </cell>
          <cell r="J29">
            <v>0</v>
          </cell>
          <cell r="K29">
            <v>0.01</v>
          </cell>
          <cell r="L29">
            <v>0.06</v>
          </cell>
          <cell r="M29">
            <v>0.01</v>
          </cell>
          <cell r="N29">
            <v>0.03</v>
          </cell>
          <cell r="O29">
            <v>0</v>
          </cell>
          <cell r="P29">
            <v>-0.02</v>
          </cell>
          <cell r="Q29">
            <v>0.03</v>
          </cell>
          <cell r="R29">
            <v>0.02</v>
          </cell>
          <cell r="S29">
            <v>0</v>
          </cell>
          <cell r="T29">
            <v>0.18</v>
          </cell>
          <cell r="U29">
            <v>-0.04</v>
          </cell>
          <cell r="V29">
            <v>0.22</v>
          </cell>
          <cell r="W29">
            <v>7.0000000000000007E-2</v>
          </cell>
          <cell r="X29">
            <v>0.06</v>
          </cell>
          <cell r="Y29">
            <v>0.02</v>
          </cell>
          <cell r="Z29">
            <v>0.08</v>
          </cell>
          <cell r="AA29">
            <v>0.04</v>
          </cell>
          <cell r="AB29">
            <v>0.04</v>
          </cell>
          <cell r="AC29">
            <v>-0.01</v>
          </cell>
          <cell r="AD29">
            <v>0</v>
          </cell>
          <cell r="AE29">
            <v>-0.01</v>
          </cell>
          <cell r="AF29">
            <v>0</v>
          </cell>
          <cell r="AG29">
            <v>0</v>
          </cell>
          <cell r="AH29">
            <v>0</v>
          </cell>
          <cell r="AI29">
            <v>0</v>
          </cell>
          <cell r="AJ29">
            <v>0.12</v>
          </cell>
          <cell r="AK29">
            <v>0.04</v>
          </cell>
          <cell r="AL29">
            <v>0.02</v>
          </cell>
          <cell r="AM29">
            <v>0.01</v>
          </cell>
          <cell r="AN29">
            <v>0.01</v>
          </cell>
          <cell r="AO29">
            <v>7.0000000000000007E-2</v>
          </cell>
          <cell r="AP29">
            <v>-0.15</v>
          </cell>
          <cell r="AQ29">
            <v>-0.03</v>
          </cell>
          <cell r="AR29">
            <v>-0.03</v>
          </cell>
          <cell r="AS29">
            <v>-0.01</v>
          </cell>
          <cell r="AT29">
            <v>-0.04</v>
          </cell>
          <cell r="AU29">
            <v>-0.05</v>
          </cell>
          <cell r="AV29">
            <v>0</v>
          </cell>
          <cell r="AW29">
            <v>-0.04</v>
          </cell>
          <cell r="AX29">
            <v>0</v>
          </cell>
          <cell r="AY29">
            <v>0</v>
          </cell>
          <cell r="AZ29">
            <v>-0.01</v>
          </cell>
          <cell r="BA29">
            <v>-0.01</v>
          </cell>
          <cell r="BB29">
            <v>-0.04</v>
          </cell>
          <cell r="BC29">
            <v>-0.04</v>
          </cell>
          <cell r="BD29">
            <v>0</v>
          </cell>
          <cell r="BE29">
            <v>0.31</v>
          </cell>
          <cell r="BF29">
            <v>0.13</v>
          </cell>
          <cell r="BG29">
            <v>0</v>
          </cell>
          <cell r="BH29">
            <v>0</v>
          </cell>
          <cell r="BI29">
            <v>0</v>
          </cell>
          <cell r="BJ29">
            <v>0</v>
          </cell>
          <cell r="BK29">
            <v>0.17</v>
          </cell>
          <cell r="BL29">
            <v>0.16</v>
          </cell>
          <cell r="BM29">
            <v>0</v>
          </cell>
          <cell r="BN29">
            <v>0.01</v>
          </cell>
          <cell r="BO29">
            <v>-0.28000000000000003</v>
          </cell>
          <cell r="BP29">
            <v>-0.25</v>
          </cell>
          <cell r="BQ29">
            <v>-0.2</v>
          </cell>
          <cell r="BR29">
            <v>-0.02</v>
          </cell>
          <cell r="BS29">
            <v>-0.02</v>
          </cell>
          <cell r="BT29">
            <v>-0.06</v>
          </cell>
          <cell r="BU29">
            <v>0.01</v>
          </cell>
          <cell r="BV29">
            <v>0</v>
          </cell>
          <cell r="BW29">
            <v>-0.08</v>
          </cell>
          <cell r="BX29">
            <v>0</v>
          </cell>
          <cell r="BY29">
            <v>0</v>
          </cell>
          <cell r="BZ29">
            <v>0.01</v>
          </cell>
          <cell r="CA29">
            <v>-0.01</v>
          </cell>
          <cell r="CB29">
            <v>0</v>
          </cell>
          <cell r="CC29">
            <v>0.04</v>
          </cell>
          <cell r="CD29">
            <v>0.02</v>
          </cell>
          <cell r="CE29">
            <v>0.02</v>
          </cell>
          <cell r="CF29">
            <v>0.01</v>
          </cell>
          <cell r="CG29">
            <v>0.4</v>
          </cell>
          <cell r="CH29">
            <v>0.17</v>
          </cell>
          <cell r="CI29">
            <v>0.15</v>
          </cell>
          <cell r="CJ29">
            <v>0</v>
          </cell>
          <cell r="CK29">
            <v>0.02</v>
          </cell>
          <cell r="CL29">
            <v>0.24</v>
          </cell>
          <cell r="CM29">
            <v>0.27</v>
          </cell>
          <cell r="CN29">
            <v>0.22</v>
          </cell>
          <cell r="CO29">
            <v>-0.08</v>
          </cell>
          <cell r="CP29">
            <v>0.26</v>
          </cell>
          <cell r="CQ29">
            <v>0.02</v>
          </cell>
          <cell r="CR29">
            <v>-0.01</v>
          </cell>
          <cell r="CS29">
            <v>0.03</v>
          </cell>
          <cell r="CT29">
            <v>0.06</v>
          </cell>
          <cell r="CU29">
            <v>0</v>
          </cell>
          <cell r="CV29">
            <v>0</v>
          </cell>
          <cell r="CW29">
            <v>0</v>
          </cell>
          <cell r="CX29">
            <v>-0.19</v>
          </cell>
          <cell r="CY29">
            <v>-0.11</v>
          </cell>
          <cell r="CZ29">
            <v>-0.08</v>
          </cell>
          <cell r="DA29">
            <v>-0.03</v>
          </cell>
          <cell r="DB29">
            <v>0</v>
          </cell>
          <cell r="DC29">
            <v>0</v>
          </cell>
          <cell r="DD29">
            <v>0</v>
          </cell>
          <cell r="DE29">
            <v>0.01</v>
          </cell>
          <cell r="DF29">
            <v>0</v>
          </cell>
          <cell r="DG29">
            <v>-0.01</v>
          </cell>
          <cell r="DH29">
            <v>0</v>
          </cell>
          <cell r="DI29">
            <v>0</v>
          </cell>
          <cell r="DJ29">
            <v>0.01</v>
          </cell>
          <cell r="DK29">
            <v>0.02</v>
          </cell>
          <cell r="DL29">
            <v>-0.09</v>
          </cell>
          <cell r="DM29">
            <v>-0.1</v>
          </cell>
          <cell r="DN29">
            <v>0.01</v>
          </cell>
          <cell r="DO29">
            <v>0.16</v>
          </cell>
          <cell r="DP29">
            <v>0.03</v>
          </cell>
          <cell r="DQ29">
            <v>0.1</v>
          </cell>
          <cell r="DR29">
            <v>0.04</v>
          </cell>
          <cell r="DS29">
            <v>0.34</v>
          </cell>
          <cell r="DT29">
            <v>0.28999999999999998</v>
          </cell>
          <cell r="DU29">
            <v>0.25</v>
          </cell>
          <cell r="DV29">
            <v>0.03</v>
          </cell>
          <cell r="DW29">
            <v>0.05</v>
          </cell>
          <cell r="DX29">
            <v>1.4</v>
          </cell>
          <cell r="DY29">
            <v>0.16</v>
          </cell>
          <cell r="DZ29">
            <v>-0.01</v>
          </cell>
          <cell r="EA29">
            <v>0</v>
          </cell>
          <cell r="EB29">
            <v>0</v>
          </cell>
          <cell r="EC29">
            <v>-0.01</v>
          </cell>
          <cell r="ED29">
            <v>0.01</v>
          </cell>
          <cell r="EE29">
            <v>0</v>
          </cell>
          <cell r="EF29">
            <v>0</v>
          </cell>
          <cell r="EG29">
            <v>0.01</v>
          </cell>
          <cell r="EH29">
            <v>-0.01</v>
          </cell>
          <cell r="EI29">
            <v>0.04</v>
          </cell>
          <cell r="EJ29">
            <v>0.02</v>
          </cell>
          <cell r="EK29">
            <v>0.01</v>
          </cell>
          <cell r="EL29">
            <v>0</v>
          </cell>
          <cell r="EM29">
            <v>-0.01</v>
          </cell>
          <cell r="EN29">
            <v>0.04</v>
          </cell>
          <cell r="EO29">
            <v>0</v>
          </cell>
          <cell r="EP29">
            <v>-0.01</v>
          </cell>
          <cell r="EQ29">
            <v>0.03</v>
          </cell>
          <cell r="ER29">
            <v>-0.17</v>
          </cell>
          <cell r="ES29">
            <v>0.21</v>
          </cell>
          <cell r="ET29">
            <v>7.0000000000000007E-2</v>
          </cell>
          <cell r="EU29">
            <v>0.05</v>
          </cell>
          <cell r="EV29">
            <v>0.03</v>
          </cell>
          <cell r="EW29">
            <v>0.03</v>
          </cell>
          <cell r="EX29">
            <v>0.01</v>
          </cell>
          <cell r="EY29">
            <v>0.02</v>
          </cell>
          <cell r="EZ29">
            <v>-0.01</v>
          </cell>
          <cell r="FA29">
            <v>-0.01</v>
          </cell>
          <cell r="FB29">
            <v>0</v>
          </cell>
          <cell r="FC29">
            <v>0</v>
          </cell>
          <cell r="FD29">
            <v>0.01</v>
          </cell>
          <cell r="FE29">
            <v>0.01</v>
          </cell>
          <cell r="FF29">
            <v>-0.02</v>
          </cell>
          <cell r="FG29">
            <v>0.13</v>
          </cell>
          <cell r="FH29">
            <v>0.04</v>
          </cell>
          <cell r="FI29">
            <v>0.05</v>
          </cell>
          <cell r="FJ29">
            <v>-0.02</v>
          </cell>
          <cell r="FK29">
            <v>0.02</v>
          </cell>
          <cell r="FL29">
            <v>0.09</v>
          </cell>
          <cell r="FM29">
            <v>-0.34</v>
          </cell>
          <cell r="FN29">
            <v>-0.11</v>
          </cell>
          <cell r="FO29">
            <v>-0.1</v>
          </cell>
          <cell r="FP29">
            <v>-0.01</v>
          </cell>
          <cell r="FQ29">
            <v>-0.12</v>
          </cell>
          <cell r="FR29">
            <v>-0.1</v>
          </cell>
          <cell r="FS29">
            <v>-0.03</v>
          </cell>
          <cell r="FT29">
            <v>-0.06</v>
          </cell>
          <cell r="FU29">
            <v>-0.02</v>
          </cell>
          <cell r="FV29">
            <v>-0.01</v>
          </cell>
          <cell r="FW29">
            <v>-0.01</v>
          </cell>
          <cell r="FX29">
            <v>-0.01</v>
          </cell>
          <cell r="FY29">
            <v>-0.03</v>
          </cell>
          <cell r="FZ29">
            <v>-0.04</v>
          </cell>
          <cell r="GA29">
            <v>0</v>
          </cell>
          <cell r="GB29">
            <v>1.01</v>
          </cell>
          <cell r="GC29">
            <v>7.0000000000000007E-2</v>
          </cell>
          <cell r="GD29">
            <v>0.83</v>
          </cell>
          <cell r="GE29">
            <v>0.66</v>
          </cell>
          <cell r="GF29">
            <v>0.18</v>
          </cell>
          <cell r="GG29">
            <v>0</v>
          </cell>
          <cell r="GH29">
            <v>0.11</v>
          </cell>
          <cell r="GI29">
            <v>0.1</v>
          </cell>
          <cell r="GJ29">
            <v>0</v>
          </cell>
          <cell r="GK29">
            <v>0.02</v>
          </cell>
          <cell r="GL29">
            <v>-0.12</v>
          </cell>
          <cell r="GM29">
            <v>-0.1</v>
          </cell>
          <cell r="GN29">
            <v>-0.09</v>
          </cell>
          <cell r="GO29">
            <v>0</v>
          </cell>
          <cell r="GP29">
            <v>-0.01</v>
          </cell>
          <cell r="GQ29">
            <v>-0.05</v>
          </cell>
          <cell r="GR29">
            <v>-0.01</v>
          </cell>
          <cell r="GS29">
            <v>0</v>
          </cell>
          <cell r="GT29">
            <v>-0.04</v>
          </cell>
          <cell r="GU29">
            <v>0</v>
          </cell>
          <cell r="GV29">
            <v>0</v>
          </cell>
          <cell r="GW29">
            <v>0.01</v>
          </cell>
          <cell r="GX29">
            <v>-0.01</v>
          </cell>
          <cell r="GY29">
            <v>0</v>
          </cell>
          <cell r="GZ29">
            <v>0.02</v>
          </cell>
          <cell r="HA29">
            <v>0.01</v>
          </cell>
          <cell r="HB29">
            <v>0.01</v>
          </cell>
          <cell r="HC29">
            <v>0.01</v>
          </cell>
          <cell r="HD29">
            <v>0.43</v>
          </cell>
          <cell r="HE29">
            <v>0.2</v>
          </cell>
          <cell r="HF29">
            <v>0.18</v>
          </cell>
          <cell r="HG29">
            <v>0</v>
          </cell>
          <cell r="HH29">
            <v>0.02</v>
          </cell>
          <cell r="HI29">
            <v>0.23</v>
          </cell>
          <cell r="HJ29">
            <v>0.2</v>
          </cell>
          <cell r="HK29">
            <v>0.2</v>
          </cell>
          <cell r="HL29">
            <v>-0.01</v>
          </cell>
          <cell r="HM29">
            <v>0.25</v>
          </cell>
          <cell r="HN29">
            <v>-0.05</v>
          </cell>
          <cell r="HO29">
            <v>0</v>
          </cell>
          <cell r="HP29">
            <v>0.01</v>
          </cell>
          <cell r="HQ29">
            <v>0</v>
          </cell>
          <cell r="HR29">
            <v>-0.01</v>
          </cell>
          <cell r="HS29">
            <v>0</v>
          </cell>
          <cell r="HT29">
            <v>0</v>
          </cell>
          <cell r="HU29">
            <v>-0.11</v>
          </cell>
          <cell r="HV29">
            <v>-0.12</v>
          </cell>
          <cell r="HW29">
            <v>-7.0000000000000007E-2</v>
          </cell>
          <cell r="HX29">
            <v>-0.06</v>
          </cell>
          <cell r="HY29">
            <v>0</v>
          </cell>
          <cell r="HZ29">
            <v>0</v>
          </cell>
          <cell r="IA29">
            <v>0</v>
          </cell>
          <cell r="IB29">
            <v>0.04</v>
          </cell>
          <cell r="IC29">
            <v>0</v>
          </cell>
          <cell r="ID29">
            <v>-0.01</v>
          </cell>
          <cell r="IE29">
            <v>0.01</v>
          </cell>
          <cell r="IF29">
            <v>0</v>
          </cell>
          <cell r="IG29">
            <v>0.01</v>
          </cell>
          <cell r="IH29">
            <v>0.04</v>
          </cell>
          <cell r="II29">
            <v>-0.02</v>
          </cell>
          <cell r="IJ29">
            <v>-0.01</v>
          </cell>
          <cell r="IK29">
            <v>-0.01</v>
          </cell>
          <cell r="IL29">
            <v>0.42</v>
          </cell>
          <cell r="IM29">
            <v>0.03</v>
          </cell>
          <cell r="IN29">
            <v>0.1</v>
          </cell>
          <cell r="IO29">
            <v>0.28000000000000003</v>
          </cell>
          <cell r="IP29">
            <v>0.28999999999999998</v>
          </cell>
          <cell r="IQ29">
            <v>0.27</v>
          </cell>
        </row>
      </sheetData>
      <sheetData sheetId="2">
        <row r="1">
          <cell r="B1" t="str">
            <v>Change in Contribution to Total CPI ;  Deposit and loan facilities ;  Melbourne ;</v>
          </cell>
          <cell r="C1" t="str">
            <v>Change in Contribution to Total CPI ;  Other financial services ;  Melbourne ;</v>
          </cell>
          <cell r="D1" t="str">
            <v>Change in Contribution to Total CPI ;  Insurance services ;  Melbourne ;</v>
          </cell>
          <cell r="E1" t="str">
            <v>Change in Contribution to Total CPI ;  All groups ;  Melbourne ;</v>
          </cell>
          <cell r="F1" t="str">
            <v>Change in Contribution to Total CPI ;  Food ;  Brisbane ;</v>
          </cell>
          <cell r="G1" t="str">
            <v>Change in Contribution to Total CPI ;  Dairy and related products ;  Brisbane ;</v>
          </cell>
          <cell r="H1" t="str">
            <v>Change in Contribution to Total CPI ;  Milk ;  Brisbane ;</v>
          </cell>
          <cell r="I1" t="str">
            <v>Change in Contribution to Total CPI ;  Cheese ;  Brisbane ;</v>
          </cell>
          <cell r="J1" t="str">
            <v>Change in Contribution to Total CPI ;  Ice cream and other dairy products ;  Brisbane ;</v>
          </cell>
          <cell r="K1" t="str">
            <v>Change in Contribution to Total CPI ;  Bread and cereal products ;  Brisbane ;</v>
          </cell>
          <cell r="L1" t="str">
            <v>Change in Contribution to Total CPI ;  Bread ;  Brisbane ;</v>
          </cell>
          <cell r="M1" t="str">
            <v>Change in Contribution to Total CPI ;  Cakes and biscuits ;  Brisbane ;</v>
          </cell>
          <cell r="N1" t="str">
            <v>Change in Contribution to Total CPI ;  Breakfast cereals ;  Brisbane ;</v>
          </cell>
          <cell r="O1" t="str">
            <v>Change in Contribution to Total CPI ;  Other cereal products ;  Brisbane ;</v>
          </cell>
          <cell r="P1" t="str">
            <v>Change in Contribution to Total CPI ;  Meat and seafoods ;  Brisbane ;</v>
          </cell>
          <cell r="Q1" t="str">
            <v>Change in Contribution to Total CPI ;  Beef and veal ;  Brisbane ;</v>
          </cell>
          <cell r="R1" t="str">
            <v>Change in Contribution to Total CPI ;  Lamb and mutton ;  Brisbane ;</v>
          </cell>
          <cell r="S1" t="str">
            <v>Change in Contribution to Total CPI ;  Pork ;  Brisbane ;</v>
          </cell>
          <cell r="T1" t="str">
            <v>Change in Contribution to Total CPI ;  Poultry ;  Brisbane ;</v>
          </cell>
          <cell r="U1" t="str">
            <v>Change in Contribution to Total CPI ;  Bacon and ham ;  Brisbane ;</v>
          </cell>
          <cell r="V1" t="str">
            <v>Change in Contribution to Total CPI ;  Other fresh and processed meat ;  Brisbane ;</v>
          </cell>
          <cell r="W1" t="str">
            <v>Change in Contribution to Total CPI ;  Fish and other seafood ;  Brisbane ;</v>
          </cell>
          <cell r="X1" t="str">
            <v>Change in Contribution to Total CPI ;  Fruit and vegetables ;  Brisbane ;</v>
          </cell>
          <cell r="Y1" t="str">
            <v>Change in Contribution to Total CPI ;  Fruit ;  Brisbane ;</v>
          </cell>
          <cell r="Z1" t="str">
            <v>Change in Contribution to Total CPI ;  Vegetables ;  Brisbane ;</v>
          </cell>
          <cell r="AA1" t="str">
            <v>Change in Contribution to Total CPI ;  Non-alcoholic drinks and snack food ;  Brisbane ;</v>
          </cell>
          <cell r="AB1" t="str">
            <v>Change in Contribution to Total CPI ;  Soft drinks, waters and juices ;  Brisbane ;</v>
          </cell>
          <cell r="AC1" t="str">
            <v>Change in Contribution to Total CPI ;  Snacks and confectionery ;  Brisbane ;</v>
          </cell>
          <cell r="AD1" t="str">
            <v>Change in Contribution to Total CPI ;  Meals out and take away foods ;  Brisbane ;</v>
          </cell>
          <cell r="AE1" t="str">
            <v>Change in Contribution to Total CPI ;  Restaurant meals ;  Brisbane ;</v>
          </cell>
          <cell r="AF1" t="str">
            <v>Change in Contribution to Total CPI ;  Take away and fast foods ;  Brisbane ;</v>
          </cell>
          <cell r="AG1" t="str">
            <v>Change in Contribution to Total CPI ;  Other food ;  Brisbane ;</v>
          </cell>
          <cell r="AH1" t="str">
            <v>Change in Contribution to Total CPI ;  Eggs ;  Brisbane ;</v>
          </cell>
          <cell r="AI1" t="str">
            <v>Change in Contribution to Total CPI ;  Jams, honey and sandwich spreads ;  Brisbane ;</v>
          </cell>
          <cell r="AJ1" t="str">
            <v>Change in Contribution to Total CPI ;  Tea, coffee and food drinks ;  Brisbane ;</v>
          </cell>
          <cell r="AK1" t="str">
            <v>Change in Contribution to Total CPI ;  Food additives and condiments ;  Brisbane ;</v>
          </cell>
          <cell r="AL1" t="str">
            <v>Change in Contribution to Total CPI ;  Fats and oils ;  Brisbane ;</v>
          </cell>
          <cell r="AM1" t="str">
            <v>Change in Contribution to Total CPI ;  Food n.e.c. ;  Brisbane ;</v>
          </cell>
          <cell r="AN1" t="str">
            <v>Change in Contribution to Total CPI ;  Alcohol and tobacco ;  Brisbane ;</v>
          </cell>
          <cell r="AO1" t="str">
            <v>Change in Contribution to Total CPI ;  Alcoholic drinks ;  Brisbane ;</v>
          </cell>
          <cell r="AP1" t="str">
            <v>Change in Contribution to Total CPI ;  Beer ;  Brisbane ;</v>
          </cell>
          <cell r="AQ1" t="str">
            <v>Change in Contribution to Total CPI ;  Wine ;  Brisbane ;</v>
          </cell>
          <cell r="AR1" t="str">
            <v>Change in Contribution to Total CPI ;  Spirits ;  Brisbane ;</v>
          </cell>
          <cell r="AS1" t="str">
            <v>Change in Contribution to Total CPI ;  Tobacco ;  Brisbane ;</v>
          </cell>
          <cell r="AT1" t="str">
            <v>Change in Contribution to Total CPI ;  Clothing and footwear ;  Brisbane ;</v>
          </cell>
          <cell r="AU1" t="str">
            <v>Change in Contribution to Total CPI ;  Men's clothing ;  Brisbane ;</v>
          </cell>
          <cell r="AV1" t="str">
            <v>Change in Contribution to Total CPI ;  Men's outerwear ;  Brisbane ;</v>
          </cell>
          <cell r="AW1" t="str">
            <v>Change in Contribution to Total CPI ;  Men's underwear, nightwear and socks ;  Brisbane ;</v>
          </cell>
          <cell r="AX1" t="str">
            <v>Change in Contribution to Total CPI ;  Women's clothing ;  Brisbane ;</v>
          </cell>
          <cell r="AY1" t="str">
            <v>Change in Contribution to Total CPI ;  Women's outerwear ;  Brisbane ;</v>
          </cell>
          <cell r="AZ1" t="str">
            <v>Change in Contribution to Total CPI ;  Women's underwear, nightwear and hosiery ;  Brisbane ;</v>
          </cell>
          <cell r="BA1" t="str">
            <v>Change in Contribution to Total CPI ;  Children's and infants' clothing ;  Brisbane ;</v>
          </cell>
          <cell r="BB1" t="str">
            <v>Change in Contribution to Total CPI ;  Footwear ;  Brisbane ;</v>
          </cell>
          <cell r="BC1" t="str">
            <v>Change in Contribution to Total CPI ;  Men's footwear ;  Brisbane ;</v>
          </cell>
          <cell r="BD1" t="str">
            <v>Change in Contribution to Total CPI ;  Women's footwear ;  Brisbane ;</v>
          </cell>
          <cell r="BE1" t="str">
            <v>Change in Contribution to Total CPI ;  Children's footwear ;  Brisbane ;</v>
          </cell>
          <cell r="BF1" t="str">
            <v>Change in Contribution to Total CPI ;  Accessories and clothing services ;  Brisbane ;</v>
          </cell>
          <cell r="BG1" t="str">
            <v>Change in Contribution to Total CPI ;  Accessories ;  Brisbane ;</v>
          </cell>
          <cell r="BH1" t="str">
            <v>Change in Contribution to Total CPI ;  Clothing services and shoe repair ;  Brisbane ;</v>
          </cell>
          <cell r="BI1" t="str">
            <v>Change in Contribution to Total CPI ;  Housing ;  Brisbane ;</v>
          </cell>
          <cell r="BJ1" t="str">
            <v>Change in Contribution to Total CPI ;  Rents ;  Brisbane ;</v>
          </cell>
          <cell r="BK1" t="str">
            <v>Change in Contribution to Total CPI ;  Utilities ;  Brisbane ;</v>
          </cell>
          <cell r="BL1" t="str">
            <v>Change in Contribution to Total CPI ;  Electricity ;  Brisbane ;</v>
          </cell>
          <cell r="BM1" t="str">
            <v>Change in Contribution to Total CPI ;  Gas and other household fuels ;  Brisbane ;</v>
          </cell>
          <cell r="BN1" t="str">
            <v>Change in Contribution to Total CPI ;  Water and sewerage ;  Brisbane ;</v>
          </cell>
          <cell r="BO1" t="str">
            <v>Change in Contribution to Total CPI ;  Other housing ;  Brisbane ;</v>
          </cell>
          <cell r="BP1" t="str">
            <v>Change in Contribution to Total CPI ;  House purchase ;  Brisbane ;</v>
          </cell>
          <cell r="BQ1" t="str">
            <v>Change in Contribution to Total CPI ;  Property rates and charges ;  Brisbane ;</v>
          </cell>
          <cell r="BR1" t="str">
            <v>Change in Contribution to Total CPI ;  House repairs and maintenance ;  Brisbane ;</v>
          </cell>
          <cell r="BS1" t="str">
            <v>Change in Contribution to Total CPI ;  Household contents and services ;  Brisbane ;</v>
          </cell>
          <cell r="BT1" t="str">
            <v>Change in Contribution to Total CPI ;  Furniture and furnishings ;  Brisbane ;</v>
          </cell>
          <cell r="BU1" t="str">
            <v>Change in Contribution to Total CPI ;  Furniture ;  Brisbane ;</v>
          </cell>
          <cell r="BV1" t="str">
            <v>Change in Contribution to Total CPI ;  Floor and window coverings ;  Brisbane ;</v>
          </cell>
          <cell r="BW1" t="str">
            <v>Change in Contribution to Total CPI ;  Towels and linen ;  Brisbane ;</v>
          </cell>
          <cell r="BX1" t="str">
            <v>Change in Contribution to Total CPI ;  Household appliances, utensils and tools ;  Brisbane ;</v>
          </cell>
          <cell r="BY1" t="str">
            <v>Change in Contribution to Total CPI ;  Major household appliances ;  Brisbane ;</v>
          </cell>
          <cell r="BZ1" t="str">
            <v>Change in Contribution to Total CPI ;  Small electric household appliances ;  Brisbane ;</v>
          </cell>
          <cell r="CA1" t="str">
            <v>Change in Contribution to Total CPI ;  Glassware, tableware and household utensils ;  Brisbane ;</v>
          </cell>
          <cell r="CB1" t="str">
            <v>Change in Contribution to Total CPI ;  Tools ;  Brisbane ;</v>
          </cell>
          <cell r="CC1" t="str">
            <v>Change in Contribution to Total CPI ;  Household supplies ;  Brisbane ;</v>
          </cell>
          <cell r="CD1" t="str">
            <v>Change in Contribution to Total CPI ;  Household cleaning agents ;  Brisbane ;</v>
          </cell>
          <cell r="CE1" t="str">
            <v>Change in Contribution to Total CPI ;  Toiletries and personal care products ;  Brisbane ;</v>
          </cell>
          <cell r="CF1" t="str">
            <v>Change in Contribution to Total CPI ;  Other household supplies ;  Brisbane ;</v>
          </cell>
          <cell r="CG1" t="str">
            <v>Change in Contribution to Total CPI ;  Household services ;  Brisbane ;</v>
          </cell>
          <cell r="CH1" t="str">
            <v>Change in Contribution to Total CPI ;  Child care ;  Brisbane ;</v>
          </cell>
          <cell r="CI1" t="str">
            <v>Change in Contribution to Total CPI ;  Hairdressing and personal care services ;  Brisbane ;</v>
          </cell>
          <cell r="CJ1" t="str">
            <v>Change in Contribution to Total CPI ;  Other household services ;  Brisbane ;</v>
          </cell>
          <cell r="CK1" t="str">
            <v>Change in Contribution to Total CPI ;  Health ;  Brisbane ;</v>
          </cell>
          <cell r="CL1" t="str">
            <v>Change in Contribution to Total CPI ;  Health services ;  Brisbane ;</v>
          </cell>
          <cell r="CM1" t="str">
            <v>Change in Contribution to Total CPI ;  Hospital and medical services ;  Brisbane ;</v>
          </cell>
          <cell r="CN1" t="str">
            <v>Change in Contribution to Total CPI ;  Optical services ;  Brisbane ;</v>
          </cell>
          <cell r="CO1" t="str">
            <v>Change in Contribution to Total CPI ;  Dental services ;  Brisbane ;</v>
          </cell>
          <cell r="CP1" t="str">
            <v>Change in Contribution to Total CPI ;  Pharmaceuticals ;  Brisbane ;</v>
          </cell>
          <cell r="CQ1" t="str">
            <v>Change in Contribution to Total CPI ;  Transportation ;  Brisbane ;</v>
          </cell>
          <cell r="CR1" t="str">
            <v>Change in Contribution to Total CPI ;  Private motoring ;  Brisbane ;</v>
          </cell>
          <cell r="CS1" t="str">
            <v>Change in Contribution to Total CPI ;  Motor vehicles ;  Brisbane ;</v>
          </cell>
          <cell r="CT1" t="str">
            <v>Change in Contribution to Total CPI ;  Automotive fuel ;  Brisbane ;</v>
          </cell>
          <cell r="CU1" t="str">
            <v>Change in Contribution to Total CPI ;  Motor vehicle repair and servicing ;  Brisbane ;</v>
          </cell>
          <cell r="CV1" t="str">
            <v>Change in Contribution to Total CPI ;  Motor vehicle parts and accessories ;  Brisbane ;</v>
          </cell>
          <cell r="CW1" t="str">
            <v>Change in Contribution to Total CPI ;  Other motoring charges ;  Brisbane ;</v>
          </cell>
          <cell r="CX1" t="str">
            <v>Change in Contribution to Total CPI ;  Urban transport fares ;  Brisbane ;</v>
          </cell>
          <cell r="CY1" t="str">
            <v>Change in Contribution to Total CPI ;  Communication ;  Brisbane ;</v>
          </cell>
          <cell r="CZ1" t="str">
            <v>Change in Contribution to Total CPI ;  Postal ;  Brisbane ;</v>
          </cell>
          <cell r="DA1" t="str">
            <v>Change in Contribution to Total CPI ;  Telecommunication ;  Brisbane ;</v>
          </cell>
          <cell r="DB1" t="str">
            <v>Change in Contribution to Total CPI ;  Recreation ;  Brisbane ;</v>
          </cell>
          <cell r="DC1" t="str">
            <v>Change in Contribution to Total CPI ;  Audio, visual and computing ;  Brisbane ;</v>
          </cell>
          <cell r="DD1" t="str">
            <v>Change in Contribution to Total CPI ;  Audio, visual and computing equipment ;  Brisbane ;</v>
          </cell>
          <cell r="DE1" t="str">
            <v>Change in Contribution to Total CPI ;  Audio, visual and computing media and services ;  Brisbane ;</v>
          </cell>
          <cell r="DF1" t="str">
            <v>Change in Contribution to Total CPI ;  Books, newspapers and magazines ;  Brisbane ;</v>
          </cell>
          <cell r="DG1" t="str">
            <v>Change in Contribution to Total CPI ;  Books ;  Brisbane ;</v>
          </cell>
          <cell r="DH1" t="str">
            <v>Change in Contribution to Total CPI ;  Newspapers and magazines ;  Brisbane ;</v>
          </cell>
          <cell r="DI1" t="str">
            <v>Change in Contribution to Total CPI ;  Sport and other recreation ;  Brisbane ;</v>
          </cell>
          <cell r="DJ1" t="str">
            <v>Change in Contribution to Total CPI ;  Sports and recreational equipment ;  Brisbane ;</v>
          </cell>
          <cell r="DK1" t="str">
            <v>Change in Contribution to Total CPI ;  Toys, games and hobbies ;  Brisbane ;</v>
          </cell>
          <cell r="DL1" t="str">
            <v>Change in Contribution to Total CPI ;  Sports participation ;  Brisbane ;</v>
          </cell>
          <cell r="DM1" t="str">
            <v>Change in Contribution to Total CPI ;  Pets, pet foods and supplies ;  Brisbane ;</v>
          </cell>
          <cell r="DN1" t="str">
            <v>Change in Contribution to Total CPI ;  Pet services including veterinary ;  Brisbane ;</v>
          </cell>
          <cell r="DO1" t="str">
            <v>Change in Contribution to Total CPI ;  Other recreational activities ;  Brisbane ;</v>
          </cell>
          <cell r="DP1" t="str">
            <v>Change in Contribution to Total CPI ;  Holiday travel and accommodation ;  Brisbane ;</v>
          </cell>
          <cell r="DQ1" t="str">
            <v>Change in Contribution to Total CPI ;  Domestic holiday travel and accommodation ;  Brisbane ;</v>
          </cell>
          <cell r="DR1" t="str">
            <v>Change in Contribution to Total CPI ;  Overseas holiday travel and accommodation ;  Brisbane ;</v>
          </cell>
          <cell r="DS1" t="str">
            <v>Change in Contribution to Total CPI ;  Education ;  Brisbane ;</v>
          </cell>
          <cell r="DT1" t="str">
            <v>Change in Contribution to Total CPI ;  Preschool and primary education ;  Brisbane ;</v>
          </cell>
          <cell r="DU1" t="str">
            <v>Change in Contribution to Total CPI ;  Secondary education ;  Brisbane ;</v>
          </cell>
          <cell r="DV1" t="str">
            <v>Change in Contribution to Total CPI ;  Tertiary education ;  Brisbane ;</v>
          </cell>
          <cell r="DW1" t="str">
            <v>Change in Contribution to Total CPI ;  Financial and insurance services ;  Brisbane ;</v>
          </cell>
          <cell r="DX1" t="str">
            <v>Change in Contribution to Total CPI ;  Financial services ;  Brisbane ;</v>
          </cell>
          <cell r="DY1" t="str">
            <v>Change in Contribution to Total CPI ;  Deposit and loan facilities ;  Brisbane ;</v>
          </cell>
          <cell r="DZ1" t="str">
            <v>Change in Contribution to Total CPI ;  Other financial services ;  Brisbane ;</v>
          </cell>
          <cell r="EA1" t="str">
            <v>Change in Contribution to Total CPI ;  Insurance services ;  Brisbane ;</v>
          </cell>
          <cell r="EB1" t="str">
            <v>Change in Contribution to Total CPI ;  All groups ;  Brisbane ;</v>
          </cell>
          <cell r="EC1" t="str">
            <v>Change in Contribution to Total CPI ;  Food ;  Adelaide ;</v>
          </cell>
          <cell r="ED1" t="str">
            <v>Change in Contribution to Total CPI ;  Dairy and related products ;  Adelaide ;</v>
          </cell>
          <cell r="EE1" t="str">
            <v>Change in Contribution to Total CPI ;  Milk ;  Adelaide ;</v>
          </cell>
          <cell r="EF1" t="str">
            <v>Change in Contribution to Total CPI ;  Cheese ;  Adelaide ;</v>
          </cell>
          <cell r="EG1" t="str">
            <v>Change in Contribution to Total CPI ;  Ice cream and other dairy products ;  Adelaide ;</v>
          </cell>
          <cell r="EH1" t="str">
            <v>Change in Contribution to Total CPI ;  Bread and cereal products ;  Adelaide ;</v>
          </cell>
          <cell r="EI1" t="str">
            <v>Change in Contribution to Total CPI ;  Bread ;  Adelaide ;</v>
          </cell>
          <cell r="EJ1" t="str">
            <v>Change in Contribution to Total CPI ;  Cakes and biscuits ;  Adelaide ;</v>
          </cell>
          <cell r="EK1" t="str">
            <v>Change in Contribution to Total CPI ;  Breakfast cereals ;  Adelaide ;</v>
          </cell>
          <cell r="EL1" t="str">
            <v>Change in Contribution to Total CPI ;  Other cereal products ;  Adelaide ;</v>
          </cell>
          <cell r="EM1" t="str">
            <v>Change in Contribution to Total CPI ;  Meat and seafoods ;  Adelaide ;</v>
          </cell>
          <cell r="EN1" t="str">
            <v>Change in Contribution to Total CPI ;  Beef and veal ;  Adelaide ;</v>
          </cell>
          <cell r="EO1" t="str">
            <v>Change in Contribution to Total CPI ;  Lamb and mutton ;  Adelaide ;</v>
          </cell>
          <cell r="EP1" t="str">
            <v>Change in Contribution to Total CPI ;  Pork ;  Adelaide ;</v>
          </cell>
          <cell r="EQ1" t="str">
            <v>Change in Contribution to Total CPI ;  Poultry ;  Adelaide ;</v>
          </cell>
          <cell r="ER1" t="str">
            <v>Change in Contribution to Total CPI ;  Bacon and ham ;  Adelaide ;</v>
          </cell>
          <cell r="ES1" t="str">
            <v>Change in Contribution to Total CPI ;  Other fresh and processed meat ;  Adelaide ;</v>
          </cell>
          <cell r="ET1" t="str">
            <v>Change in Contribution to Total CPI ;  Fish and other seafood ;  Adelaide ;</v>
          </cell>
          <cell r="EU1" t="str">
            <v>Change in Contribution to Total CPI ;  Fruit and vegetables ;  Adelaide ;</v>
          </cell>
          <cell r="EV1" t="str">
            <v>Change in Contribution to Total CPI ;  Fruit ;  Adelaide ;</v>
          </cell>
          <cell r="EW1" t="str">
            <v>Change in Contribution to Total CPI ;  Vegetables ;  Adelaide ;</v>
          </cell>
          <cell r="EX1" t="str">
            <v>Change in Contribution to Total CPI ;  Non-alcoholic drinks and snack food ;  Adelaide ;</v>
          </cell>
          <cell r="EY1" t="str">
            <v>Change in Contribution to Total CPI ;  Soft drinks, waters and juices ;  Adelaide ;</v>
          </cell>
          <cell r="EZ1" t="str">
            <v>Change in Contribution to Total CPI ;  Snacks and confectionery ;  Adelaide ;</v>
          </cell>
          <cell r="FA1" t="str">
            <v>Change in Contribution to Total CPI ;  Meals out and take away foods ;  Adelaide ;</v>
          </cell>
          <cell r="FB1" t="str">
            <v>Change in Contribution to Total CPI ;  Restaurant meals ;  Adelaide ;</v>
          </cell>
          <cell r="FC1" t="str">
            <v>Change in Contribution to Total CPI ;  Take away and fast foods ;  Adelaide ;</v>
          </cell>
          <cell r="FD1" t="str">
            <v>Change in Contribution to Total CPI ;  Other food ;  Adelaide ;</v>
          </cell>
          <cell r="FE1" t="str">
            <v>Change in Contribution to Total CPI ;  Eggs ;  Adelaide ;</v>
          </cell>
          <cell r="FF1" t="str">
            <v>Change in Contribution to Total CPI ;  Jams, honey and sandwich spreads ;  Adelaide ;</v>
          </cell>
          <cell r="FG1" t="str">
            <v>Change in Contribution to Total CPI ;  Tea, coffee and food drinks ;  Adelaide ;</v>
          </cell>
          <cell r="FH1" t="str">
            <v>Change in Contribution to Total CPI ;  Food additives and condiments ;  Adelaide ;</v>
          </cell>
          <cell r="FI1" t="str">
            <v>Change in Contribution to Total CPI ;  Fats and oils ;  Adelaide ;</v>
          </cell>
          <cell r="FJ1" t="str">
            <v>Change in Contribution to Total CPI ;  Food n.e.c. ;  Adelaide ;</v>
          </cell>
          <cell r="FK1" t="str">
            <v>Change in Contribution to Total CPI ;  Alcohol and tobacco ;  Adelaide ;</v>
          </cell>
          <cell r="FL1" t="str">
            <v>Change in Contribution to Total CPI ;  Alcoholic drinks ;  Adelaide ;</v>
          </cell>
          <cell r="FM1" t="str">
            <v>Change in Contribution to Total CPI ;  Beer ;  Adelaide ;</v>
          </cell>
          <cell r="FN1" t="str">
            <v>Change in Contribution to Total CPI ;  Wine ;  Adelaide ;</v>
          </cell>
          <cell r="FO1" t="str">
            <v>Change in Contribution to Total CPI ;  Spirits ;  Adelaide ;</v>
          </cell>
          <cell r="FP1" t="str">
            <v>Change in Contribution to Total CPI ;  Tobacco ;  Adelaide ;</v>
          </cell>
          <cell r="FQ1" t="str">
            <v>Change in Contribution to Total CPI ;  Clothing and footwear ;  Adelaide ;</v>
          </cell>
          <cell r="FR1" t="str">
            <v>Change in Contribution to Total CPI ;  Men's clothing ;  Adelaide ;</v>
          </cell>
          <cell r="FS1" t="str">
            <v>Change in Contribution to Total CPI ;  Men's outerwear ;  Adelaide ;</v>
          </cell>
          <cell r="FT1" t="str">
            <v>Change in Contribution to Total CPI ;  Men's underwear, nightwear and socks ;  Adelaide ;</v>
          </cell>
          <cell r="FU1" t="str">
            <v>Change in Contribution to Total CPI ;  Women's clothing ;  Adelaide ;</v>
          </cell>
          <cell r="FV1" t="str">
            <v>Change in Contribution to Total CPI ;  Women's outerwear ;  Adelaide ;</v>
          </cell>
          <cell r="FW1" t="str">
            <v>Change in Contribution to Total CPI ;  Women's underwear, nightwear and hosiery ;  Adelaide ;</v>
          </cell>
          <cell r="FX1" t="str">
            <v>Change in Contribution to Total CPI ;  Children's and infants' clothing ;  Adelaide ;</v>
          </cell>
          <cell r="FY1" t="str">
            <v>Change in Contribution to Total CPI ;  Footwear ;  Adelaide ;</v>
          </cell>
          <cell r="FZ1" t="str">
            <v>Change in Contribution to Total CPI ;  Men's footwear ;  Adelaide ;</v>
          </cell>
          <cell r="GA1" t="str">
            <v>Change in Contribution to Total CPI ;  Women's footwear ;  Adelaide ;</v>
          </cell>
          <cell r="GB1" t="str">
            <v>Change in Contribution to Total CPI ;  Children's footwear ;  Adelaide ;</v>
          </cell>
          <cell r="GC1" t="str">
            <v>Change in Contribution to Total CPI ;  Accessories and clothing services ;  Adelaide ;</v>
          </cell>
          <cell r="GD1" t="str">
            <v>Change in Contribution to Total CPI ;  Accessories ;  Adelaide ;</v>
          </cell>
          <cell r="GE1" t="str">
            <v>Change in Contribution to Total CPI ;  Clothing services and shoe repair ;  Adelaide ;</v>
          </cell>
          <cell r="GF1" t="str">
            <v>Change in Contribution to Total CPI ;  Housing ;  Adelaide ;</v>
          </cell>
          <cell r="GG1" t="str">
            <v>Change in Contribution to Total CPI ;  Rents ;  Adelaide ;</v>
          </cell>
          <cell r="GH1" t="str">
            <v>Change in Contribution to Total CPI ;  Utilities ;  Adelaide ;</v>
          </cell>
          <cell r="GI1" t="str">
            <v>Change in Contribution to Total CPI ;  Electricity ;  Adelaide ;</v>
          </cell>
          <cell r="GJ1" t="str">
            <v>Change in Contribution to Total CPI ;  Gas and other household fuels ;  Adelaide ;</v>
          </cell>
          <cell r="GK1" t="str">
            <v>Change in Contribution to Total CPI ;  Water and sewerage ;  Adelaide ;</v>
          </cell>
          <cell r="GL1" t="str">
            <v>Change in Contribution to Total CPI ;  Other housing ;  Adelaide ;</v>
          </cell>
          <cell r="GM1" t="str">
            <v>Change in Contribution to Total CPI ;  House purchase ;  Adelaide ;</v>
          </cell>
          <cell r="GN1" t="str">
            <v>Change in Contribution to Total CPI ;  Property rates and charges ;  Adelaide ;</v>
          </cell>
          <cell r="GO1" t="str">
            <v>Change in Contribution to Total CPI ;  House repairs and maintenance ;  Adelaide ;</v>
          </cell>
          <cell r="GP1" t="str">
            <v>Change in Contribution to Total CPI ;  Household contents and services ;  Adelaide ;</v>
          </cell>
          <cell r="GQ1" t="str">
            <v>Change in Contribution to Total CPI ;  Furniture and furnishings ;  Adelaide ;</v>
          </cell>
          <cell r="GR1" t="str">
            <v>Change in Contribution to Total CPI ;  Furniture ;  Adelaide ;</v>
          </cell>
          <cell r="GS1" t="str">
            <v>Change in Contribution to Total CPI ;  Floor and window coverings ;  Adelaide ;</v>
          </cell>
          <cell r="GT1" t="str">
            <v>Change in Contribution to Total CPI ;  Towels and linen ;  Adelaide ;</v>
          </cell>
          <cell r="GU1" t="str">
            <v>Change in Contribution to Total CPI ;  Household appliances, utensils and tools ;  Adelaide ;</v>
          </cell>
          <cell r="GV1" t="str">
            <v>Change in Contribution to Total CPI ;  Major household appliances ;  Adelaide ;</v>
          </cell>
          <cell r="GW1" t="str">
            <v>Change in Contribution to Total CPI ;  Small electric household appliances ;  Adelaide ;</v>
          </cell>
          <cell r="GX1" t="str">
            <v>Change in Contribution to Total CPI ;  Glassware, tableware and household utensils ;  Adelaide ;</v>
          </cell>
          <cell r="GY1" t="str">
            <v>Change in Contribution to Total CPI ;  Tools ;  Adelaide ;</v>
          </cell>
          <cell r="GZ1" t="str">
            <v>Change in Contribution to Total CPI ;  Household supplies ;  Adelaide ;</v>
          </cell>
          <cell r="HA1" t="str">
            <v>Change in Contribution to Total CPI ;  Household cleaning agents ;  Adelaide ;</v>
          </cell>
          <cell r="HB1" t="str">
            <v>Change in Contribution to Total CPI ;  Toiletries and personal care products ;  Adelaide ;</v>
          </cell>
          <cell r="HC1" t="str">
            <v>Change in Contribution to Total CPI ;  Other household supplies ;  Adelaide ;</v>
          </cell>
          <cell r="HD1" t="str">
            <v>Change in Contribution to Total CPI ;  Household services ;  Adelaide ;</v>
          </cell>
          <cell r="HE1" t="str">
            <v>Change in Contribution to Total CPI ;  Child care ;  Adelaide ;</v>
          </cell>
          <cell r="HF1" t="str">
            <v>Change in Contribution to Total CPI ;  Hairdressing and personal care services ;  Adelaide ;</v>
          </cell>
          <cell r="HG1" t="str">
            <v>Change in Contribution to Total CPI ;  Other household services ;  Adelaide ;</v>
          </cell>
          <cell r="HH1" t="str">
            <v>Change in Contribution to Total CPI ;  Health ;  Adelaide ;</v>
          </cell>
          <cell r="HI1" t="str">
            <v>Change in Contribution to Total CPI ;  Health services ;  Adelaide ;</v>
          </cell>
          <cell r="HJ1" t="str">
            <v>Change in Contribution to Total CPI ;  Hospital and medical services ;  Adelaide ;</v>
          </cell>
          <cell r="HK1" t="str">
            <v>Change in Contribution to Total CPI ;  Optical services ;  Adelaide ;</v>
          </cell>
          <cell r="HL1" t="str">
            <v>Change in Contribution to Total CPI ;  Dental services ;  Adelaide ;</v>
          </cell>
          <cell r="HM1" t="str">
            <v>Change in Contribution to Total CPI ;  Pharmaceuticals ;  Adelaide ;</v>
          </cell>
          <cell r="HN1" t="str">
            <v>Change in Contribution to Total CPI ;  Transportation ;  Adelaide ;</v>
          </cell>
          <cell r="HO1" t="str">
            <v>Change in Contribution to Total CPI ;  Private motoring ;  Adelaide ;</v>
          </cell>
          <cell r="HP1" t="str">
            <v>Change in Contribution to Total CPI ;  Motor vehicles ;  Adelaide ;</v>
          </cell>
          <cell r="HQ1" t="str">
            <v>Change in Contribution to Total CPI ;  Automotive fuel ;  Adelaide ;</v>
          </cell>
          <cell r="HR1" t="str">
            <v>Change in Contribution to Total CPI ;  Motor vehicle repair and servicing ;  Adelaide ;</v>
          </cell>
          <cell r="HS1" t="str">
            <v>Change in Contribution to Total CPI ;  Motor vehicle parts and accessories ;  Adelaide ;</v>
          </cell>
          <cell r="HT1" t="str">
            <v>Change in Contribution to Total CPI ;  Other motoring charges ;  Adelaide ;</v>
          </cell>
          <cell r="HU1" t="str">
            <v>Change in Contribution to Total CPI ;  Urban transport fares ;  Adelaide ;</v>
          </cell>
          <cell r="HV1" t="str">
            <v>Change in Contribution to Total CPI ;  Communication ;  Adelaide ;</v>
          </cell>
          <cell r="HW1" t="str">
            <v>Change in Contribution to Total CPI ;  Postal ;  Adelaide ;</v>
          </cell>
          <cell r="HX1" t="str">
            <v>Change in Contribution to Total CPI ;  Telecommunication ;  Adelaide ;</v>
          </cell>
          <cell r="HY1" t="str">
            <v>Change in Contribution to Total CPI ;  Recreation ;  Adelaide ;</v>
          </cell>
          <cell r="HZ1" t="str">
            <v>Change in Contribution to Total CPI ;  Audio, visual and computing ;  Adelaide ;</v>
          </cell>
          <cell r="IA1" t="str">
            <v>Change in Contribution to Total CPI ;  Audio, visual and computing equipment ;  Adelaide ;</v>
          </cell>
          <cell r="IB1" t="str">
            <v>Change in Contribution to Total CPI ;  Audio, visual and computing media and services ;  Adelaide ;</v>
          </cell>
          <cell r="IC1" t="str">
            <v>Change in Contribution to Total CPI ;  Books, newspapers and magazines ;  Adelaide ;</v>
          </cell>
          <cell r="ID1" t="str">
            <v>Change in Contribution to Total CPI ;  Books ;  Adelaide ;</v>
          </cell>
          <cell r="IE1" t="str">
            <v>Change in Contribution to Total CPI ;  Newspapers and magazines ;  Adelaide ;</v>
          </cell>
          <cell r="IF1" t="str">
            <v>Change in Contribution to Total CPI ;  Sport and other recreation ;  Adelaide ;</v>
          </cell>
          <cell r="IG1" t="str">
            <v>Change in Contribution to Total CPI ;  Sports and recreational equipment ;  Adelaide ;</v>
          </cell>
          <cell r="IH1" t="str">
            <v>Change in Contribution to Total CPI ;  Toys, games and hobbies ;  Adelaide ;</v>
          </cell>
          <cell r="II1" t="str">
            <v>Change in Contribution to Total CPI ;  Sports participation ;  Adelaide ;</v>
          </cell>
          <cell r="IJ1" t="str">
            <v>Change in Contribution to Total CPI ;  Pets, pet foods and supplies ;  Adelaide ;</v>
          </cell>
          <cell r="IK1" t="str">
            <v>Change in Contribution to Total CPI ;  Pet services including veterinary ;  Adelaide ;</v>
          </cell>
          <cell r="IL1" t="str">
            <v>Change in Contribution to Total CPI ;  Other recreational activities ;  Adelaide ;</v>
          </cell>
          <cell r="IM1" t="str">
            <v>Change in Contribution to Total CPI ;  Holiday travel and accommodation ;  Adelaide ;</v>
          </cell>
          <cell r="IN1" t="str">
            <v>Change in Contribution to Total CPI ;  Domestic holiday travel and accommodation ;  Adelaide ;</v>
          </cell>
          <cell r="IO1" t="str">
            <v>Change in Contribution to Total CPI ;  Overseas holiday travel and accommodation ;  Adelaide ;</v>
          </cell>
          <cell r="IP1" t="str">
            <v>Change in Contribution to Total CPI ;  Education ;  Adelaide ;</v>
          </cell>
          <cell r="IQ1" t="str">
            <v>Change in Contribution to Total CPI ;  Preschool and primary education ;  Adelaide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cell r="J2" t="str">
            <v>Index Points</v>
          </cell>
          <cell r="K2" t="str">
            <v>Index Points</v>
          </cell>
          <cell r="L2" t="str">
            <v>Index Points</v>
          </cell>
          <cell r="M2" t="str">
            <v>Index Points</v>
          </cell>
          <cell r="N2" t="str">
            <v>Index Points</v>
          </cell>
          <cell r="O2" t="str">
            <v>Index Points</v>
          </cell>
          <cell r="P2" t="str">
            <v>Index Points</v>
          </cell>
          <cell r="Q2" t="str">
            <v>Index Points</v>
          </cell>
          <cell r="R2" t="str">
            <v>Index Points</v>
          </cell>
          <cell r="S2" t="str">
            <v>Index Points</v>
          </cell>
          <cell r="T2" t="str">
            <v>Index Points</v>
          </cell>
          <cell r="U2" t="str">
            <v>Index Points</v>
          </cell>
          <cell r="V2" t="str">
            <v>Index Points</v>
          </cell>
          <cell r="W2" t="str">
            <v>Index Points</v>
          </cell>
          <cell r="X2" t="str">
            <v>Index Points</v>
          </cell>
          <cell r="Y2" t="str">
            <v>Index Points</v>
          </cell>
          <cell r="Z2" t="str">
            <v>Index Points</v>
          </cell>
          <cell r="AA2" t="str">
            <v>Index Points</v>
          </cell>
          <cell r="AB2" t="str">
            <v>Index Points</v>
          </cell>
          <cell r="AC2" t="str">
            <v>Index Points</v>
          </cell>
          <cell r="AD2" t="str">
            <v>Index Points</v>
          </cell>
          <cell r="AE2" t="str">
            <v>Index Points</v>
          </cell>
          <cell r="AF2" t="str">
            <v>Index Points</v>
          </cell>
          <cell r="AG2" t="str">
            <v>Index Points</v>
          </cell>
          <cell r="AH2" t="str">
            <v>Index Points</v>
          </cell>
          <cell r="AI2" t="str">
            <v>Index Points</v>
          </cell>
          <cell r="AJ2" t="str">
            <v>Index Points</v>
          </cell>
          <cell r="AK2" t="str">
            <v>Index Points</v>
          </cell>
          <cell r="AL2" t="str">
            <v>Index Points</v>
          </cell>
          <cell r="AM2" t="str">
            <v>Index Points</v>
          </cell>
          <cell r="AN2" t="str">
            <v>Index Points</v>
          </cell>
          <cell r="AO2" t="str">
            <v>Index Points</v>
          </cell>
          <cell r="AP2" t="str">
            <v>Index Points</v>
          </cell>
          <cell r="AQ2" t="str">
            <v>Index Points</v>
          </cell>
          <cell r="AR2" t="str">
            <v>Index Points</v>
          </cell>
          <cell r="AS2" t="str">
            <v>Index Points</v>
          </cell>
          <cell r="AT2" t="str">
            <v>Index Points</v>
          </cell>
          <cell r="AU2" t="str">
            <v>Index Points</v>
          </cell>
          <cell r="AV2" t="str">
            <v>Index Points</v>
          </cell>
          <cell r="AW2" t="str">
            <v>Index Points</v>
          </cell>
          <cell r="AX2" t="str">
            <v>Index Points</v>
          </cell>
          <cell r="AY2" t="str">
            <v>Index Points</v>
          </cell>
          <cell r="AZ2" t="str">
            <v>Index Points</v>
          </cell>
          <cell r="BA2" t="str">
            <v>Index Points</v>
          </cell>
          <cell r="BB2" t="str">
            <v>Index Points</v>
          </cell>
          <cell r="BC2" t="str">
            <v>Index Points</v>
          </cell>
          <cell r="BD2" t="str">
            <v>Index Points</v>
          </cell>
          <cell r="BE2" t="str">
            <v>Index Points</v>
          </cell>
          <cell r="BF2" t="str">
            <v>Index Points</v>
          </cell>
          <cell r="BG2" t="str">
            <v>Index Points</v>
          </cell>
          <cell r="BH2" t="str">
            <v>Index Points</v>
          </cell>
          <cell r="BI2" t="str">
            <v>Index Points</v>
          </cell>
          <cell r="BJ2" t="str">
            <v>Index Points</v>
          </cell>
          <cell r="BK2" t="str">
            <v>Index Points</v>
          </cell>
          <cell r="BL2" t="str">
            <v>Index Points</v>
          </cell>
          <cell r="BM2" t="str">
            <v>Index Points</v>
          </cell>
          <cell r="BN2" t="str">
            <v>Index Points</v>
          </cell>
          <cell r="BO2" t="str">
            <v>Index Points</v>
          </cell>
          <cell r="BP2" t="str">
            <v>Index Points</v>
          </cell>
          <cell r="BQ2" t="str">
            <v>Index Points</v>
          </cell>
          <cell r="BR2" t="str">
            <v>Index Points</v>
          </cell>
          <cell r="BS2" t="str">
            <v>Index Points</v>
          </cell>
          <cell r="BT2" t="str">
            <v>Index Points</v>
          </cell>
          <cell r="BU2" t="str">
            <v>Index Points</v>
          </cell>
          <cell r="BV2" t="str">
            <v>Index Points</v>
          </cell>
          <cell r="BW2" t="str">
            <v>Index Points</v>
          </cell>
          <cell r="BX2" t="str">
            <v>Index Points</v>
          </cell>
          <cell r="BY2" t="str">
            <v>Index Points</v>
          </cell>
          <cell r="BZ2" t="str">
            <v>Index Points</v>
          </cell>
          <cell r="CA2" t="str">
            <v>Index Points</v>
          </cell>
          <cell r="CB2" t="str">
            <v>Index Points</v>
          </cell>
          <cell r="CC2" t="str">
            <v>Index Points</v>
          </cell>
          <cell r="CD2" t="str">
            <v>Index Points</v>
          </cell>
          <cell r="CE2" t="str">
            <v>Index Points</v>
          </cell>
          <cell r="CF2" t="str">
            <v>Index Points</v>
          </cell>
          <cell r="CG2" t="str">
            <v>Index Points</v>
          </cell>
          <cell r="CH2" t="str">
            <v>Index Points</v>
          </cell>
          <cell r="CI2" t="str">
            <v>Index Points</v>
          </cell>
          <cell r="CJ2" t="str">
            <v>Index Points</v>
          </cell>
          <cell r="CK2" t="str">
            <v>Index Points</v>
          </cell>
          <cell r="CL2" t="str">
            <v>Index Points</v>
          </cell>
          <cell r="CM2" t="str">
            <v>Index Points</v>
          </cell>
          <cell r="CN2" t="str">
            <v>Index Points</v>
          </cell>
          <cell r="CO2" t="str">
            <v>Index Points</v>
          </cell>
          <cell r="CP2" t="str">
            <v>Index Points</v>
          </cell>
          <cell r="CQ2" t="str">
            <v>Index Points</v>
          </cell>
          <cell r="CR2" t="str">
            <v>Index Points</v>
          </cell>
          <cell r="CS2" t="str">
            <v>Index Points</v>
          </cell>
          <cell r="CT2" t="str">
            <v>Index Points</v>
          </cell>
          <cell r="CU2" t="str">
            <v>Index Points</v>
          </cell>
          <cell r="CV2" t="str">
            <v>Index Points</v>
          </cell>
          <cell r="CW2" t="str">
            <v>Index Points</v>
          </cell>
          <cell r="CX2" t="str">
            <v>Index Points</v>
          </cell>
          <cell r="CY2" t="str">
            <v>Index Points</v>
          </cell>
          <cell r="CZ2" t="str">
            <v>Index Points</v>
          </cell>
          <cell r="DA2" t="str">
            <v>Index Points</v>
          </cell>
          <cell r="DB2" t="str">
            <v>Index Points</v>
          </cell>
          <cell r="DC2" t="str">
            <v>Index Points</v>
          </cell>
          <cell r="DD2" t="str">
            <v>Index Points</v>
          </cell>
          <cell r="DE2" t="str">
            <v>Index Points</v>
          </cell>
          <cell r="DF2" t="str">
            <v>Index Points</v>
          </cell>
          <cell r="DG2" t="str">
            <v>Index Points</v>
          </cell>
          <cell r="DH2" t="str">
            <v>Index Points</v>
          </cell>
          <cell r="DI2" t="str">
            <v>Index Points</v>
          </cell>
          <cell r="DJ2" t="str">
            <v>Index Points</v>
          </cell>
          <cell r="DK2" t="str">
            <v>Index Points</v>
          </cell>
          <cell r="DL2" t="str">
            <v>Index Points</v>
          </cell>
          <cell r="DM2" t="str">
            <v>Index Points</v>
          </cell>
          <cell r="DN2" t="str">
            <v>Index Points</v>
          </cell>
          <cell r="DO2" t="str">
            <v>Index Points</v>
          </cell>
          <cell r="DP2" t="str">
            <v>Index Points</v>
          </cell>
          <cell r="DQ2" t="str">
            <v>Index Points</v>
          </cell>
          <cell r="DR2" t="str">
            <v>Index Points</v>
          </cell>
          <cell r="DS2" t="str">
            <v>Index Points</v>
          </cell>
          <cell r="DT2" t="str">
            <v>Index Points</v>
          </cell>
          <cell r="DU2" t="str">
            <v>Index Points</v>
          </cell>
          <cell r="DV2" t="str">
            <v>Index Points</v>
          </cell>
          <cell r="DW2" t="str">
            <v>Index Points</v>
          </cell>
          <cell r="DX2" t="str">
            <v>Index Points</v>
          </cell>
          <cell r="DY2" t="str">
            <v>Index Points</v>
          </cell>
          <cell r="DZ2" t="str">
            <v>Index Points</v>
          </cell>
          <cell r="EA2" t="str">
            <v>Index Points</v>
          </cell>
          <cell r="EB2" t="str">
            <v>Index Points</v>
          </cell>
          <cell r="EC2" t="str">
            <v>Index Points</v>
          </cell>
          <cell r="ED2" t="str">
            <v>Index Points</v>
          </cell>
          <cell r="EE2" t="str">
            <v>Index Points</v>
          </cell>
          <cell r="EF2" t="str">
            <v>Index Points</v>
          </cell>
          <cell r="EG2" t="str">
            <v>Index Points</v>
          </cell>
          <cell r="EH2" t="str">
            <v>Index Points</v>
          </cell>
          <cell r="EI2" t="str">
            <v>Index Points</v>
          </cell>
          <cell r="EJ2" t="str">
            <v>Index Points</v>
          </cell>
          <cell r="EK2" t="str">
            <v>Index Points</v>
          </cell>
          <cell r="EL2" t="str">
            <v>Index Points</v>
          </cell>
          <cell r="EM2" t="str">
            <v>Index Points</v>
          </cell>
          <cell r="EN2" t="str">
            <v>Index Points</v>
          </cell>
          <cell r="EO2" t="str">
            <v>Index Points</v>
          </cell>
          <cell r="EP2" t="str">
            <v>Index Points</v>
          </cell>
          <cell r="EQ2" t="str">
            <v>Index Points</v>
          </cell>
          <cell r="ER2" t="str">
            <v>Index Points</v>
          </cell>
          <cell r="ES2" t="str">
            <v>Index Points</v>
          </cell>
          <cell r="ET2" t="str">
            <v>Index Points</v>
          </cell>
          <cell r="EU2" t="str">
            <v>Index Points</v>
          </cell>
          <cell r="EV2" t="str">
            <v>Index Points</v>
          </cell>
          <cell r="EW2" t="str">
            <v>Index Points</v>
          </cell>
          <cell r="EX2" t="str">
            <v>Index Points</v>
          </cell>
          <cell r="EY2" t="str">
            <v>Index Points</v>
          </cell>
          <cell r="EZ2" t="str">
            <v>Index Points</v>
          </cell>
          <cell r="FA2" t="str">
            <v>Index Points</v>
          </cell>
          <cell r="FB2" t="str">
            <v>Index Points</v>
          </cell>
          <cell r="FC2" t="str">
            <v>Index Points</v>
          </cell>
          <cell r="FD2" t="str">
            <v>Index Points</v>
          </cell>
          <cell r="FE2" t="str">
            <v>Index Points</v>
          </cell>
          <cell r="FF2" t="str">
            <v>Index Points</v>
          </cell>
          <cell r="FG2" t="str">
            <v>Index Points</v>
          </cell>
          <cell r="FH2" t="str">
            <v>Index Points</v>
          </cell>
          <cell r="FI2" t="str">
            <v>Index Points</v>
          </cell>
          <cell r="FJ2" t="str">
            <v>Index Points</v>
          </cell>
          <cell r="FK2" t="str">
            <v>Index Points</v>
          </cell>
          <cell r="FL2" t="str">
            <v>Index Points</v>
          </cell>
          <cell r="FM2" t="str">
            <v>Index Points</v>
          </cell>
          <cell r="FN2" t="str">
            <v>Index Points</v>
          </cell>
          <cell r="FO2" t="str">
            <v>Index Points</v>
          </cell>
          <cell r="FP2" t="str">
            <v>Index Points</v>
          </cell>
          <cell r="FQ2" t="str">
            <v>Index Points</v>
          </cell>
          <cell r="FR2" t="str">
            <v>Index Points</v>
          </cell>
          <cell r="FS2" t="str">
            <v>Index Points</v>
          </cell>
          <cell r="FT2" t="str">
            <v>Index Points</v>
          </cell>
          <cell r="FU2" t="str">
            <v>Index Points</v>
          </cell>
          <cell r="FV2" t="str">
            <v>Index Points</v>
          </cell>
          <cell r="FW2" t="str">
            <v>Index Points</v>
          </cell>
          <cell r="FX2" t="str">
            <v>Index Points</v>
          </cell>
          <cell r="FY2" t="str">
            <v>Index Points</v>
          </cell>
          <cell r="FZ2" t="str">
            <v>Index Points</v>
          </cell>
          <cell r="GA2" t="str">
            <v>Index Points</v>
          </cell>
          <cell r="GB2" t="str">
            <v>Index Points</v>
          </cell>
          <cell r="GC2" t="str">
            <v>Index Points</v>
          </cell>
          <cell r="GD2" t="str">
            <v>Index Points</v>
          </cell>
          <cell r="GE2" t="str">
            <v>Index Points</v>
          </cell>
          <cell r="GF2" t="str">
            <v>Index Points</v>
          </cell>
          <cell r="GG2" t="str">
            <v>Index Points</v>
          </cell>
          <cell r="GH2" t="str">
            <v>Index Points</v>
          </cell>
          <cell r="GI2" t="str">
            <v>Index Points</v>
          </cell>
          <cell r="GJ2" t="str">
            <v>Index Points</v>
          </cell>
          <cell r="GK2" t="str">
            <v>Index Points</v>
          </cell>
          <cell r="GL2" t="str">
            <v>Index Points</v>
          </cell>
          <cell r="GM2" t="str">
            <v>Index Points</v>
          </cell>
          <cell r="GN2" t="str">
            <v>Index Points</v>
          </cell>
          <cell r="GO2" t="str">
            <v>Index Points</v>
          </cell>
          <cell r="GP2" t="str">
            <v>Index Points</v>
          </cell>
          <cell r="GQ2" t="str">
            <v>Index Points</v>
          </cell>
          <cell r="GR2" t="str">
            <v>Index Points</v>
          </cell>
          <cell r="GS2" t="str">
            <v>Index Points</v>
          </cell>
          <cell r="GT2" t="str">
            <v>Index Points</v>
          </cell>
          <cell r="GU2" t="str">
            <v>Index Points</v>
          </cell>
          <cell r="GV2" t="str">
            <v>Index Points</v>
          </cell>
          <cell r="GW2" t="str">
            <v>Index Points</v>
          </cell>
          <cell r="GX2" t="str">
            <v>Index Points</v>
          </cell>
          <cell r="GY2" t="str">
            <v>Index Points</v>
          </cell>
          <cell r="GZ2" t="str">
            <v>Index Points</v>
          </cell>
          <cell r="HA2" t="str">
            <v>Index Points</v>
          </cell>
          <cell r="HB2" t="str">
            <v>Index Points</v>
          </cell>
          <cell r="HC2" t="str">
            <v>Index Points</v>
          </cell>
          <cell r="HD2" t="str">
            <v>Index Points</v>
          </cell>
          <cell r="HE2" t="str">
            <v>Index Points</v>
          </cell>
          <cell r="HF2" t="str">
            <v>Index Points</v>
          </cell>
          <cell r="HG2" t="str">
            <v>Index Points</v>
          </cell>
          <cell r="HH2" t="str">
            <v>Index Points</v>
          </cell>
          <cell r="HI2" t="str">
            <v>Index Points</v>
          </cell>
          <cell r="HJ2" t="str">
            <v>Index Points</v>
          </cell>
          <cell r="HK2" t="str">
            <v>Index Points</v>
          </cell>
          <cell r="HL2" t="str">
            <v>Index Points</v>
          </cell>
          <cell r="HM2" t="str">
            <v>Index Points</v>
          </cell>
          <cell r="HN2" t="str">
            <v>Index Points</v>
          </cell>
          <cell r="HO2" t="str">
            <v>Index Points</v>
          </cell>
          <cell r="HP2" t="str">
            <v>Index Points</v>
          </cell>
          <cell r="HQ2" t="str">
            <v>Index Points</v>
          </cell>
          <cell r="HR2" t="str">
            <v>Index Points</v>
          </cell>
          <cell r="HS2" t="str">
            <v>Index Points</v>
          </cell>
          <cell r="HT2" t="str">
            <v>Index Points</v>
          </cell>
          <cell r="HU2" t="str">
            <v>Index Points</v>
          </cell>
          <cell r="HV2" t="str">
            <v>Index Points</v>
          </cell>
          <cell r="HW2" t="str">
            <v>Index Points</v>
          </cell>
          <cell r="HX2" t="str">
            <v>Index Points</v>
          </cell>
          <cell r="HY2" t="str">
            <v>Index Points</v>
          </cell>
          <cell r="HZ2" t="str">
            <v>Index Points</v>
          </cell>
          <cell r="IA2" t="str">
            <v>Index Points</v>
          </cell>
          <cell r="IB2" t="str">
            <v>Index Points</v>
          </cell>
          <cell r="IC2" t="str">
            <v>Index Points</v>
          </cell>
          <cell r="ID2" t="str">
            <v>Index Points</v>
          </cell>
          <cell r="IE2" t="str">
            <v>Index Points</v>
          </cell>
          <cell r="IF2" t="str">
            <v>Index Points</v>
          </cell>
          <cell r="IG2" t="str">
            <v>Index Points</v>
          </cell>
          <cell r="IH2" t="str">
            <v>Index Points</v>
          </cell>
          <cell r="II2" t="str">
            <v>Index Points</v>
          </cell>
          <cell r="IJ2" t="str">
            <v>Index Points</v>
          </cell>
          <cell r="IK2" t="str">
            <v>Index Points</v>
          </cell>
          <cell r="IL2" t="str">
            <v>Index Points</v>
          </cell>
          <cell r="IM2" t="str">
            <v>Index Points</v>
          </cell>
          <cell r="IN2" t="str">
            <v>Index Points</v>
          </cell>
          <cell r="IO2" t="str">
            <v>Index Points</v>
          </cell>
          <cell r="IP2" t="str">
            <v>Index Points</v>
          </cell>
          <cell r="IQ2" t="str">
            <v>Index Points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cell r="GJ4" t="str">
            <v>DERIVED</v>
          </cell>
          <cell r="GK4" t="str">
            <v>DERIVED</v>
          </cell>
          <cell r="GL4" t="str">
            <v>DERIVED</v>
          </cell>
          <cell r="GM4" t="str">
            <v>DERIVED</v>
          </cell>
          <cell r="GN4" t="str">
            <v>DERIVED</v>
          </cell>
          <cell r="GO4" t="str">
            <v>DERIVED</v>
          </cell>
          <cell r="GP4" t="str">
            <v>DERIVED</v>
          </cell>
          <cell r="GQ4" t="str">
            <v>DERIVED</v>
          </cell>
          <cell r="GR4" t="str">
            <v>DERIVED</v>
          </cell>
          <cell r="GS4" t="str">
            <v>DERIVED</v>
          </cell>
          <cell r="GT4" t="str">
            <v>DERIVED</v>
          </cell>
          <cell r="GU4" t="str">
            <v>DERIVED</v>
          </cell>
          <cell r="GV4" t="str">
            <v>DERIVED</v>
          </cell>
          <cell r="GW4" t="str">
            <v>DERIVED</v>
          </cell>
          <cell r="GX4" t="str">
            <v>DERIVED</v>
          </cell>
          <cell r="GY4" t="str">
            <v>DERIVED</v>
          </cell>
          <cell r="GZ4" t="str">
            <v>DERIVED</v>
          </cell>
          <cell r="HA4" t="str">
            <v>DERIVED</v>
          </cell>
          <cell r="HB4" t="str">
            <v>DERIVED</v>
          </cell>
          <cell r="HC4" t="str">
            <v>DERIVED</v>
          </cell>
          <cell r="HD4" t="str">
            <v>DERIVED</v>
          </cell>
          <cell r="HE4" t="str">
            <v>DERIVED</v>
          </cell>
          <cell r="HF4" t="str">
            <v>DERIVED</v>
          </cell>
          <cell r="HG4" t="str">
            <v>DERIVED</v>
          </cell>
          <cell r="HH4" t="str">
            <v>DERIVED</v>
          </cell>
          <cell r="HI4" t="str">
            <v>DERIVED</v>
          </cell>
          <cell r="HJ4" t="str">
            <v>DERIVED</v>
          </cell>
          <cell r="HK4" t="str">
            <v>DERIVED</v>
          </cell>
          <cell r="HL4" t="str">
            <v>DERIVED</v>
          </cell>
          <cell r="HM4" t="str">
            <v>DERIVED</v>
          </cell>
          <cell r="HN4" t="str">
            <v>DERIVED</v>
          </cell>
          <cell r="HO4" t="str">
            <v>DERIVED</v>
          </cell>
          <cell r="HP4" t="str">
            <v>DERIVED</v>
          </cell>
          <cell r="HQ4" t="str">
            <v>DERIVED</v>
          </cell>
          <cell r="HR4" t="str">
            <v>DERIVED</v>
          </cell>
          <cell r="HS4" t="str">
            <v>DERIVED</v>
          </cell>
          <cell r="HT4" t="str">
            <v>DERIVED</v>
          </cell>
          <cell r="HU4" t="str">
            <v>DERIVED</v>
          </cell>
          <cell r="HV4" t="str">
            <v>DERIVED</v>
          </cell>
          <cell r="HW4" t="str">
            <v>DERIVED</v>
          </cell>
          <cell r="HX4" t="str">
            <v>DERIVED</v>
          </cell>
          <cell r="HY4" t="str">
            <v>DERIVED</v>
          </cell>
          <cell r="HZ4" t="str">
            <v>DERIVED</v>
          </cell>
          <cell r="IA4" t="str">
            <v>DERIVED</v>
          </cell>
          <cell r="IB4" t="str">
            <v>DERIVED</v>
          </cell>
          <cell r="IC4" t="str">
            <v>DERIVED</v>
          </cell>
          <cell r="ID4" t="str">
            <v>DERIVED</v>
          </cell>
          <cell r="IE4" t="str">
            <v>DERIVED</v>
          </cell>
          <cell r="IF4" t="str">
            <v>DERIVED</v>
          </cell>
          <cell r="IG4" t="str">
            <v>DERIVED</v>
          </cell>
          <cell r="IH4" t="str">
            <v>DERIVED</v>
          </cell>
          <cell r="II4" t="str">
            <v>DERIVED</v>
          </cell>
          <cell r="IJ4" t="str">
            <v>DERIVED</v>
          </cell>
          <cell r="IK4" t="str">
            <v>DERIVED</v>
          </cell>
          <cell r="IL4" t="str">
            <v>DERIVED</v>
          </cell>
          <cell r="IM4" t="str">
            <v>DERIVED</v>
          </cell>
          <cell r="IN4" t="str">
            <v>DERIVED</v>
          </cell>
          <cell r="IO4" t="str">
            <v>DERIVED</v>
          </cell>
          <cell r="IP4" t="str">
            <v>DERIVED</v>
          </cell>
          <cell r="IQ4" t="str">
            <v>DERIVED</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X5" t="str">
            <v>Quarter</v>
          </cell>
          <cell r="DY5" t="str">
            <v>Quarter</v>
          </cell>
          <cell r="DZ5" t="str">
            <v>Quarter</v>
          </cell>
          <cell r="EA5" t="str">
            <v>Quarter</v>
          </cell>
          <cell r="EB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X6">
            <v>3</v>
          </cell>
          <cell r="DY6">
            <v>3</v>
          </cell>
          <cell r="DZ6">
            <v>3</v>
          </cell>
          <cell r="EA6">
            <v>3</v>
          </cell>
          <cell r="EB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38596</v>
          </cell>
          <cell r="C7">
            <v>38596</v>
          </cell>
          <cell r="D7">
            <v>38596</v>
          </cell>
          <cell r="E7">
            <v>38596</v>
          </cell>
          <cell r="F7">
            <v>38596</v>
          </cell>
          <cell r="G7">
            <v>38596</v>
          </cell>
          <cell r="H7">
            <v>38596</v>
          </cell>
          <cell r="I7">
            <v>38596</v>
          </cell>
          <cell r="J7">
            <v>38596</v>
          </cell>
          <cell r="K7">
            <v>38596</v>
          </cell>
          <cell r="L7">
            <v>38596</v>
          </cell>
          <cell r="M7">
            <v>38596</v>
          </cell>
          <cell r="N7">
            <v>38596</v>
          </cell>
          <cell r="O7">
            <v>38596</v>
          </cell>
          <cell r="P7">
            <v>38596</v>
          </cell>
          <cell r="Q7">
            <v>38596</v>
          </cell>
          <cell r="R7">
            <v>38596</v>
          </cell>
          <cell r="S7">
            <v>38596</v>
          </cell>
          <cell r="T7">
            <v>38596</v>
          </cell>
          <cell r="U7">
            <v>38596</v>
          </cell>
          <cell r="V7">
            <v>38596</v>
          </cell>
          <cell r="W7">
            <v>38596</v>
          </cell>
          <cell r="X7">
            <v>38596</v>
          </cell>
          <cell r="Y7">
            <v>38596</v>
          </cell>
          <cell r="Z7">
            <v>38596</v>
          </cell>
          <cell r="AA7">
            <v>38596</v>
          </cell>
          <cell r="AB7">
            <v>38596</v>
          </cell>
          <cell r="AC7">
            <v>38596</v>
          </cell>
          <cell r="AD7">
            <v>38596</v>
          </cell>
          <cell r="AE7">
            <v>38596</v>
          </cell>
          <cell r="AF7">
            <v>38596</v>
          </cell>
          <cell r="AG7">
            <v>38596</v>
          </cell>
          <cell r="AH7">
            <v>38596</v>
          </cell>
          <cell r="AI7">
            <v>38596</v>
          </cell>
          <cell r="AJ7">
            <v>38596</v>
          </cell>
          <cell r="AK7">
            <v>38596</v>
          </cell>
          <cell r="AL7">
            <v>38596</v>
          </cell>
          <cell r="AM7">
            <v>38596</v>
          </cell>
          <cell r="AN7">
            <v>38596</v>
          </cell>
          <cell r="AO7">
            <v>38596</v>
          </cell>
          <cell r="AP7">
            <v>38596</v>
          </cell>
          <cell r="AQ7">
            <v>38596</v>
          </cell>
          <cell r="AR7">
            <v>38596</v>
          </cell>
          <cell r="AS7">
            <v>38596</v>
          </cell>
          <cell r="AT7">
            <v>38596</v>
          </cell>
          <cell r="AU7">
            <v>38596</v>
          </cell>
          <cell r="AV7">
            <v>38596</v>
          </cell>
          <cell r="AW7">
            <v>38596</v>
          </cell>
          <cell r="AX7">
            <v>38596</v>
          </cell>
          <cell r="AY7">
            <v>38596</v>
          </cell>
          <cell r="AZ7">
            <v>38596</v>
          </cell>
          <cell r="BA7">
            <v>38596</v>
          </cell>
          <cell r="BB7">
            <v>38596</v>
          </cell>
          <cell r="BC7">
            <v>38596</v>
          </cell>
          <cell r="BD7">
            <v>38596</v>
          </cell>
          <cell r="BE7">
            <v>38596</v>
          </cell>
          <cell r="BF7">
            <v>38596</v>
          </cell>
          <cell r="BG7">
            <v>38596</v>
          </cell>
          <cell r="BH7">
            <v>38596</v>
          </cell>
          <cell r="BI7">
            <v>38596</v>
          </cell>
          <cell r="BJ7">
            <v>38596</v>
          </cell>
          <cell r="BK7">
            <v>38596</v>
          </cell>
          <cell r="BL7">
            <v>38596</v>
          </cell>
          <cell r="BM7">
            <v>38596</v>
          </cell>
          <cell r="BN7">
            <v>38596</v>
          </cell>
          <cell r="BO7">
            <v>38596</v>
          </cell>
          <cell r="BP7">
            <v>38596</v>
          </cell>
          <cell r="BQ7">
            <v>38596</v>
          </cell>
          <cell r="BR7">
            <v>38596</v>
          </cell>
          <cell r="BS7">
            <v>38596</v>
          </cell>
          <cell r="BT7">
            <v>38596</v>
          </cell>
          <cell r="BU7">
            <v>38596</v>
          </cell>
          <cell r="BV7">
            <v>38596</v>
          </cell>
          <cell r="BW7">
            <v>38596</v>
          </cell>
          <cell r="BX7">
            <v>38596</v>
          </cell>
          <cell r="BY7">
            <v>38596</v>
          </cell>
          <cell r="BZ7">
            <v>38596</v>
          </cell>
          <cell r="CA7">
            <v>38596</v>
          </cell>
          <cell r="CB7">
            <v>38596</v>
          </cell>
          <cell r="CC7">
            <v>38596</v>
          </cell>
          <cell r="CD7">
            <v>38596</v>
          </cell>
          <cell r="CE7">
            <v>38596</v>
          </cell>
          <cell r="CF7">
            <v>38596</v>
          </cell>
          <cell r="CG7">
            <v>38596</v>
          </cell>
          <cell r="CH7">
            <v>38596</v>
          </cell>
          <cell r="CI7">
            <v>38596</v>
          </cell>
          <cell r="CJ7">
            <v>38596</v>
          </cell>
          <cell r="CK7">
            <v>38596</v>
          </cell>
          <cell r="CL7">
            <v>38596</v>
          </cell>
          <cell r="CM7">
            <v>38596</v>
          </cell>
          <cell r="CN7">
            <v>38596</v>
          </cell>
          <cell r="CO7">
            <v>38596</v>
          </cell>
          <cell r="CP7">
            <v>38596</v>
          </cell>
          <cell r="CQ7">
            <v>38596</v>
          </cell>
          <cell r="CR7">
            <v>38596</v>
          </cell>
          <cell r="CS7">
            <v>38596</v>
          </cell>
          <cell r="CT7">
            <v>38596</v>
          </cell>
          <cell r="CU7">
            <v>38596</v>
          </cell>
          <cell r="CV7">
            <v>38596</v>
          </cell>
          <cell r="CW7">
            <v>38596</v>
          </cell>
          <cell r="CX7">
            <v>38596</v>
          </cell>
          <cell r="CY7">
            <v>38596</v>
          </cell>
          <cell r="CZ7">
            <v>38596</v>
          </cell>
          <cell r="DA7">
            <v>38596</v>
          </cell>
          <cell r="DB7">
            <v>38596</v>
          </cell>
          <cell r="DC7">
            <v>38596</v>
          </cell>
          <cell r="DD7">
            <v>38596</v>
          </cell>
          <cell r="DE7">
            <v>38596</v>
          </cell>
          <cell r="DF7">
            <v>38596</v>
          </cell>
          <cell r="DG7">
            <v>38596</v>
          </cell>
          <cell r="DH7">
            <v>38596</v>
          </cell>
          <cell r="DI7">
            <v>38596</v>
          </cell>
          <cell r="DJ7">
            <v>38596</v>
          </cell>
          <cell r="DK7">
            <v>38596</v>
          </cell>
          <cell r="DL7">
            <v>38596</v>
          </cell>
          <cell r="DM7">
            <v>38596</v>
          </cell>
          <cell r="DN7">
            <v>38596</v>
          </cell>
          <cell r="DO7">
            <v>38596</v>
          </cell>
          <cell r="DP7">
            <v>38596</v>
          </cell>
          <cell r="DQ7">
            <v>38596</v>
          </cell>
          <cell r="DR7">
            <v>38596</v>
          </cell>
          <cell r="DS7">
            <v>38596</v>
          </cell>
          <cell r="DT7">
            <v>38596</v>
          </cell>
          <cell r="DU7">
            <v>38596</v>
          </cell>
          <cell r="DV7">
            <v>38596</v>
          </cell>
          <cell r="DW7">
            <v>38596</v>
          </cell>
          <cell r="DX7">
            <v>38596</v>
          </cell>
          <cell r="DY7">
            <v>38596</v>
          </cell>
          <cell r="DZ7">
            <v>38596</v>
          </cell>
          <cell r="EA7">
            <v>38596</v>
          </cell>
          <cell r="EB7">
            <v>38596</v>
          </cell>
          <cell r="EC7">
            <v>38596</v>
          </cell>
          <cell r="ED7">
            <v>38596</v>
          </cell>
          <cell r="EE7">
            <v>38596</v>
          </cell>
          <cell r="EF7">
            <v>38596</v>
          </cell>
          <cell r="EG7">
            <v>38596</v>
          </cell>
          <cell r="EH7">
            <v>38596</v>
          </cell>
          <cell r="EI7">
            <v>38596</v>
          </cell>
          <cell r="EJ7">
            <v>38596</v>
          </cell>
          <cell r="EK7">
            <v>38596</v>
          </cell>
          <cell r="EL7">
            <v>38596</v>
          </cell>
          <cell r="EM7">
            <v>38596</v>
          </cell>
          <cell r="EN7">
            <v>38596</v>
          </cell>
          <cell r="EO7">
            <v>38596</v>
          </cell>
          <cell r="EP7">
            <v>38596</v>
          </cell>
          <cell r="EQ7">
            <v>38596</v>
          </cell>
          <cell r="ER7">
            <v>38596</v>
          </cell>
          <cell r="ES7">
            <v>38596</v>
          </cell>
          <cell r="ET7">
            <v>38596</v>
          </cell>
          <cell r="EU7">
            <v>38596</v>
          </cell>
          <cell r="EV7">
            <v>38596</v>
          </cell>
          <cell r="EW7">
            <v>38596</v>
          </cell>
          <cell r="EX7">
            <v>38596</v>
          </cell>
          <cell r="EY7">
            <v>38596</v>
          </cell>
          <cell r="EZ7">
            <v>38596</v>
          </cell>
          <cell r="FA7">
            <v>38596</v>
          </cell>
          <cell r="FB7">
            <v>38596</v>
          </cell>
          <cell r="FC7">
            <v>38596</v>
          </cell>
          <cell r="FD7">
            <v>38596</v>
          </cell>
          <cell r="FE7">
            <v>38596</v>
          </cell>
          <cell r="FF7">
            <v>38596</v>
          </cell>
          <cell r="FG7">
            <v>38596</v>
          </cell>
          <cell r="FH7">
            <v>38596</v>
          </cell>
          <cell r="FI7">
            <v>38596</v>
          </cell>
          <cell r="FJ7">
            <v>38596</v>
          </cell>
          <cell r="FK7">
            <v>38596</v>
          </cell>
          <cell r="FL7">
            <v>38596</v>
          </cell>
          <cell r="FM7">
            <v>38596</v>
          </cell>
          <cell r="FN7">
            <v>38596</v>
          </cell>
          <cell r="FO7">
            <v>38596</v>
          </cell>
          <cell r="FP7">
            <v>38596</v>
          </cell>
          <cell r="FQ7">
            <v>38596</v>
          </cell>
          <cell r="FR7">
            <v>38596</v>
          </cell>
          <cell r="FS7">
            <v>38596</v>
          </cell>
          <cell r="FT7">
            <v>38596</v>
          </cell>
          <cell r="FU7">
            <v>38596</v>
          </cell>
          <cell r="FV7">
            <v>38596</v>
          </cell>
          <cell r="FW7">
            <v>38596</v>
          </cell>
          <cell r="FX7">
            <v>38596</v>
          </cell>
          <cell r="FY7">
            <v>38596</v>
          </cell>
          <cell r="FZ7">
            <v>38596</v>
          </cell>
          <cell r="GA7">
            <v>38596</v>
          </cell>
          <cell r="GB7">
            <v>38596</v>
          </cell>
          <cell r="GC7">
            <v>38596</v>
          </cell>
          <cell r="GD7">
            <v>38596</v>
          </cell>
          <cell r="GE7">
            <v>38596</v>
          </cell>
          <cell r="GF7">
            <v>38596</v>
          </cell>
          <cell r="GG7">
            <v>38596</v>
          </cell>
          <cell r="GH7">
            <v>38596</v>
          </cell>
          <cell r="GI7">
            <v>38596</v>
          </cell>
          <cell r="GJ7">
            <v>38596</v>
          </cell>
          <cell r="GK7">
            <v>38596</v>
          </cell>
          <cell r="GL7">
            <v>38596</v>
          </cell>
          <cell r="GM7">
            <v>38596</v>
          </cell>
          <cell r="GN7">
            <v>38596</v>
          </cell>
          <cell r="GO7">
            <v>38596</v>
          </cell>
          <cell r="GP7">
            <v>38596</v>
          </cell>
          <cell r="GQ7">
            <v>38596</v>
          </cell>
          <cell r="GR7">
            <v>38596</v>
          </cell>
          <cell r="GS7">
            <v>38596</v>
          </cell>
          <cell r="GT7">
            <v>38596</v>
          </cell>
          <cell r="GU7">
            <v>38596</v>
          </cell>
          <cell r="GV7">
            <v>38596</v>
          </cell>
          <cell r="GW7">
            <v>38596</v>
          </cell>
          <cell r="GX7">
            <v>38596</v>
          </cell>
          <cell r="GY7">
            <v>38596</v>
          </cell>
          <cell r="GZ7">
            <v>38596</v>
          </cell>
          <cell r="HA7">
            <v>38596</v>
          </cell>
          <cell r="HB7">
            <v>38596</v>
          </cell>
          <cell r="HC7">
            <v>38596</v>
          </cell>
          <cell r="HD7">
            <v>38596</v>
          </cell>
          <cell r="HE7">
            <v>38596</v>
          </cell>
          <cell r="HF7">
            <v>38596</v>
          </cell>
          <cell r="HG7">
            <v>38596</v>
          </cell>
          <cell r="HH7">
            <v>38596</v>
          </cell>
          <cell r="HI7">
            <v>38596</v>
          </cell>
          <cell r="HJ7">
            <v>38596</v>
          </cell>
          <cell r="HK7">
            <v>38596</v>
          </cell>
          <cell r="HL7">
            <v>38596</v>
          </cell>
          <cell r="HM7">
            <v>38596</v>
          </cell>
          <cell r="HN7">
            <v>38596</v>
          </cell>
          <cell r="HO7">
            <v>38596</v>
          </cell>
          <cell r="HP7">
            <v>38596</v>
          </cell>
          <cell r="HQ7">
            <v>38596</v>
          </cell>
          <cell r="HR7">
            <v>38596</v>
          </cell>
          <cell r="HS7">
            <v>38596</v>
          </cell>
          <cell r="HT7">
            <v>38596</v>
          </cell>
          <cell r="HU7">
            <v>38596</v>
          </cell>
          <cell r="HV7">
            <v>38596</v>
          </cell>
          <cell r="HW7">
            <v>38596</v>
          </cell>
          <cell r="HX7">
            <v>38596</v>
          </cell>
          <cell r="HY7">
            <v>38596</v>
          </cell>
          <cell r="HZ7">
            <v>38596</v>
          </cell>
          <cell r="IA7">
            <v>38596</v>
          </cell>
          <cell r="IB7">
            <v>38596</v>
          </cell>
          <cell r="IC7">
            <v>38596</v>
          </cell>
          <cell r="ID7">
            <v>38596</v>
          </cell>
          <cell r="IE7">
            <v>38596</v>
          </cell>
          <cell r="IF7">
            <v>38596</v>
          </cell>
          <cell r="IG7">
            <v>38596</v>
          </cell>
          <cell r="IH7">
            <v>38596</v>
          </cell>
          <cell r="II7">
            <v>38596</v>
          </cell>
          <cell r="IJ7">
            <v>38596</v>
          </cell>
          <cell r="IK7">
            <v>38596</v>
          </cell>
          <cell r="IL7">
            <v>38596</v>
          </cell>
          <cell r="IM7">
            <v>38596</v>
          </cell>
          <cell r="IN7">
            <v>38596</v>
          </cell>
          <cell r="IO7">
            <v>38596</v>
          </cell>
          <cell r="IP7">
            <v>38596</v>
          </cell>
          <cell r="IQ7">
            <v>38596</v>
          </cell>
        </row>
        <row r="8">
          <cell r="B8">
            <v>40238</v>
          </cell>
          <cell r="C8">
            <v>40238</v>
          </cell>
          <cell r="D8">
            <v>40238</v>
          </cell>
          <cell r="E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X8">
            <v>40238</v>
          </cell>
          <cell r="DY8">
            <v>40238</v>
          </cell>
          <cell r="DZ8">
            <v>40238</v>
          </cell>
          <cell r="EA8">
            <v>40238</v>
          </cell>
          <cell r="EB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19</v>
          </cell>
          <cell r="C9">
            <v>19</v>
          </cell>
          <cell r="D9">
            <v>19</v>
          </cell>
          <cell r="E9">
            <v>19</v>
          </cell>
          <cell r="F9">
            <v>19</v>
          </cell>
          <cell r="G9">
            <v>19</v>
          </cell>
          <cell r="H9">
            <v>19</v>
          </cell>
          <cell r="I9">
            <v>19</v>
          </cell>
          <cell r="J9">
            <v>19</v>
          </cell>
          <cell r="K9">
            <v>19</v>
          </cell>
          <cell r="L9">
            <v>19</v>
          </cell>
          <cell r="M9">
            <v>19</v>
          </cell>
          <cell r="N9">
            <v>19</v>
          </cell>
          <cell r="O9">
            <v>19</v>
          </cell>
          <cell r="P9">
            <v>19</v>
          </cell>
          <cell r="Q9">
            <v>19</v>
          </cell>
          <cell r="R9">
            <v>19</v>
          </cell>
          <cell r="S9">
            <v>19</v>
          </cell>
          <cell r="T9">
            <v>19</v>
          </cell>
          <cell r="U9">
            <v>19</v>
          </cell>
          <cell r="V9">
            <v>19</v>
          </cell>
          <cell r="W9">
            <v>19</v>
          </cell>
          <cell r="X9">
            <v>19</v>
          </cell>
          <cell r="Y9">
            <v>19</v>
          </cell>
          <cell r="Z9">
            <v>19</v>
          </cell>
          <cell r="AA9">
            <v>19</v>
          </cell>
          <cell r="AB9">
            <v>19</v>
          </cell>
          <cell r="AC9">
            <v>19</v>
          </cell>
          <cell r="AD9">
            <v>19</v>
          </cell>
          <cell r="AE9">
            <v>19</v>
          </cell>
          <cell r="AF9">
            <v>19</v>
          </cell>
          <cell r="AG9">
            <v>19</v>
          </cell>
          <cell r="AH9">
            <v>19</v>
          </cell>
          <cell r="AI9">
            <v>19</v>
          </cell>
          <cell r="AJ9">
            <v>19</v>
          </cell>
          <cell r="AK9">
            <v>19</v>
          </cell>
          <cell r="AL9">
            <v>19</v>
          </cell>
          <cell r="AM9">
            <v>19</v>
          </cell>
          <cell r="AN9">
            <v>19</v>
          </cell>
          <cell r="AO9">
            <v>19</v>
          </cell>
          <cell r="AP9">
            <v>19</v>
          </cell>
          <cell r="AQ9">
            <v>19</v>
          </cell>
          <cell r="AR9">
            <v>19</v>
          </cell>
          <cell r="AS9">
            <v>19</v>
          </cell>
          <cell r="AT9">
            <v>19</v>
          </cell>
          <cell r="AU9">
            <v>19</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19</v>
          </cell>
          <cell r="CP9">
            <v>19</v>
          </cell>
          <cell r="CQ9">
            <v>19</v>
          </cell>
          <cell r="CR9">
            <v>19</v>
          </cell>
          <cell r="CS9">
            <v>19</v>
          </cell>
          <cell r="CT9">
            <v>19</v>
          </cell>
          <cell r="CU9">
            <v>19</v>
          </cell>
          <cell r="CV9">
            <v>19</v>
          </cell>
          <cell r="CW9">
            <v>19</v>
          </cell>
          <cell r="CX9">
            <v>19</v>
          </cell>
          <cell r="CY9">
            <v>19</v>
          </cell>
          <cell r="CZ9">
            <v>19</v>
          </cell>
          <cell r="DA9">
            <v>19</v>
          </cell>
          <cell r="DB9">
            <v>19</v>
          </cell>
          <cell r="DC9">
            <v>19</v>
          </cell>
          <cell r="DD9">
            <v>19</v>
          </cell>
          <cell r="DE9">
            <v>19</v>
          </cell>
          <cell r="DF9">
            <v>19</v>
          </cell>
          <cell r="DG9">
            <v>19</v>
          </cell>
          <cell r="DH9">
            <v>19</v>
          </cell>
          <cell r="DI9">
            <v>19</v>
          </cell>
          <cell r="DJ9">
            <v>19</v>
          </cell>
          <cell r="DK9">
            <v>19</v>
          </cell>
          <cell r="DL9">
            <v>19</v>
          </cell>
          <cell r="DM9">
            <v>19</v>
          </cell>
          <cell r="DN9">
            <v>19</v>
          </cell>
          <cell r="DO9">
            <v>19</v>
          </cell>
          <cell r="DP9">
            <v>19</v>
          </cell>
          <cell r="DQ9">
            <v>19</v>
          </cell>
          <cell r="DR9">
            <v>19</v>
          </cell>
          <cell r="DS9">
            <v>19</v>
          </cell>
          <cell r="DT9">
            <v>19</v>
          </cell>
          <cell r="DU9">
            <v>19</v>
          </cell>
          <cell r="DV9">
            <v>19</v>
          </cell>
          <cell r="DW9">
            <v>19</v>
          </cell>
          <cell r="DX9">
            <v>19</v>
          </cell>
          <cell r="DY9">
            <v>19</v>
          </cell>
          <cell r="DZ9">
            <v>19</v>
          </cell>
          <cell r="EA9">
            <v>19</v>
          </cell>
          <cell r="EB9">
            <v>19</v>
          </cell>
          <cell r="EC9">
            <v>19</v>
          </cell>
          <cell r="ED9">
            <v>19</v>
          </cell>
          <cell r="EE9">
            <v>19</v>
          </cell>
          <cell r="EF9">
            <v>19</v>
          </cell>
          <cell r="EG9">
            <v>19</v>
          </cell>
          <cell r="EH9">
            <v>19</v>
          </cell>
          <cell r="EI9">
            <v>19</v>
          </cell>
          <cell r="EJ9">
            <v>19</v>
          </cell>
          <cell r="EK9">
            <v>19</v>
          </cell>
          <cell r="EL9">
            <v>19</v>
          </cell>
          <cell r="EM9">
            <v>19</v>
          </cell>
          <cell r="EN9">
            <v>19</v>
          </cell>
          <cell r="EO9">
            <v>19</v>
          </cell>
          <cell r="EP9">
            <v>19</v>
          </cell>
          <cell r="EQ9">
            <v>19</v>
          </cell>
          <cell r="ER9">
            <v>19</v>
          </cell>
          <cell r="ES9">
            <v>19</v>
          </cell>
          <cell r="ET9">
            <v>19</v>
          </cell>
          <cell r="EU9">
            <v>19</v>
          </cell>
          <cell r="EV9">
            <v>19</v>
          </cell>
          <cell r="EW9">
            <v>19</v>
          </cell>
          <cell r="EX9">
            <v>19</v>
          </cell>
          <cell r="EY9">
            <v>19</v>
          </cell>
          <cell r="EZ9">
            <v>19</v>
          </cell>
          <cell r="FA9">
            <v>19</v>
          </cell>
          <cell r="FB9">
            <v>19</v>
          </cell>
          <cell r="FC9">
            <v>19</v>
          </cell>
          <cell r="FD9">
            <v>19</v>
          </cell>
          <cell r="FE9">
            <v>19</v>
          </cell>
          <cell r="FF9">
            <v>19</v>
          </cell>
          <cell r="FG9">
            <v>19</v>
          </cell>
          <cell r="FH9">
            <v>19</v>
          </cell>
          <cell r="FI9">
            <v>19</v>
          </cell>
          <cell r="FJ9">
            <v>19</v>
          </cell>
          <cell r="FK9">
            <v>19</v>
          </cell>
          <cell r="FL9">
            <v>19</v>
          </cell>
          <cell r="FM9">
            <v>19</v>
          </cell>
          <cell r="FN9">
            <v>19</v>
          </cell>
          <cell r="FO9">
            <v>19</v>
          </cell>
          <cell r="FP9">
            <v>19</v>
          </cell>
          <cell r="FQ9">
            <v>19</v>
          </cell>
          <cell r="FR9">
            <v>19</v>
          </cell>
          <cell r="FS9">
            <v>19</v>
          </cell>
          <cell r="FT9">
            <v>19</v>
          </cell>
          <cell r="FU9">
            <v>19</v>
          </cell>
          <cell r="FV9">
            <v>19</v>
          </cell>
          <cell r="FW9">
            <v>19</v>
          </cell>
          <cell r="FX9">
            <v>19</v>
          </cell>
          <cell r="FY9">
            <v>19</v>
          </cell>
          <cell r="FZ9">
            <v>19</v>
          </cell>
          <cell r="GA9">
            <v>19</v>
          </cell>
          <cell r="GB9">
            <v>19</v>
          </cell>
          <cell r="GC9">
            <v>19</v>
          </cell>
          <cell r="GD9">
            <v>19</v>
          </cell>
          <cell r="GE9">
            <v>19</v>
          </cell>
          <cell r="GF9">
            <v>19</v>
          </cell>
          <cell r="GG9">
            <v>19</v>
          </cell>
          <cell r="GH9">
            <v>19</v>
          </cell>
          <cell r="GI9">
            <v>19</v>
          </cell>
          <cell r="GJ9">
            <v>19</v>
          </cell>
          <cell r="GK9">
            <v>19</v>
          </cell>
          <cell r="GL9">
            <v>19</v>
          </cell>
          <cell r="GM9">
            <v>19</v>
          </cell>
          <cell r="GN9">
            <v>19</v>
          </cell>
          <cell r="GO9">
            <v>19</v>
          </cell>
          <cell r="GP9">
            <v>19</v>
          </cell>
          <cell r="GQ9">
            <v>19</v>
          </cell>
          <cell r="GR9">
            <v>19</v>
          </cell>
          <cell r="GS9">
            <v>19</v>
          </cell>
          <cell r="GT9">
            <v>19</v>
          </cell>
          <cell r="GU9">
            <v>19</v>
          </cell>
          <cell r="GV9">
            <v>19</v>
          </cell>
          <cell r="GW9">
            <v>19</v>
          </cell>
          <cell r="GX9">
            <v>19</v>
          </cell>
          <cell r="GY9">
            <v>19</v>
          </cell>
          <cell r="GZ9">
            <v>19</v>
          </cell>
          <cell r="HA9">
            <v>19</v>
          </cell>
          <cell r="HB9">
            <v>19</v>
          </cell>
          <cell r="HC9">
            <v>19</v>
          </cell>
          <cell r="HD9">
            <v>19</v>
          </cell>
          <cell r="HE9">
            <v>19</v>
          </cell>
          <cell r="HF9">
            <v>19</v>
          </cell>
          <cell r="HG9">
            <v>19</v>
          </cell>
          <cell r="HH9">
            <v>19</v>
          </cell>
          <cell r="HI9">
            <v>19</v>
          </cell>
          <cell r="HJ9">
            <v>19</v>
          </cell>
          <cell r="HK9">
            <v>19</v>
          </cell>
          <cell r="HL9">
            <v>19</v>
          </cell>
          <cell r="HM9">
            <v>19</v>
          </cell>
          <cell r="HN9">
            <v>19</v>
          </cell>
          <cell r="HO9">
            <v>19</v>
          </cell>
          <cell r="HP9">
            <v>19</v>
          </cell>
          <cell r="HQ9">
            <v>19</v>
          </cell>
          <cell r="HR9">
            <v>19</v>
          </cell>
          <cell r="HS9">
            <v>19</v>
          </cell>
          <cell r="HT9">
            <v>19</v>
          </cell>
          <cell r="HU9">
            <v>19</v>
          </cell>
          <cell r="HV9">
            <v>19</v>
          </cell>
          <cell r="HW9">
            <v>19</v>
          </cell>
          <cell r="HX9">
            <v>19</v>
          </cell>
          <cell r="HY9">
            <v>19</v>
          </cell>
          <cell r="HZ9">
            <v>19</v>
          </cell>
          <cell r="IA9">
            <v>19</v>
          </cell>
          <cell r="IB9">
            <v>19</v>
          </cell>
          <cell r="IC9">
            <v>19</v>
          </cell>
          <cell r="ID9">
            <v>19</v>
          </cell>
          <cell r="IE9">
            <v>19</v>
          </cell>
          <cell r="IF9">
            <v>19</v>
          </cell>
          <cell r="IG9">
            <v>19</v>
          </cell>
          <cell r="IH9">
            <v>19</v>
          </cell>
          <cell r="II9">
            <v>19</v>
          </cell>
          <cell r="IJ9">
            <v>19</v>
          </cell>
          <cell r="IK9">
            <v>19</v>
          </cell>
          <cell r="IL9">
            <v>19</v>
          </cell>
          <cell r="IM9">
            <v>19</v>
          </cell>
          <cell r="IN9">
            <v>19</v>
          </cell>
          <cell r="IO9">
            <v>19</v>
          </cell>
          <cell r="IP9">
            <v>19</v>
          </cell>
          <cell r="IQ9">
            <v>19</v>
          </cell>
        </row>
        <row r="10">
          <cell r="B10" t="str">
            <v>A2332789A</v>
          </cell>
          <cell r="C10" t="str">
            <v>A2332744W</v>
          </cell>
          <cell r="D10" t="str">
            <v>A2331979W</v>
          </cell>
          <cell r="E10" t="str">
            <v>A2325814K</v>
          </cell>
          <cell r="F10" t="str">
            <v>A2325864J</v>
          </cell>
          <cell r="G10" t="str">
            <v>A2326134X</v>
          </cell>
          <cell r="H10" t="str">
            <v>A2326899A</v>
          </cell>
          <cell r="I10" t="str">
            <v>A2326944A</v>
          </cell>
          <cell r="J10" t="str">
            <v>A2326989F</v>
          </cell>
          <cell r="K10" t="str">
            <v>A2326179C</v>
          </cell>
          <cell r="L10" t="str">
            <v>A2327034J</v>
          </cell>
          <cell r="M10" t="str">
            <v>A2327079L</v>
          </cell>
          <cell r="N10" t="str">
            <v>A2327124L</v>
          </cell>
          <cell r="O10" t="str">
            <v>A2327169T</v>
          </cell>
          <cell r="P10" t="str">
            <v>A2326224C</v>
          </cell>
          <cell r="Q10" t="str">
            <v>A2327214T</v>
          </cell>
          <cell r="R10" t="str">
            <v>A2327259W</v>
          </cell>
          <cell r="S10" t="str">
            <v>A2327304W</v>
          </cell>
          <cell r="T10" t="str">
            <v>A2327349A</v>
          </cell>
          <cell r="U10" t="str">
            <v>A2327394L</v>
          </cell>
          <cell r="V10" t="str">
            <v>A2327439F</v>
          </cell>
          <cell r="W10" t="str">
            <v>A2327484T</v>
          </cell>
          <cell r="X10" t="str">
            <v>A2330859K</v>
          </cell>
          <cell r="Y10" t="str">
            <v>A2330904K</v>
          </cell>
          <cell r="Z10" t="str">
            <v>A2330949R</v>
          </cell>
          <cell r="AA10" t="str">
            <v>A2331624K</v>
          </cell>
          <cell r="AB10" t="str">
            <v>A2331759V</v>
          </cell>
          <cell r="AC10" t="str">
            <v>A2331714R</v>
          </cell>
          <cell r="AD10" t="str">
            <v>A2326269J</v>
          </cell>
          <cell r="AE10" t="str">
            <v>A2327529K</v>
          </cell>
          <cell r="AF10" t="str">
            <v>A2327574W</v>
          </cell>
          <cell r="AG10" t="str">
            <v>A2326314J</v>
          </cell>
          <cell r="AH10" t="str">
            <v>A2327619R</v>
          </cell>
          <cell r="AI10" t="str">
            <v>A2327664A</v>
          </cell>
          <cell r="AJ10" t="str">
            <v>A2327709V</v>
          </cell>
          <cell r="AK10" t="str">
            <v>A2329464V</v>
          </cell>
          <cell r="AL10" t="str">
            <v>A2329509L</v>
          </cell>
          <cell r="AM10" t="str">
            <v>A2327754F</v>
          </cell>
          <cell r="AN10" t="str">
            <v>A2326089X</v>
          </cell>
          <cell r="AO10" t="str">
            <v>A2326719F</v>
          </cell>
          <cell r="AP10" t="str">
            <v>A2328834X</v>
          </cell>
          <cell r="AQ10" t="str">
            <v>A2328879C</v>
          </cell>
          <cell r="AR10" t="str">
            <v>A2328924C</v>
          </cell>
          <cell r="AS10" t="str">
            <v>A2326764T</v>
          </cell>
          <cell r="AT10" t="str">
            <v>A2325909A</v>
          </cell>
          <cell r="AU10" t="str">
            <v>A2329554X</v>
          </cell>
          <cell r="AV10" t="str">
            <v>A2329599C</v>
          </cell>
          <cell r="AW10" t="str">
            <v>A2327799K</v>
          </cell>
          <cell r="AX10" t="str">
            <v>A2329689J</v>
          </cell>
          <cell r="AY10" t="str">
            <v>A2329644C</v>
          </cell>
          <cell r="AZ10" t="str">
            <v>A2327844K</v>
          </cell>
          <cell r="BA10" t="str">
            <v>A2331804V</v>
          </cell>
          <cell r="BB10" t="str">
            <v>A2326359L</v>
          </cell>
          <cell r="BC10" t="str">
            <v>A2327889R</v>
          </cell>
          <cell r="BD10" t="str">
            <v>A2327934R</v>
          </cell>
          <cell r="BE10" t="str">
            <v>A2327979V</v>
          </cell>
          <cell r="BF10" t="str">
            <v>A2329779L</v>
          </cell>
          <cell r="BG10" t="str">
            <v>A2329824L</v>
          </cell>
          <cell r="BH10" t="str">
            <v>A2328024W</v>
          </cell>
          <cell r="BI10" t="str">
            <v>A2325954L</v>
          </cell>
          <cell r="BJ10" t="str">
            <v>A2331849X</v>
          </cell>
          <cell r="BK10" t="str">
            <v>A2326494C</v>
          </cell>
          <cell r="BL10" t="str">
            <v>A2328114A</v>
          </cell>
          <cell r="BM10" t="str">
            <v>A2331894K</v>
          </cell>
          <cell r="BN10" t="str">
            <v>A2329869T</v>
          </cell>
          <cell r="BO10" t="str">
            <v>A2326449T</v>
          </cell>
          <cell r="BP10" t="str">
            <v>A2329914T</v>
          </cell>
          <cell r="BQ10" t="str">
            <v>A2329959W</v>
          </cell>
          <cell r="BR10" t="str">
            <v>A2328069A</v>
          </cell>
          <cell r="BS10" t="str">
            <v>A2325999T</v>
          </cell>
          <cell r="BT10" t="str">
            <v>A2331939C</v>
          </cell>
          <cell r="BU10" t="str">
            <v>A2328159F</v>
          </cell>
          <cell r="BV10" t="str">
            <v>A2328204F</v>
          </cell>
          <cell r="BW10" t="str">
            <v>A2326539W</v>
          </cell>
          <cell r="BX10" t="str">
            <v>A2330004C</v>
          </cell>
          <cell r="BY10" t="str">
            <v>A2328249K</v>
          </cell>
          <cell r="BZ10" t="str">
            <v>A2330994A</v>
          </cell>
          <cell r="CA10" t="str">
            <v>A2331039W</v>
          </cell>
          <cell r="CB10" t="str">
            <v>A2328294W</v>
          </cell>
          <cell r="CC10" t="str">
            <v>A2330049J</v>
          </cell>
          <cell r="CD10" t="str">
            <v>A2328339R</v>
          </cell>
          <cell r="CE10" t="str">
            <v>A2329194F</v>
          </cell>
          <cell r="CF10" t="str">
            <v>A2330094V</v>
          </cell>
          <cell r="CG10" t="str">
            <v>A2330139L</v>
          </cell>
          <cell r="CH10" t="str">
            <v>A2331579K</v>
          </cell>
          <cell r="CI10" t="str">
            <v>A2329239X</v>
          </cell>
          <cell r="CJ10" t="str">
            <v>A2331669R</v>
          </cell>
          <cell r="CK10" t="str">
            <v>A2331084J</v>
          </cell>
          <cell r="CL10" t="str">
            <v>A2326809K</v>
          </cell>
          <cell r="CM10" t="str">
            <v>A2329014K</v>
          </cell>
          <cell r="CN10" t="str">
            <v>A2329059R</v>
          </cell>
          <cell r="CO10" t="str">
            <v>A2329104R</v>
          </cell>
          <cell r="CP10" t="str">
            <v>A2331129A</v>
          </cell>
          <cell r="CQ10" t="str">
            <v>A2326044V</v>
          </cell>
          <cell r="CR10" t="str">
            <v>A2326629A</v>
          </cell>
          <cell r="CS10" t="str">
            <v>A2328564K</v>
          </cell>
          <cell r="CT10" t="str">
            <v>A2328609C</v>
          </cell>
          <cell r="CU10" t="str">
            <v>A2328744V</v>
          </cell>
          <cell r="CV10" t="str">
            <v>A2328699V</v>
          </cell>
          <cell r="CW10" t="str">
            <v>A2328654R</v>
          </cell>
          <cell r="CX10" t="str">
            <v>A2326674L</v>
          </cell>
          <cell r="CY10" t="str">
            <v>A2331174L</v>
          </cell>
          <cell r="CZ10" t="str">
            <v>A2328474F</v>
          </cell>
          <cell r="DA10" t="str">
            <v>A2328519X</v>
          </cell>
          <cell r="DB10" t="str">
            <v>A2331219F</v>
          </cell>
          <cell r="DC10" t="str">
            <v>A2331264T</v>
          </cell>
          <cell r="DD10" t="str">
            <v>A2329284K</v>
          </cell>
          <cell r="DE10" t="str">
            <v>A2330274C</v>
          </cell>
          <cell r="DF10" t="str">
            <v>A2331309K</v>
          </cell>
          <cell r="DG10" t="str">
            <v>A2330184X</v>
          </cell>
          <cell r="DH10" t="str">
            <v>A2330229T</v>
          </cell>
          <cell r="DI10" t="str">
            <v>A2331354W</v>
          </cell>
          <cell r="DJ10" t="str">
            <v>A2330319W</v>
          </cell>
          <cell r="DK10" t="str">
            <v>A2330364J</v>
          </cell>
          <cell r="DL10" t="str">
            <v>A2330409A</v>
          </cell>
          <cell r="DM10" t="str">
            <v>A2328429V</v>
          </cell>
          <cell r="DN10" t="str">
            <v>A2328384A</v>
          </cell>
          <cell r="DO10" t="str">
            <v>A2330454L</v>
          </cell>
          <cell r="DP10" t="str">
            <v>A2326854W</v>
          </cell>
          <cell r="DQ10" t="str">
            <v>A2329329C</v>
          </cell>
          <cell r="DR10" t="str">
            <v>A2329374R</v>
          </cell>
          <cell r="DS10" t="str">
            <v>A2331399A</v>
          </cell>
          <cell r="DT10" t="str">
            <v>A2331444A</v>
          </cell>
          <cell r="DU10" t="str">
            <v>A2331489F</v>
          </cell>
          <cell r="DV10" t="str">
            <v>A2331534F</v>
          </cell>
          <cell r="DW10" t="str">
            <v>A2332569X</v>
          </cell>
          <cell r="DX10" t="str">
            <v>A2332704C</v>
          </cell>
          <cell r="DY10" t="str">
            <v>A2332794V</v>
          </cell>
          <cell r="DZ10" t="str">
            <v>A2332749J</v>
          </cell>
          <cell r="EA10" t="str">
            <v>A2331984R</v>
          </cell>
          <cell r="EB10" t="str">
            <v>A2325819W</v>
          </cell>
          <cell r="EC10" t="str">
            <v>A2325869V</v>
          </cell>
          <cell r="ED10" t="str">
            <v>A2326139K</v>
          </cell>
          <cell r="EE10" t="str">
            <v>A2326904J</v>
          </cell>
          <cell r="EF10" t="str">
            <v>A2326949L</v>
          </cell>
          <cell r="EG10" t="str">
            <v>A2326994X</v>
          </cell>
          <cell r="EH10" t="str">
            <v>A2326184W</v>
          </cell>
          <cell r="EI10" t="str">
            <v>A2327039V</v>
          </cell>
          <cell r="EJ10" t="str">
            <v>A2327084F</v>
          </cell>
          <cell r="EK10" t="str">
            <v>A2327129X</v>
          </cell>
          <cell r="EL10" t="str">
            <v>A2327174K</v>
          </cell>
          <cell r="EM10" t="str">
            <v>A2326229R</v>
          </cell>
          <cell r="EN10" t="str">
            <v>A2327219C</v>
          </cell>
          <cell r="EO10" t="str">
            <v>A2327264R</v>
          </cell>
          <cell r="EP10" t="str">
            <v>A2327309J</v>
          </cell>
          <cell r="EQ10" t="str">
            <v>A2327354V</v>
          </cell>
          <cell r="ER10" t="str">
            <v>A2327399X</v>
          </cell>
          <cell r="ES10" t="str">
            <v>A2327444X</v>
          </cell>
          <cell r="ET10" t="str">
            <v>A2327489C</v>
          </cell>
          <cell r="EU10" t="str">
            <v>A2330864C</v>
          </cell>
          <cell r="EV10" t="str">
            <v>A2330909W</v>
          </cell>
          <cell r="EW10" t="str">
            <v>A2330954J</v>
          </cell>
          <cell r="EX10" t="str">
            <v>A2331629W</v>
          </cell>
          <cell r="EY10" t="str">
            <v>A2331764L</v>
          </cell>
          <cell r="EZ10" t="str">
            <v>A2331719A</v>
          </cell>
          <cell r="FA10" t="str">
            <v>A2326274A</v>
          </cell>
          <cell r="FB10" t="str">
            <v>A2327534C</v>
          </cell>
          <cell r="FC10" t="str">
            <v>A2327579J</v>
          </cell>
          <cell r="FD10" t="str">
            <v>A2326319V</v>
          </cell>
          <cell r="FE10" t="str">
            <v>A2327624J</v>
          </cell>
          <cell r="FF10" t="str">
            <v>A2327669L</v>
          </cell>
          <cell r="FG10" t="str">
            <v>A2327714L</v>
          </cell>
          <cell r="FH10" t="str">
            <v>A2329469F</v>
          </cell>
          <cell r="FI10" t="str">
            <v>A2329514F</v>
          </cell>
          <cell r="FJ10" t="str">
            <v>A2327759T</v>
          </cell>
          <cell r="FK10" t="str">
            <v>A2326094T</v>
          </cell>
          <cell r="FL10" t="str">
            <v>A2326724X</v>
          </cell>
          <cell r="FM10" t="str">
            <v>A2328839K</v>
          </cell>
          <cell r="FN10" t="str">
            <v>A2328884W</v>
          </cell>
          <cell r="FO10" t="str">
            <v>A2328929R</v>
          </cell>
          <cell r="FP10" t="str">
            <v>A2326769C</v>
          </cell>
          <cell r="FQ10" t="str">
            <v>A2325914V</v>
          </cell>
          <cell r="FR10" t="str">
            <v>A2329559K</v>
          </cell>
          <cell r="FS10" t="str">
            <v>A2329604K</v>
          </cell>
          <cell r="FT10" t="str">
            <v>A2327804T</v>
          </cell>
          <cell r="FU10" t="str">
            <v>A2329694A</v>
          </cell>
          <cell r="FV10" t="str">
            <v>A2329649R</v>
          </cell>
          <cell r="FW10" t="str">
            <v>A2327849W</v>
          </cell>
          <cell r="FX10" t="str">
            <v>A2331809F</v>
          </cell>
          <cell r="FY10" t="str">
            <v>A2326364F</v>
          </cell>
          <cell r="FZ10" t="str">
            <v>A2327894J</v>
          </cell>
          <cell r="GA10" t="str">
            <v>A2327939A</v>
          </cell>
          <cell r="GB10" t="str">
            <v>A2327984L</v>
          </cell>
          <cell r="GC10" t="str">
            <v>A2329784F</v>
          </cell>
          <cell r="GD10" t="str">
            <v>A2329829X</v>
          </cell>
          <cell r="GE10" t="str">
            <v>A2328029J</v>
          </cell>
          <cell r="GF10" t="str">
            <v>A2325959X</v>
          </cell>
          <cell r="GG10" t="str">
            <v>A2331854T</v>
          </cell>
          <cell r="GH10" t="str">
            <v>A2326499R</v>
          </cell>
          <cell r="GI10" t="str">
            <v>A2328119L</v>
          </cell>
          <cell r="GJ10" t="str">
            <v>A2331899W</v>
          </cell>
          <cell r="GK10" t="str">
            <v>A2329874K</v>
          </cell>
          <cell r="GL10" t="str">
            <v>A2326454K</v>
          </cell>
          <cell r="GM10" t="str">
            <v>A2329919C</v>
          </cell>
          <cell r="GN10" t="str">
            <v>A2329964R</v>
          </cell>
          <cell r="GO10" t="str">
            <v>A2328074V</v>
          </cell>
          <cell r="GP10" t="str">
            <v>A2326004A</v>
          </cell>
          <cell r="GQ10" t="str">
            <v>A2331944W</v>
          </cell>
          <cell r="GR10" t="str">
            <v>A2328164X</v>
          </cell>
          <cell r="GS10" t="str">
            <v>A2328209T</v>
          </cell>
          <cell r="GT10" t="str">
            <v>A2326544R</v>
          </cell>
          <cell r="GU10" t="str">
            <v>A2330009R</v>
          </cell>
          <cell r="GV10" t="str">
            <v>A2328254C</v>
          </cell>
          <cell r="GW10" t="str">
            <v>A2330999L</v>
          </cell>
          <cell r="GX10" t="str">
            <v>A2331044R</v>
          </cell>
          <cell r="GY10" t="str">
            <v>A2328299J</v>
          </cell>
          <cell r="GZ10" t="str">
            <v>A2330054A</v>
          </cell>
          <cell r="HA10" t="str">
            <v>A2328344J</v>
          </cell>
          <cell r="HB10" t="str">
            <v>A2329199T</v>
          </cell>
          <cell r="HC10" t="str">
            <v>A2330099F</v>
          </cell>
          <cell r="HD10" t="str">
            <v>A2330144F</v>
          </cell>
          <cell r="HE10" t="str">
            <v>A2331584C</v>
          </cell>
          <cell r="HF10" t="str">
            <v>A2329244T</v>
          </cell>
          <cell r="HG10" t="str">
            <v>A2331674J</v>
          </cell>
          <cell r="HH10" t="str">
            <v>A2331089V</v>
          </cell>
          <cell r="HI10" t="str">
            <v>A2326814C</v>
          </cell>
          <cell r="HJ10" t="str">
            <v>A2329019W</v>
          </cell>
          <cell r="HK10" t="str">
            <v>A2329064J</v>
          </cell>
          <cell r="HL10" t="str">
            <v>A2329109A</v>
          </cell>
          <cell r="HM10" t="str">
            <v>A2331134V</v>
          </cell>
          <cell r="HN10" t="str">
            <v>A2326049F</v>
          </cell>
          <cell r="HO10" t="str">
            <v>A2326634V</v>
          </cell>
          <cell r="HP10" t="str">
            <v>A2328569W</v>
          </cell>
          <cell r="HQ10" t="str">
            <v>A2328614W</v>
          </cell>
          <cell r="HR10" t="str">
            <v>A2328749F</v>
          </cell>
          <cell r="HS10" t="str">
            <v>A2328704A</v>
          </cell>
          <cell r="HT10" t="str">
            <v>A2328659A</v>
          </cell>
          <cell r="HU10" t="str">
            <v>A2326679X</v>
          </cell>
          <cell r="HV10" t="str">
            <v>A2331179X</v>
          </cell>
          <cell r="HW10" t="str">
            <v>A2328479T</v>
          </cell>
          <cell r="HX10" t="str">
            <v>A2328524T</v>
          </cell>
          <cell r="HY10" t="str">
            <v>A2331224X</v>
          </cell>
          <cell r="HZ10" t="str">
            <v>A2331269C</v>
          </cell>
          <cell r="IA10" t="str">
            <v>A2329289W</v>
          </cell>
          <cell r="IB10" t="str">
            <v>A2330279R</v>
          </cell>
          <cell r="IC10" t="str">
            <v>A2331314C</v>
          </cell>
          <cell r="ID10" t="str">
            <v>A2330189K</v>
          </cell>
          <cell r="IE10" t="str">
            <v>A2330234K</v>
          </cell>
          <cell r="IF10" t="str">
            <v>A2331359J</v>
          </cell>
          <cell r="IG10" t="str">
            <v>A2330324R</v>
          </cell>
          <cell r="IH10" t="str">
            <v>A2330369V</v>
          </cell>
          <cell r="II10" t="str">
            <v>A2330414V</v>
          </cell>
          <cell r="IJ10" t="str">
            <v>A2328434L</v>
          </cell>
          <cell r="IK10" t="str">
            <v>A2328389L</v>
          </cell>
          <cell r="IL10" t="str">
            <v>A2330459X</v>
          </cell>
          <cell r="IM10" t="str">
            <v>A2326859J</v>
          </cell>
          <cell r="IN10" t="str">
            <v>A2329334W</v>
          </cell>
          <cell r="IO10" t="str">
            <v>A2329379A</v>
          </cell>
          <cell r="IP10" t="str">
            <v>A2331404J</v>
          </cell>
          <cell r="IQ10" t="str">
            <v>A2331449L</v>
          </cell>
        </row>
        <row r="11">
          <cell r="B11">
            <v>-7.0000000000000007E-2</v>
          </cell>
          <cell r="C11">
            <v>0.03</v>
          </cell>
          <cell r="D11">
            <v>0.06</v>
          </cell>
          <cell r="E11">
            <v>1.7</v>
          </cell>
          <cell r="F11">
            <v>-0.03</v>
          </cell>
          <cell r="G11">
            <v>0.01</v>
          </cell>
          <cell r="H11">
            <v>0</v>
          </cell>
          <cell r="I11">
            <v>0</v>
          </cell>
          <cell r="J11">
            <v>0.01</v>
          </cell>
          <cell r="K11">
            <v>0.04</v>
          </cell>
          <cell r="L11">
            <v>0</v>
          </cell>
          <cell r="M11">
            <v>0.02</v>
          </cell>
          <cell r="N11">
            <v>0.01</v>
          </cell>
          <cell r="O11">
            <v>0</v>
          </cell>
          <cell r="P11">
            <v>-0.03</v>
          </cell>
          <cell r="Q11">
            <v>0</v>
          </cell>
          <cell r="R11">
            <v>0.02</v>
          </cell>
          <cell r="S11">
            <v>-0.02</v>
          </cell>
          <cell r="T11">
            <v>-0.01</v>
          </cell>
          <cell r="U11">
            <v>-0.01</v>
          </cell>
          <cell r="V11">
            <v>-0.01</v>
          </cell>
          <cell r="W11">
            <v>-0.01</v>
          </cell>
          <cell r="X11">
            <v>-0.09</v>
          </cell>
          <cell r="Y11">
            <v>0.04</v>
          </cell>
          <cell r="Z11">
            <v>-0.12</v>
          </cell>
          <cell r="AA11">
            <v>-0.01</v>
          </cell>
          <cell r="AB11">
            <v>0</v>
          </cell>
          <cell r="AC11">
            <v>-0.01</v>
          </cell>
          <cell r="AD11">
            <v>0</v>
          </cell>
          <cell r="AE11">
            <v>0</v>
          </cell>
          <cell r="AF11">
            <v>0</v>
          </cell>
          <cell r="AG11">
            <v>0.03</v>
          </cell>
          <cell r="AH11">
            <v>0.01</v>
          </cell>
          <cell r="AI11">
            <v>0.01</v>
          </cell>
          <cell r="AJ11">
            <v>0.02</v>
          </cell>
          <cell r="AK11">
            <v>0.01</v>
          </cell>
          <cell r="AL11">
            <v>0.01</v>
          </cell>
          <cell r="AM11">
            <v>-0.01</v>
          </cell>
          <cell r="AN11">
            <v>0.05</v>
          </cell>
          <cell r="AO11">
            <v>0</v>
          </cell>
          <cell r="AP11">
            <v>0.01</v>
          </cell>
          <cell r="AQ11">
            <v>0</v>
          </cell>
          <cell r="AR11">
            <v>0</v>
          </cell>
          <cell r="AS11">
            <v>0.05</v>
          </cell>
          <cell r="AT11">
            <v>0.06</v>
          </cell>
          <cell r="AU11">
            <v>0</v>
          </cell>
          <cell r="AV11">
            <v>0.01</v>
          </cell>
          <cell r="AW11">
            <v>0</v>
          </cell>
          <cell r="AX11">
            <v>0.01</v>
          </cell>
          <cell r="AY11">
            <v>0.03</v>
          </cell>
          <cell r="AZ11">
            <v>0</v>
          </cell>
          <cell r="BA11">
            <v>0.01</v>
          </cell>
          <cell r="BB11">
            <v>0.03</v>
          </cell>
          <cell r="BC11">
            <v>0</v>
          </cell>
          <cell r="BD11">
            <v>0.02</v>
          </cell>
          <cell r="BE11">
            <v>0.01</v>
          </cell>
          <cell r="BF11">
            <v>0.01</v>
          </cell>
          <cell r="BG11">
            <v>0.01</v>
          </cell>
          <cell r="BH11">
            <v>0</v>
          </cell>
          <cell r="BI11">
            <v>0.39</v>
          </cell>
          <cell r="BJ11">
            <v>0.15</v>
          </cell>
          <cell r="BK11">
            <v>0.13</v>
          </cell>
          <cell r="BL11">
            <v>0.06</v>
          </cell>
          <cell r="BM11">
            <v>0</v>
          </cell>
          <cell r="BN11">
            <v>7.0000000000000007E-2</v>
          </cell>
          <cell r="BO11">
            <v>0.11</v>
          </cell>
          <cell r="BP11">
            <v>-0.02</v>
          </cell>
          <cell r="BQ11">
            <v>0.09</v>
          </cell>
          <cell r="BR11">
            <v>0.03</v>
          </cell>
          <cell r="BS11">
            <v>-0.1</v>
          </cell>
          <cell r="BT11">
            <v>-0.02</v>
          </cell>
          <cell r="BU11">
            <v>0.01</v>
          </cell>
          <cell r="BV11">
            <v>0.02</v>
          </cell>
          <cell r="BW11">
            <v>-0.04</v>
          </cell>
          <cell r="BX11">
            <v>-0.03</v>
          </cell>
          <cell r="BY11">
            <v>0.01</v>
          </cell>
          <cell r="BZ11">
            <v>0</v>
          </cell>
          <cell r="CA11">
            <v>-0.04</v>
          </cell>
          <cell r="CB11">
            <v>-0.01</v>
          </cell>
          <cell r="CC11">
            <v>-0.1</v>
          </cell>
          <cell r="CD11">
            <v>0</v>
          </cell>
          <cell r="CE11">
            <v>-0.04</v>
          </cell>
          <cell r="CF11">
            <v>-7.0000000000000007E-2</v>
          </cell>
          <cell r="CG11">
            <v>0.06</v>
          </cell>
          <cell r="CH11">
            <v>0.05</v>
          </cell>
          <cell r="CI11">
            <v>0.01</v>
          </cell>
          <cell r="CJ11">
            <v>0.01</v>
          </cell>
          <cell r="CK11">
            <v>-0.09</v>
          </cell>
          <cell r="CL11">
            <v>0</v>
          </cell>
          <cell r="CM11">
            <v>-0.01</v>
          </cell>
          <cell r="CN11">
            <v>0</v>
          </cell>
          <cell r="CO11">
            <v>0</v>
          </cell>
          <cell r="CP11">
            <v>-0.08</v>
          </cell>
          <cell r="CQ11">
            <v>0.66</v>
          </cell>
          <cell r="CR11">
            <v>0.65</v>
          </cell>
          <cell r="CS11">
            <v>-0.06</v>
          </cell>
          <cell r="CT11">
            <v>0.66</v>
          </cell>
          <cell r="CU11">
            <v>0</v>
          </cell>
          <cell r="CV11">
            <v>0</v>
          </cell>
          <cell r="CW11">
            <v>0.05</v>
          </cell>
          <cell r="CX11">
            <v>0.02</v>
          </cell>
          <cell r="CY11">
            <v>-0.04</v>
          </cell>
          <cell r="CZ11">
            <v>0</v>
          </cell>
          <cell r="DA11">
            <v>-0.04</v>
          </cell>
          <cell r="DB11">
            <v>0.13</v>
          </cell>
          <cell r="DC11">
            <v>-0.04</v>
          </cell>
          <cell r="DD11">
            <v>-0.05</v>
          </cell>
          <cell r="DE11">
            <v>0.01</v>
          </cell>
          <cell r="DF11">
            <v>0.01</v>
          </cell>
          <cell r="DG11">
            <v>0.01</v>
          </cell>
          <cell r="DH11">
            <v>0</v>
          </cell>
          <cell r="DI11">
            <v>0.02</v>
          </cell>
          <cell r="DJ11">
            <v>0.01</v>
          </cell>
          <cell r="DK11">
            <v>-0.01</v>
          </cell>
          <cell r="DL11">
            <v>0</v>
          </cell>
          <cell r="DM11">
            <v>0.01</v>
          </cell>
          <cell r="DN11">
            <v>0.01</v>
          </cell>
          <cell r="DO11">
            <v>0</v>
          </cell>
          <cell r="DP11">
            <v>0.15</v>
          </cell>
          <cell r="DQ11">
            <v>0.13</v>
          </cell>
          <cell r="DR11">
            <v>0.03</v>
          </cell>
          <cell r="DS11">
            <v>0.01</v>
          </cell>
          <cell r="DT11">
            <v>0.01</v>
          </cell>
          <cell r="DU11">
            <v>0</v>
          </cell>
          <cell r="DV11">
            <v>0</v>
          </cell>
          <cell r="DW11">
            <v>-0.08</v>
          </cell>
          <cell r="DX11">
            <v>-0.09</v>
          </cell>
          <cell r="DY11">
            <v>-0.11</v>
          </cell>
          <cell r="DZ11">
            <v>0.02</v>
          </cell>
          <cell r="EA11">
            <v>0.01</v>
          </cell>
          <cell r="EB11">
            <v>0.9</v>
          </cell>
          <cell r="EC11">
            <v>0.25</v>
          </cell>
          <cell r="ED11">
            <v>0.01</v>
          </cell>
          <cell r="EE11">
            <v>0.01</v>
          </cell>
          <cell r="EF11">
            <v>0.01</v>
          </cell>
          <cell r="EG11">
            <v>-0.01</v>
          </cell>
          <cell r="EH11">
            <v>0.03</v>
          </cell>
          <cell r="EI11">
            <v>0.02</v>
          </cell>
          <cell r="EJ11">
            <v>0.01</v>
          </cell>
          <cell r="EK11">
            <v>0</v>
          </cell>
          <cell r="EL11">
            <v>-0.01</v>
          </cell>
          <cell r="EM11">
            <v>-0.01</v>
          </cell>
          <cell r="EN11">
            <v>0</v>
          </cell>
          <cell r="EO11">
            <v>0.02</v>
          </cell>
          <cell r="EP11">
            <v>0</v>
          </cell>
          <cell r="EQ11">
            <v>-0.03</v>
          </cell>
          <cell r="ER11">
            <v>0</v>
          </cell>
          <cell r="ES11">
            <v>0.01</v>
          </cell>
          <cell r="ET11">
            <v>0</v>
          </cell>
          <cell r="EU11">
            <v>0.16</v>
          </cell>
          <cell r="EV11">
            <v>0.06</v>
          </cell>
          <cell r="EW11">
            <v>0.1</v>
          </cell>
          <cell r="EX11">
            <v>0.03</v>
          </cell>
          <cell r="EY11">
            <v>0.01</v>
          </cell>
          <cell r="EZ11">
            <v>0.02</v>
          </cell>
          <cell r="FA11">
            <v>0.02</v>
          </cell>
          <cell r="FB11">
            <v>0.01</v>
          </cell>
          <cell r="FC11">
            <v>0.01</v>
          </cell>
          <cell r="FD11">
            <v>0.02</v>
          </cell>
          <cell r="FE11">
            <v>0</v>
          </cell>
          <cell r="FF11">
            <v>0</v>
          </cell>
          <cell r="FG11">
            <v>0.01</v>
          </cell>
          <cell r="FH11">
            <v>0.01</v>
          </cell>
          <cell r="FI11">
            <v>-0.01</v>
          </cell>
          <cell r="FJ11">
            <v>0</v>
          </cell>
          <cell r="FK11">
            <v>0.16</v>
          </cell>
          <cell r="FL11">
            <v>0.13</v>
          </cell>
          <cell r="FM11">
            <v>0.1</v>
          </cell>
          <cell r="FN11">
            <v>0.02</v>
          </cell>
          <cell r="FO11">
            <v>0.01</v>
          </cell>
          <cell r="FP11">
            <v>0.04</v>
          </cell>
          <cell r="FQ11">
            <v>-0.01</v>
          </cell>
          <cell r="FR11">
            <v>-0.03</v>
          </cell>
          <cell r="FS11">
            <v>-0.03</v>
          </cell>
          <cell r="FT11">
            <v>0</v>
          </cell>
          <cell r="FU11">
            <v>0.02</v>
          </cell>
          <cell r="FV11">
            <v>0.02</v>
          </cell>
          <cell r="FW11">
            <v>0</v>
          </cell>
          <cell r="FX11">
            <v>0.02</v>
          </cell>
          <cell r="FY11">
            <v>0</v>
          </cell>
          <cell r="FZ11">
            <v>0</v>
          </cell>
          <cell r="GA11">
            <v>-0.01</v>
          </cell>
          <cell r="GB11">
            <v>0.01</v>
          </cell>
          <cell r="GC11">
            <v>-0.02</v>
          </cell>
          <cell r="GD11">
            <v>-0.02</v>
          </cell>
          <cell r="GE11">
            <v>0</v>
          </cell>
          <cell r="GF11">
            <v>0.25</v>
          </cell>
          <cell r="GG11">
            <v>0.05</v>
          </cell>
          <cell r="GH11">
            <v>-0.02</v>
          </cell>
          <cell r="GI11">
            <v>-0.14000000000000001</v>
          </cell>
          <cell r="GJ11">
            <v>0.06</v>
          </cell>
          <cell r="GK11">
            <v>0.06</v>
          </cell>
          <cell r="GL11">
            <v>0.22</v>
          </cell>
          <cell r="GM11">
            <v>0.09</v>
          </cell>
          <cell r="GN11">
            <v>0.09</v>
          </cell>
          <cell r="GO11">
            <v>0.06</v>
          </cell>
          <cell r="GP11">
            <v>0.12</v>
          </cell>
          <cell r="GQ11">
            <v>0.03</v>
          </cell>
          <cell r="GR11">
            <v>0.02</v>
          </cell>
          <cell r="GS11">
            <v>0</v>
          </cell>
          <cell r="GT11">
            <v>0.01</v>
          </cell>
          <cell r="GU11">
            <v>0.06</v>
          </cell>
          <cell r="GV11">
            <v>0.02</v>
          </cell>
          <cell r="GW11">
            <v>0</v>
          </cell>
          <cell r="GX11">
            <v>0.03</v>
          </cell>
          <cell r="GY11">
            <v>-0.01</v>
          </cell>
          <cell r="GZ11">
            <v>0.01</v>
          </cell>
          <cell r="HA11">
            <v>0.01</v>
          </cell>
          <cell r="HB11">
            <v>0</v>
          </cell>
          <cell r="HC11">
            <v>0.01</v>
          </cell>
          <cell r="HD11">
            <v>0.03</v>
          </cell>
          <cell r="HE11">
            <v>0</v>
          </cell>
          <cell r="HF11">
            <v>0.02</v>
          </cell>
          <cell r="HG11">
            <v>0</v>
          </cell>
          <cell r="HH11">
            <v>-0.08</v>
          </cell>
          <cell r="HI11">
            <v>-0.01</v>
          </cell>
          <cell r="HJ11">
            <v>-0.01</v>
          </cell>
          <cell r="HK11">
            <v>0</v>
          </cell>
          <cell r="HL11">
            <v>0.01</v>
          </cell>
          <cell r="HM11">
            <v>-7.0000000000000007E-2</v>
          </cell>
          <cell r="HN11">
            <v>0.78</v>
          </cell>
          <cell r="HO11">
            <v>0.75</v>
          </cell>
          <cell r="HP11">
            <v>-0.03</v>
          </cell>
          <cell r="HQ11">
            <v>0.72</v>
          </cell>
          <cell r="HR11">
            <v>0.01</v>
          </cell>
          <cell r="HS11">
            <v>0.01</v>
          </cell>
          <cell r="HT11">
            <v>0.04</v>
          </cell>
          <cell r="HU11">
            <v>0.02</v>
          </cell>
          <cell r="HV11">
            <v>-0.03</v>
          </cell>
          <cell r="HW11">
            <v>0.01</v>
          </cell>
          <cell r="HX11">
            <v>-0.04</v>
          </cell>
          <cell r="HY11">
            <v>0.2</v>
          </cell>
          <cell r="HZ11">
            <v>-0.05</v>
          </cell>
          <cell r="IA11">
            <v>-0.05</v>
          </cell>
          <cell r="IB11">
            <v>0.01</v>
          </cell>
          <cell r="IC11">
            <v>0.02</v>
          </cell>
          <cell r="ID11">
            <v>0</v>
          </cell>
          <cell r="IE11">
            <v>0.02</v>
          </cell>
          <cell r="IF11">
            <v>0.1</v>
          </cell>
          <cell r="IG11">
            <v>0.01</v>
          </cell>
          <cell r="IH11">
            <v>0</v>
          </cell>
          <cell r="II11">
            <v>0.01</v>
          </cell>
          <cell r="IJ11">
            <v>0.05</v>
          </cell>
          <cell r="IK11">
            <v>0.02</v>
          </cell>
          <cell r="IL11">
            <v>0.01</v>
          </cell>
          <cell r="IM11">
            <v>0.14000000000000001</v>
          </cell>
          <cell r="IN11">
            <v>7.0000000000000007E-2</v>
          </cell>
          <cell r="IO11">
            <v>0.06</v>
          </cell>
          <cell r="IP11">
            <v>0.01</v>
          </cell>
          <cell r="IQ11">
            <v>0.01</v>
          </cell>
        </row>
        <row r="12">
          <cell r="B12">
            <v>0.16</v>
          </cell>
          <cell r="C12">
            <v>0.03</v>
          </cell>
          <cell r="D12">
            <v>0.09</v>
          </cell>
          <cell r="E12">
            <v>0.6</v>
          </cell>
          <cell r="F12">
            <v>0.52</v>
          </cell>
          <cell r="G12">
            <v>0.02</v>
          </cell>
          <cell r="H12">
            <v>0.01</v>
          </cell>
          <cell r="I12">
            <v>0.01</v>
          </cell>
          <cell r="J12">
            <v>0</v>
          </cell>
          <cell r="K12">
            <v>0.05</v>
          </cell>
          <cell r="L12">
            <v>0.04</v>
          </cell>
          <cell r="M12">
            <v>0.01</v>
          </cell>
          <cell r="N12">
            <v>0.01</v>
          </cell>
          <cell r="O12">
            <v>0</v>
          </cell>
          <cell r="P12">
            <v>0.01</v>
          </cell>
          <cell r="Q12">
            <v>0.01</v>
          </cell>
          <cell r="R12">
            <v>0</v>
          </cell>
          <cell r="S12">
            <v>-0.01</v>
          </cell>
          <cell r="T12">
            <v>-0.01</v>
          </cell>
          <cell r="U12">
            <v>-0.02</v>
          </cell>
          <cell r="V12">
            <v>0.02</v>
          </cell>
          <cell r="W12">
            <v>0.03</v>
          </cell>
          <cell r="X12">
            <v>0.26</v>
          </cell>
          <cell r="Y12">
            <v>0.06</v>
          </cell>
          <cell r="Z12">
            <v>0.19</v>
          </cell>
          <cell r="AA12">
            <v>0.06</v>
          </cell>
          <cell r="AB12">
            <v>0.04</v>
          </cell>
          <cell r="AC12">
            <v>0.02</v>
          </cell>
          <cell r="AD12">
            <v>0.11</v>
          </cell>
          <cell r="AE12">
            <v>0.02</v>
          </cell>
          <cell r="AF12">
            <v>0.08</v>
          </cell>
          <cell r="AG12">
            <v>0.01</v>
          </cell>
          <cell r="AH12">
            <v>0</v>
          </cell>
          <cell r="AI12">
            <v>0</v>
          </cell>
          <cell r="AJ12">
            <v>-0.01</v>
          </cell>
          <cell r="AK12">
            <v>0</v>
          </cell>
          <cell r="AL12">
            <v>0.01</v>
          </cell>
          <cell r="AM12">
            <v>0</v>
          </cell>
          <cell r="AN12">
            <v>0.1</v>
          </cell>
          <cell r="AO12">
            <v>7.0000000000000007E-2</v>
          </cell>
          <cell r="AP12">
            <v>0.03</v>
          </cell>
          <cell r="AQ12">
            <v>0.03</v>
          </cell>
          <cell r="AR12">
            <v>0.01</v>
          </cell>
          <cell r="AS12">
            <v>0.02</v>
          </cell>
          <cell r="AT12">
            <v>-0.03</v>
          </cell>
          <cell r="AU12">
            <v>-0.02</v>
          </cell>
          <cell r="AV12">
            <v>-0.03</v>
          </cell>
          <cell r="AW12">
            <v>0</v>
          </cell>
          <cell r="AX12">
            <v>-0.03</v>
          </cell>
          <cell r="AY12">
            <v>-0.01</v>
          </cell>
          <cell r="AZ12">
            <v>-0.02</v>
          </cell>
          <cell r="BA12">
            <v>0.01</v>
          </cell>
          <cell r="BB12">
            <v>0.01</v>
          </cell>
          <cell r="BC12">
            <v>0.01</v>
          </cell>
          <cell r="BD12">
            <v>0</v>
          </cell>
          <cell r="BE12">
            <v>0</v>
          </cell>
          <cell r="BF12">
            <v>0</v>
          </cell>
          <cell r="BG12">
            <v>0</v>
          </cell>
          <cell r="BH12">
            <v>0</v>
          </cell>
          <cell r="BI12">
            <v>0.32</v>
          </cell>
          <cell r="BJ12">
            <v>0.16</v>
          </cell>
          <cell r="BK12">
            <v>0.05</v>
          </cell>
          <cell r="BL12">
            <v>0.03</v>
          </cell>
          <cell r="BM12">
            <v>0.03</v>
          </cell>
          <cell r="BN12">
            <v>0</v>
          </cell>
          <cell r="BO12">
            <v>0.11</v>
          </cell>
          <cell r="BP12">
            <v>0.09</v>
          </cell>
          <cell r="BQ12">
            <v>0</v>
          </cell>
          <cell r="BR12">
            <v>0.02</v>
          </cell>
          <cell r="BS12">
            <v>0.17</v>
          </cell>
          <cell r="BT12">
            <v>0.03</v>
          </cell>
          <cell r="BU12">
            <v>0.03</v>
          </cell>
          <cell r="BV12">
            <v>-0.01</v>
          </cell>
          <cell r="BW12">
            <v>0.02</v>
          </cell>
          <cell r="BX12">
            <v>-0.02</v>
          </cell>
          <cell r="BY12">
            <v>0</v>
          </cell>
          <cell r="BZ12">
            <v>0</v>
          </cell>
          <cell r="CA12">
            <v>-0.02</v>
          </cell>
          <cell r="CB12">
            <v>0.01</v>
          </cell>
          <cell r="CC12">
            <v>0.09</v>
          </cell>
          <cell r="CD12">
            <v>0</v>
          </cell>
          <cell r="CE12">
            <v>0.03</v>
          </cell>
          <cell r="CF12">
            <v>0.06</v>
          </cell>
          <cell r="CG12">
            <v>7.0000000000000007E-2</v>
          </cell>
          <cell r="CH12">
            <v>0.04</v>
          </cell>
          <cell r="CI12">
            <v>0.03</v>
          </cell>
          <cell r="CJ12">
            <v>0</v>
          </cell>
          <cell r="CK12">
            <v>-0.11</v>
          </cell>
          <cell r="CL12">
            <v>-0.02</v>
          </cell>
          <cell r="CM12">
            <v>-0.04</v>
          </cell>
          <cell r="CN12">
            <v>0</v>
          </cell>
          <cell r="CO12">
            <v>0.02</v>
          </cell>
          <cell r="CP12">
            <v>-0.09</v>
          </cell>
          <cell r="CQ12">
            <v>-7.0000000000000007E-2</v>
          </cell>
          <cell r="CR12">
            <v>-0.1</v>
          </cell>
          <cell r="CS12">
            <v>-7.0000000000000007E-2</v>
          </cell>
          <cell r="CT12">
            <v>-0.05</v>
          </cell>
          <cell r="CU12">
            <v>0.01</v>
          </cell>
          <cell r="CV12">
            <v>0.01</v>
          </cell>
          <cell r="CW12">
            <v>0</v>
          </cell>
          <cell r="CX12">
            <v>0.02</v>
          </cell>
          <cell r="CY12">
            <v>-0.03</v>
          </cell>
          <cell r="CZ12">
            <v>0</v>
          </cell>
          <cell r="DA12">
            <v>-0.03</v>
          </cell>
          <cell r="DB12">
            <v>0.09</v>
          </cell>
          <cell r="DC12">
            <v>-0.1</v>
          </cell>
          <cell r="DD12">
            <v>-7.0000000000000007E-2</v>
          </cell>
          <cell r="DE12">
            <v>-0.02</v>
          </cell>
          <cell r="DF12">
            <v>0</v>
          </cell>
          <cell r="DG12">
            <v>0</v>
          </cell>
          <cell r="DH12">
            <v>0</v>
          </cell>
          <cell r="DI12">
            <v>7.0000000000000007E-2</v>
          </cell>
          <cell r="DJ12">
            <v>-0.01</v>
          </cell>
          <cell r="DK12">
            <v>0.01</v>
          </cell>
          <cell r="DL12">
            <v>0.01</v>
          </cell>
          <cell r="DM12">
            <v>0.02</v>
          </cell>
          <cell r="DN12">
            <v>0.02</v>
          </cell>
          <cell r="DO12">
            <v>0.02</v>
          </cell>
          <cell r="DP12">
            <v>0.11</v>
          </cell>
          <cell r="DQ12">
            <v>0.13</v>
          </cell>
          <cell r="DR12">
            <v>-0.01</v>
          </cell>
          <cell r="DS12">
            <v>0</v>
          </cell>
          <cell r="DT12">
            <v>0.01</v>
          </cell>
          <cell r="DU12">
            <v>0</v>
          </cell>
          <cell r="DV12">
            <v>0</v>
          </cell>
          <cell r="DW12">
            <v>0.2</v>
          </cell>
          <cell r="DX12">
            <v>0.1</v>
          </cell>
          <cell r="DY12">
            <v>0.08</v>
          </cell>
          <cell r="DZ12">
            <v>0.02</v>
          </cell>
          <cell r="EA12">
            <v>0.1</v>
          </cell>
          <cell r="EB12">
            <v>1.2</v>
          </cell>
          <cell r="EC12">
            <v>0.52</v>
          </cell>
          <cell r="ED12">
            <v>7.0000000000000007E-2</v>
          </cell>
          <cell r="EE12">
            <v>0.03</v>
          </cell>
          <cell r="EF12">
            <v>0.02</v>
          </cell>
          <cell r="EG12">
            <v>0.02</v>
          </cell>
          <cell r="EH12">
            <v>0.05</v>
          </cell>
          <cell r="EI12">
            <v>-0.01</v>
          </cell>
          <cell r="EJ12">
            <v>0.04</v>
          </cell>
          <cell r="EK12">
            <v>0.01</v>
          </cell>
          <cell r="EL12">
            <v>0</v>
          </cell>
          <cell r="EM12">
            <v>0.01</v>
          </cell>
          <cell r="EN12">
            <v>0</v>
          </cell>
          <cell r="EO12">
            <v>-0.01</v>
          </cell>
          <cell r="EP12">
            <v>0</v>
          </cell>
          <cell r="EQ12">
            <v>0.02</v>
          </cell>
          <cell r="ER12">
            <v>0</v>
          </cell>
          <cell r="ES12">
            <v>-0.03</v>
          </cell>
          <cell r="ET12">
            <v>0.02</v>
          </cell>
          <cell r="EU12">
            <v>0.28000000000000003</v>
          </cell>
          <cell r="EV12">
            <v>0.06</v>
          </cell>
          <cell r="EW12">
            <v>0.22</v>
          </cell>
          <cell r="EX12">
            <v>0.01</v>
          </cell>
          <cell r="EY12">
            <v>0</v>
          </cell>
          <cell r="EZ12">
            <v>0.02</v>
          </cell>
          <cell r="FA12">
            <v>0.1</v>
          </cell>
          <cell r="FB12">
            <v>0.04</v>
          </cell>
          <cell r="FC12">
            <v>7.0000000000000007E-2</v>
          </cell>
          <cell r="FD12">
            <v>0.01</v>
          </cell>
          <cell r="FE12">
            <v>0</v>
          </cell>
          <cell r="FF12">
            <v>0.01</v>
          </cell>
          <cell r="FG12">
            <v>0</v>
          </cell>
          <cell r="FH12">
            <v>-0.01</v>
          </cell>
          <cell r="FI12">
            <v>0.01</v>
          </cell>
          <cell r="FJ12">
            <v>-0.01</v>
          </cell>
          <cell r="FK12">
            <v>0.05</v>
          </cell>
          <cell r="FL12">
            <v>0.04</v>
          </cell>
          <cell r="FM12">
            <v>0.03</v>
          </cell>
          <cell r="FN12">
            <v>-0.02</v>
          </cell>
          <cell r="FO12">
            <v>0.02</v>
          </cell>
          <cell r="FP12">
            <v>0.01</v>
          </cell>
          <cell r="FQ12">
            <v>-0.02</v>
          </cell>
          <cell r="FR12">
            <v>-0.01</v>
          </cell>
          <cell r="FS12">
            <v>-0.01</v>
          </cell>
          <cell r="FT12">
            <v>0</v>
          </cell>
          <cell r="FU12">
            <v>-0.03</v>
          </cell>
          <cell r="FV12">
            <v>-0.02</v>
          </cell>
          <cell r="FW12">
            <v>-0.01</v>
          </cell>
          <cell r="FX12">
            <v>-0.01</v>
          </cell>
          <cell r="FY12">
            <v>0</v>
          </cell>
          <cell r="FZ12">
            <v>0</v>
          </cell>
          <cell r="GA12">
            <v>0</v>
          </cell>
          <cell r="GB12">
            <v>0</v>
          </cell>
          <cell r="GC12">
            <v>0.01</v>
          </cell>
          <cell r="GD12">
            <v>-0.01</v>
          </cell>
          <cell r="GE12">
            <v>0.02</v>
          </cell>
          <cell r="GF12">
            <v>0.12</v>
          </cell>
          <cell r="GG12">
            <v>0.05</v>
          </cell>
          <cell r="GH12">
            <v>0.01</v>
          </cell>
          <cell r="GI12">
            <v>0</v>
          </cell>
          <cell r="GJ12">
            <v>0</v>
          </cell>
          <cell r="GK12">
            <v>0</v>
          </cell>
          <cell r="GL12">
            <v>0.06</v>
          </cell>
          <cell r="GM12">
            <v>0.03</v>
          </cell>
          <cell r="GN12">
            <v>0</v>
          </cell>
          <cell r="GO12">
            <v>0.02</v>
          </cell>
          <cell r="GP12">
            <v>0.04</v>
          </cell>
          <cell r="GQ12">
            <v>0.01</v>
          </cell>
          <cell r="GR12">
            <v>0.03</v>
          </cell>
          <cell r="GS12">
            <v>0</v>
          </cell>
          <cell r="GT12">
            <v>-0.02</v>
          </cell>
          <cell r="GU12">
            <v>-0.1</v>
          </cell>
          <cell r="GV12">
            <v>-0.03</v>
          </cell>
          <cell r="GW12">
            <v>0</v>
          </cell>
          <cell r="GX12">
            <v>-0.05</v>
          </cell>
          <cell r="GY12">
            <v>0</v>
          </cell>
          <cell r="GZ12">
            <v>0.04</v>
          </cell>
          <cell r="HA12">
            <v>0.01</v>
          </cell>
          <cell r="HB12">
            <v>0.01</v>
          </cell>
          <cell r="HC12">
            <v>0.01</v>
          </cell>
          <cell r="HD12">
            <v>0.08</v>
          </cell>
          <cell r="HE12">
            <v>0.02</v>
          </cell>
          <cell r="HF12">
            <v>0.02</v>
          </cell>
          <cell r="HG12">
            <v>0.04</v>
          </cell>
          <cell r="HH12">
            <v>-0.04</v>
          </cell>
          <cell r="HI12">
            <v>0.03</v>
          </cell>
          <cell r="HJ12">
            <v>0.02</v>
          </cell>
          <cell r="HK12">
            <v>0</v>
          </cell>
          <cell r="HL12">
            <v>0</v>
          </cell>
          <cell r="HM12">
            <v>-7.0000000000000007E-2</v>
          </cell>
          <cell r="HN12">
            <v>-0.12</v>
          </cell>
          <cell r="HO12">
            <v>-0.11</v>
          </cell>
          <cell r="HP12">
            <v>-0.12</v>
          </cell>
          <cell r="HQ12">
            <v>-0.06</v>
          </cell>
          <cell r="HR12">
            <v>0.03</v>
          </cell>
          <cell r="HS12">
            <v>0.02</v>
          </cell>
          <cell r="HT12">
            <v>0.01</v>
          </cell>
          <cell r="HU12">
            <v>0</v>
          </cell>
          <cell r="HV12">
            <v>-0.04</v>
          </cell>
          <cell r="HW12">
            <v>0</v>
          </cell>
          <cell r="HX12">
            <v>-0.03</v>
          </cell>
          <cell r="HY12">
            <v>0</v>
          </cell>
          <cell r="HZ12">
            <v>-0.11</v>
          </cell>
          <cell r="IA12">
            <v>-0.1</v>
          </cell>
          <cell r="IB12">
            <v>-0.03</v>
          </cell>
          <cell r="IC12">
            <v>0</v>
          </cell>
          <cell r="ID12">
            <v>0</v>
          </cell>
          <cell r="IE12">
            <v>0</v>
          </cell>
          <cell r="IF12">
            <v>0.04</v>
          </cell>
          <cell r="IG12">
            <v>0.01</v>
          </cell>
          <cell r="IH12">
            <v>-0.01</v>
          </cell>
          <cell r="II12">
            <v>-0.01</v>
          </cell>
          <cell r="IJ12">
            <v>0.02</v>
          </cell>
          <cell r="IK12">
            <v>0</v>
          </cell>
          <cell r="IL12">
            <v>0.03</v>
          </cell>
          <cell r="IM12">
            <v>0.08</v>
          </cell>
          <cell r="IN12">
            <v>0.16</v>
          </cell>
          <cell r="IO12">
            <v>-7.0000000000000007E-2</v>
          </cell>
          <cell r="IP12">
            <v>0</v>
          </cell>
          <cell r="IQ12">
            <v>0</v>
          </cell>
        </row>
        <row r="13">
          <cell r="B13">
            <v>-0.13</v>
          </cell>
          <cell r="C13">
            <v>0.02</v>
          </cell>
          <cell r="D13">
            <v>0.01</v>
          </cell>
          <cell r="E13">
            <v>1.3</v>
          </cell>
          <cell r="F13">
            <v>0.54</v>
          </cell>
          <cell r="G13">
            <v>0.01</v>
          </cell>
          <cell r="H13">
            <v>0.01</v>
          </cell>
          <cell r="I13">
            <v>0.01</v>
          </cell>
          <cell r="J13">
            <v>0</v>
          </cell>
          <cell r="K13">
            <v>0.01</v>
          </cell>
          <cell r="L13">
            <v>0.02</v>
          </cell>
          <cell r="M13">
            <v>0</v>
          </cell>
          <cell r="N13">
            <v>0</v>
          </cell>
          <cell r="O13">
            <v>0</v>
          </cell>
          <cell r="P13">
            <v>7.0000000000000007E-2</v>
          </cell>
          <cell r="Q13">
            <v>0.02</v>
          </cell>
          <cell r="R13">
            <v>-0.01</v>
          </cell>
          <cell r="S13">
            <v>0.01</v>
          </cell>
          <cell r="T13">
            <v>0.02</v>
          </cell>
          <cell r="U13">
            <v>0.03</v>
          </cell>
          <cell r="V13">
            <v>-0.01</v>
          </cell>
          <cell r="W13">
            <v>0</v>
          </cell>
          <cell r="X13">
            <v>0.33</v>
          </cell>
          <cell r="Y13">
            <v>0.02</v>
          </cell>
          <cell r="Z13">
            <v>0.3</v>
          </cell>
          <cell r="AA13">
            <v>0.02</v>
          </cell>
          <cell r="AB13">
            <v>0.01</v>
          </cell>
          <cell r="AC13">
            <v>0.01</v>
          </cell>
          <cell r="AD13">
            <v>0.06</v>
          </cell>
          <cell r="AE13">
            <v>0.03</v>
          </cell>
          <cell r="AF13">
            <v>0.04</v>
          </cell>
          <cell r="AG13">
            <v>0.06</v>
          </cell>
          <cell r="AH13">
            <v>0</v>
          </cell>
          <cell r="AI13">
            <v>0</v>
          </cell>
          <cell r="AJ13">
            <v>0.01</v>
          </cell>
          <cell r="AK13">
            <v>0.01</v>
          </cell>
          <cell r="AL13">
            <v>0</v>
          </cell>
          <cell r="AM13">
            <v>0.04</v>
          </cell>
          <cell r="AN13">
            <v>0.1</v>
          </cell>
          <cell r="AO13">
            <v>0.05</v>
          </cell>
          <cell r="AP13">
            <v>0.05</v>
          </cell>
          <cell r="AQ13">
            <v>-0.01</v>
          </cell>
          <cell r="AR13">
            <v>0</v>
          </cell>
          <cell r="AS13">
            <v>0.06</v>
          </cell>
          <cell r="AT13">
            <v>-0.32</v>
          </cell>
          <cell r="AU13">
            <v>-0.08</v>
          </cell>
          <cell r="AV13">
            <v>-0.06</v>
          </cell>
          <cell r="AW13">
            <v>-0.02</v>
          </cell>
          <cell r="AX13">
            <v>-0.05</v>
          </cell>
          <cell r="AY13">
            <v>-0.03</v>
          </cell>
          <cell r="AZ13">
            <v>-0.03</v>
          </cell>
          <cell r="BA13">
            <v>-7.0000000000000007E-2</v>
          </cell>
          <cell r="BB13">
            <v>-0.02</v>
          </cell>
          <cell r="BC13">
            <v>0</v>
          </cell>
          <cell r="BD13">
            <v>-0.01</v>
          </cell>
          <cell r="BE13">
            <v>-0.01</v>
          </cell>
          <cell r="BF13">
            <v>-0.1</v>
          </cell>
          <cell r="BG13">
            <v>-0.1</v>
          </cell>
          <cell r="BH13">
            <v>0</v>
          </cell>
          <cell r="BI13">
            <v>0.2</v>
          </cell>
          <cell r="BJ13">
            <v>0.13</v>
          </cell>
          <cell r="BK13">
            <v>0.05</v>
          </cell>
          <cell r="BL13">
            <v>0.03</v>
          </cell>
          <cell r="BM13">
            <v>0.02</v>
          </cell>
          <cell r="BN13">
            <v>0</v>
          </cell>
          <cell r="BO13">
            <v>0.02</v>
          </cell>
          <cell r="BP13">
            <v>0</v>
          </cell>
          <cell r="BQ13">
            <v>0</v>
          </cell>
          <cell r="BR13">
            <v>0.02</v>
          </cell>
          <cell r="BS13">
            <v>-0.03</v>
          </cell>
          <cell r="BT13">
            <v>-0.06</v>
          </cell>
          <cell r="BU13">
            <v>-0.09</v>
          </cell>
          <cell r="BV13">
            <v>0</v>
          </cell>
          <cell r="BW13">
            <v>0.01</v>
          </cell>
          <cell r="BX13">
            <v>-0.02</v>
          </cell>
          <cell r="BY13">
            <v>0</v>
          </cell>
          <cell r="BZ13">
            <v>-0.01</v>
          </cell>
          <cell r="CA13">
            <v>-0.01</v>
          </cell>
          <cell r="CB13">
            <v>-0.01</v>
          </cell>
          <cell r="CC13">
            <v>0.02</v>
          </cell>
          <cell r="CD13">
            <v>-0.01</v>
          </cell>
          <cell r="CE13">
            <v>0.02</v>
          </cell>
          <cell r="CF13">
            <v>0.01</v>
          </cell>
          <cell r="CG13">
            <v>0.03</v>
          </cell>
          <cell r="CH13">
            <v>0.03</v>
          </cell>
          <cell r="CI13">
            <v>-0.02</v>
          </cell>
          <cell r="CJ13">
            <v>0.02</v>
          </cell>
          <cell r="CK13">
            <v>0.35</v>
          </cell>
          <cell r="CL13">
            <v>0.11</v>
          </cell>
          <cell r="CM13">
            <v>0.1</v>
          </cell>
          <cell r="CN13">
            <v>0</v>
          </cell>
          <cell r="CO13">
            <v>0.01</v>
          </cell>
          <cell r="CP13">
            <v>0.23</v>
          </cell>
          <cell r="CQ13">
            <v>0.25</v>
          </cell>
          <cell r="CR13">
            <v>0.25</v>
          </cell>
          <cell r="CS13">
            <v>0.04</v>
          </cell>
          <cell r="CT13">
            <v>0.2</v>
          </cell>
          <cell r="CU13">
            <v>0.03</v>
          </cell>
          <cell r="CV13">
            <v>-0.03</v>
          </cell>
          <cell r="CW13">
            <v>0.01</v>
          </cell>
          <cell r="CX13">
            <v>0</v>
          </cell>
          <cell r="CY13">
            <v>0.02</v>
          </cell>
          <cell r="CZ13">
            <v>0</v>
          </cell>
          <cell r="DA13">
            <v>0.02</v>
          </cell>
          <cell r="DB13">
            <v>0.14000000000000001</v>
          </cell>
          <cell r="DC13">
            <v>-0.01</v>
          </cell>
          <cell r="DD13">
            <v>-0.03</v>
          </cell>
          <cell r="DE13">
            <v>0.01</v>
          </cell>
          <cell r="DF13">
            <v>0</v>
          </cell>
          <cell r="DG13">
            <v>0</v>
          </cell>
          <cell r="DH13">
            <v>0</v>
          </cell>
          <cell r="DI13">
            <v>0.02</v>
          </cell>
          <cell r="DJ13">
            <v>-0.01</v>
          </cell>
          <cell r="DK13">
            <v>-0.02</v>
          </cell>
          <cell r="DL13">
            <v>0.01</v>
          </cell>
          <cell r="DM13">
            <v>0</v>
          </cell>
          <cell r="DN13">
            <v>0.01</v>
          </cell>
          <cell r="DO13">
            <v>0.03</v>
          </cell>
          <cell r="DP13">
            <v>0.13</v>
          </cell>
          <cell r="DQ13">
            <v>0.03</v>
          </cell>
          <cell r="DR13">
            <v>0.09</v>
          </cell>
          <cell r="DS13">
            <v>0.19</v>
          </cell>
          <cell r="DT13">
            <v>0.02</v>
          </cell>
          <cell r="DU13">
            <v>7.0000000000000007E-2</v>
          </cell>
          <cell r="DV13">
            <v>0.1</v>
          </cell>
          <cell r="DW13">
            <v>-7.0000000000000007E-2</v>
          </cell>
          <cell r="DX13">
            <v>-0.08</v>
          </cell>
          <cell r="DY13">
            <v>-0.13</v>
          </cell>
          <cell r="DZ13">
            <v>0.05</v>
          </cell>
          <cell r="EA13">
            <v>0.01</v>
          </cell>
          <cell r="EB13">
            <v>1.4</v>
          </cell>
          <cell r="EC13">
            <v>0.32</v>
          </cell>
          <cell r="ED13">
            <v>0.01</v>
          </cell>
          <cell r="EE13">
            <v>0.01</v>
          </cell>
          <cell r="EF13">
            <v>-0.01</v>
          </cell>
          <cell r="EG13">
            <v>0.01</v>
          </cell>
          <cell r="EH13">
            <v>0.03</v>
          </cell>
          <cell r="EI13">
            <v>0.03</v>
          </cell>
          <cell r="EJ13">
            <v>0</v>
          </cell>
          <cell r="EK13">
            <v>0</v>
          </cell>
          <cell r="EL13">
            <v>0</v>
          </cell>
          <cell r="EM13">
            <v>0.06</v>
          </cell>
          <cell r="EN13">
            <v>0.02</v>
          </cell>
          <cell r="EO13">
            <v>0</v>
          </cell>
          <cell r="EP13">
            <v>0</v>
          </cell>
          <cell r="EQ13">
            <v>-0.01</v>
          </cell>
          <cell r="ER13">
            <v>0</v>
          </cell>
          <cell r="ES13">
            <v>0.02</v>
          </cell>
          <cell r="ET13">
            <v>0.03</v>
          </cell>
          <cell r="EU13">
            <v>0.06</v>
          </cell>
          <cell r="EV13">
            <v>-0.05</v>
          </cell>
          <cell r="EW13">
            <v>0.1</v>
          </cell>
          <cell r="EX13">
            <v>0.08</v>
          </cell>
          <cell r="EY13">
            <v>0.03</v>
          </cell>
          <cell r="EZ13">
            <v>0.04</v>
          </cell>
          <cell r="FA13">
            <v>0.06</v>
          </cell>
          <cell r="FB13">
            <v>0.01</v>
          </cell>
          <cell r="FC13">
            <v>0.03</v>
          </cell>
          <cell r="FD13">
            <v>0.03</v>
          </cell>
          <cell r="FE13">
            <v>-0.01</v>
          </cell>
          <cell r="FF13">
            <v>0</v>
          </cell>
          <cell r="FG13">
            <v>0.01</v>
          </cell>
          <cell r="FH13">
            <v>0.01</v>
          </cell>
          <cell r="FI13">
            <v>0.01</v>
          </cell>
          <cell r="FJ13">
            <v>0.02</v>
          </cell>
          <cell r="FK13">
            <v>0.16</v>
          </cell>
          <cell r="FL13">
            <v>0.09</v>
          </cell>
          <cell r="FM13">
            <v>0.04</v>
          </cell>
          <cell r="FN13">
            <v>0.03</v>
          </cell>
          <cell r="FO13">
            <v>0.01</v>
          </cell>
          <cell r="FP13">
            <v>0.08</v>
          </cell>
          <cell r="FQ13">
            <v>-0.09</v>
          </cell>
          <cell r="FR13">
            <v>-0.01</v>
          </cell>
          <cell r="FS13">
            <v>0</v>
          </cell>
          <cell r="FT13">
            <v>-0.01</v>
          </cell>
          <cell r="FU13">
            <v>0.01</v>
          </cell>
          <cell r="FV13">
            <v>0.01</v>
          </cell>
          <cell r="FW13">
            <v>0</v>
          </cell>
          <cell r="FX13">
            <v>-0.03</v>
          </cell>
          <cell r="FY13">
            <v>-0.02</v>
          </cell>
          <cell r="FZ13">
            <v>0</v>
          </cell>
          <cell r="GA13">
            <v>-0.01</v>
          </cell>
          <cell r="GB13">
            <v>-0.01</v>
          </cell>
          <cell r="GC13">
            <v>-0.03</v>
          </cell>
          <cell r="GD13">
            <v>-0.04</v>
          </cell>
          <cell r="GE13">
            <v>0</v>
          </cell>
          <cell r="GF13">
            <v>0.34</v>
          </cell>
          <cell r="GG13">
            <v>0.04</v>
          </cell>
          <cell r="GH13">
            <v>0.21</v>
          </cell>
          <cell r="GI13">
            <v>0.22</v>
          </cell>
          <cell r="GJ13">
            <v>0</v>
          </cell>
          <cell r="GK13">
            <v>0</v>
          </cell>
          <cell r="GL13">
            <v>0.09</v>
          </cell>
          <cell r="GM13">
            <v>0.08</v>
          </cell>
          <cell r="GN13">
            <v>0</v>
          </cell>
          <cell r="GO13">
            <v>0.02</v>
          </cell>
          <cell r="GP13">
            <v>0.03</v>
          </cell>
          <cell r="GQ13">
            <v>-0.11</v>
          </cell>
          <cell r="GR13">
            <v>-0.08</v>
          </cell>
          <cell r="GS13">
            <v>-0.04</v>
          </cell>
          <cell r="GT13">
            <v>0.02</v>
          </cell>
          <cell r="GU13">
            <v>0.03</v>
          </cell>
          <cell r="GV13">
            <v>0.01</v>
          </cell>
          <cell r="GW13">
            <v>0</v>
          </cell>
          <cell r="GX13">
            <v>0.01</v>
          </cell>
          <cell r="GY13">
            <v>0</v>
          </cell>
          <cell r="GZ13">
            <v>0.06</v>
          </cell>
          <cell r="HA13">
            <v>0</v>
          </cell>
          <cell r="HB13">
            <v>0.02</v>
          </cell>
          <cell r="HC13">
            <v>0.04</v>
          </cell>
          <cell r="HD13">
            <v>0.05</v>
          </cell>
          <cell r="HE13">
            <v>0.03</v>
          </cell>
          <cell r="HF13">
            <v>0.02</v>
          </cell>
          <cell r="HG13">
            <v>0</v>
          </cell>
          <cell r="HH13">
            <v>0.23</v>
          </cell>
          <cell r="HI13">
            <v>0.03</v>
          </cell>
          <cell r="HJ13">
            <v>0.01</v>
          </cell>
          <cell r="HK13">
            <v>0</v>
          </cell>
          <cell r="HL13">
            <v>0.01</v>
          </cell>
          <cell r="HM13">
            <v>0.21</v>
          </cell>
          <cell r="HN13">
            <v>0.22</v>
          </cell>
          <cell r="HO13">
            <v>0.22</v>
          </cell>
          <cell r="HP13">
            <v>0.06</v>
          </cell>
          <cell r="HQ13">
            <v>0.14000000000000001</v>
          </cell>
          <cell r="HR13">
            <v>0.01</v>
          </cell>
          <cell r="HS13">
            <v>0</v>
          </cell>
          <cell r="HT13">
            <v>0.02</v>
          </cell>
          <cell r="HU13">
            <v>0</v>
          </cell>
          <cell r="HV13">
            <v>0.02</v>
          </cell>
          <cell r="HW13">
            <v>0</v>
          </cell>
          <cell r="HX13">
            <v>0.02</v>
          </cell>
          <cell r="HY13">
            <v>0.05</v>
          </cell>
          <cell r="HZ13">
            <v>-0.02</v>
          </cell>
          <cell r="IA13">
            <v>-0.02</v>
          </cell>
          <cell r="IB13">
            <v>0.01</v>
          </cell>
          <cell r="IC13">
            <v>0</v>
          </cell>
          <cell r="ID13">
            <v>0</v>
          </cell>
          <cell r="IE13">
            <v>0</v>
          </cell>
          <cell r="IF13">
            <v>0.03</v>
          </cell>
          <cell r="IG13">
            <v>-0.02</v>
          </cell>
          <cell r="IH13">
            <v>0</v>
          </cell>
          <cell r="II13">
            <v>0</v>
          </cell>
          <cell r="IJ13">
            <v>0.02</v>
          </cell>
          <cell r="IK13">
            <v>0.01</v>
          </cell>
          <cell r="IL13">
            <v>0.03</v>
          </cell>
          <cell r="IM13">
            <v>0.03</v>
          </cell>
          <cell r="IN13">
            <v>-0.03</v>
          </cell>
          <cell r="IO13">
            <v>0.06</v>
          </cell>
          <cell r="IP13">
            <v>0.21</v>
          </cell>
          <cell r="IQ13">
            <v>0.05</v>
          </cell>
        </row>
        <row r="14">
          <cell r="B14">
            <v>0.1</v>
          </cell>
          <cell r="C14">
            <v>0.04</v>
          </cell>
          <cell r="D14">
            <v>0.03</v>
          </cell>
          <cell r="E14">
            <v>2.1</v>
          </cell>
          <cell r="F14">
            <v>0.92</v>
          </cell>
          <cell r="G14">
            <v>0.03</v>
          </cell>
          <cell r="H14">
            <v>0</v>
          </cell>
          <cell r="I14">
            <v>0</v>
          </cell>
          <cell r="J14">
            <v>0.01</v>
          </cell>
          <cell r="K14">
            <v>0.03</v>
          </cell>
          <cell r="L14">
            <v>0.01</v>
          </cell>
          <cell r="M14">
            <v>0</v>
          </cell>
          <cell r="N14">
            <v>0.02</v>
          </cell>
          <cell r="O14">
            <v>0</v>
          </cell>
          <cell r="P14">
            <v>0.05</v>
          </cell>
          <cell r="Q14">
            <v>0</v>
          </cell>
          <cell r="R14">
            <v>0.01</v>
          </cell>
          <cell r="S14">
            <v>0</v>
          </cell>
          <cell r="T14">
            <v>0.01</v>
          </cell>
          <cell r="U14">
            <v>0</v>
          </cell>
          <cell r="V14">
            <v>0.03</v>
          </cell>
          <cell r="W14">
            <v>0.01</v>
          </cell>
          <cell r="X14">
            <v>0.67</v>
          </cell>
          <cell r="Y14">
            <v>0.8</v>
          </cell>
          <cell r="Z14">
            <v>-0.12</v>
          </cell>
          <cell r="AA14">
            <v>7.0000000000000007E-2</v>
          </cell>
          <cell r="AB14">
            <v>-0.01</v>
          </cell>
          <cell r="AC14">
            <v>0.08</v>
          </cell>
          <cell r="AD14">
            <v>0.08</v>
          </cell>
          <cell r="AE14">
            <v>0.05</v>
          </cell>
          <cell r="AF14">
            <v>0.03</v>
          </cell>
          <cell r="AG14">
            <v>-0.02</v>
          </cell>
          <cell r="AH14">
            <v>0</v>
          </cell>
          <cell r="AI14">
            <v>0</v>
          </cell>
          <cell r="AJ14">
            <v>0.02</v>
          </cell>
          <cell r="AK14">
            <v>-0.01</v>
          </cell>
          <cell r="AL14">
            <v>0.01</v>
          </cell>
          <cell r="AM14">
            <v>-0.03</v>
          </cell>
          <cell r="AN14">
            <v>0.05</v>
          </cell>
          <cell r="AO14">
            <v>0</v>
          </cell>
          <cell r="AP14">
            <v>-0.02</v>
          </cell>
          <cell r="AQ14">
            <v>0</v>
          </cell>
          <cell r="AR14">
            <v>0.01</v>
          </cell>
          <cell r="AS14">
            <v>0.05</v>
          </cell>
          <cell r="AT14">
            <v>0.12</v>
          </cell>
          <cell r="AU14">
            <v>0.04</v>
          </cell>
          <cell r="AV14">
            <v>0.03</v>
          </cell>
          <cell r="AW14">
            <v>0.01</v>
          </cell>
          <cell r="AX14">
            <v>0.06</v>
          </cell>
          <cell r="AY14">
            <v>0.04</v>
          </cell>
          <cell r="AZ14">
            <v>0.01</v>
          </cell>
          <cell r="BA14">
            <v>0</v>
          </cell>
          <cell r="BB14">
            <v>-0.01</v>
          </cell>
          <cell r="BC14">
            <v>-0.01</v>
          </cell>
          <cell r="BD14">
            <v>-0.01</v>
          </cell>
          <cell r="BE14">
            <v>0.01</v>
          </cell>
          <cell r="BF14">
            <v>0.05</v>
          </cell>
          <cell r="BG14">
            <v>0.04</v>
          </cell>
          <cell r="BH14">
            <v>0.01</v>
          </cell>
          <cell r="BI14">
            <v>0.38</v>
          </cell>
          <cell r="BJ14">
            <v>0.15</v>
          </cell>
          <cell r="BK14">
            <v>0</v>
          </cell>
          <cell r="BL14">
            <v>0</v>
          </cell>
          <cell r="BM14">
            <v>0</v>
          </cell>
          <cell r="BN14">
            <v>0</v>
          </cell>
          <cell r="BO14">
            <v>0.22</v>
          </cell>
          <cell r="BP14">
            <v>0.19</v>
          </cell>
          <cell r="BQ14">
            <v>0</v>
          </cell>
          <cell r="BR14">
            <v>0.03</v>
          </cell>
          <cell r="BS14">
            <v>0.18</v>
          </cell>
          <cell r="BT14">
            <v>-0.01</v>
          </cell>
          <cell r="BU14">
            <v>0.01</v>
          </cell>
          <cell r="BV14">
            <v>0.04</v>
          </cell>
          <cell r="BW14">
            <v>-0.04</v>
          </cell>
          <cell r="BX14">
            <v>0.02</v>
          </cell>
          <cell r="BY14">
            <v>-0.03</v>
          </cell>
          <cell r="BZ14">
            <v>0</v>
          </cell>
          <cell r="CA14">
            <v>0.04</v>
          </cell>
          <cell r="CB14">
            <v>0.02</v>
          </cell>
          <cell r="CC14">
            <v>0.08</v>
          </cell>
          <cell r="CD14">
            <v>0.01</v>
          </cell>
          <cell r="CE14">
            <v>0.01</v>
          </cell>
          <cell r="CF14">
            <v>7.0000000000000007E-2</v>
          </cell>
          <cell r="CG14">
            <v>0.08</v>
          </cell>
          <cell r="CH14">
            <v>0.04</v>
          </cell>
          <cell r="CI14">
            <v>0.04</v>
          </cell>
          <cell r="CJ14">
            <v>0</v>
          </cell>
          <cell r="CK14">
            <v>0.17</v>
          </cell>
          <cell r="CL14">
            <v>0.2</v>
          </cell>
          <cell r="CM14">
            <v>0.17</v>
          </cell>
          <cell r="CN14">
            <v>0</v>
          </cell>
          <cell r="CO14">
            <v>0.03</v>
          </cell>
          <cell r="CP14">
            <v>-0.02</v>
          </cell>
          <cell r="CQ14">
            <v>0.75</v>
          </cell>
          <cell r="CR14">
            <v>0.75</v>
          </cell>
          <cell r="CS14">
            <v>0.06</v>
          </cell>
          <cell r="CT14">
            <v>0.62</v>
          </cell>
          <cell r="CU14">
            <v>0.03</v>
          </cell>
          <cell r="CV14">
            <v>0.04</v>
          </cell>
          <cell r="CW14">
            <v>0</v>
          </cell>
          <cell r="CX14">
            <v>0</v>
          </cell>
          <cell r="CY14">
            <v>0</v>
          </cell>
          <cell r="CZ14">
            <v>0</v>
          </cell>
          <cell r="DA14">
            <v>0</v>
          </cell>
          <cell r="DB14">
            <v>-0.04</v>
          </cell>
          <cell r="DC14">
            <v>-0.05</v>
          </cell>
          <cell r="DD14">
            <v>-0.04</v>
          </cell>
          <cell r="DE14">
            <v>-0.02</v>
          </cell>
          <cell r="DF14">
            <v>0</v>
          </cell>
          <cell r="DG14">
            <v>-0.01</v>
          </cell>
          <cell r="DH14">
            <v>0.01</v>
          </cell>
          <cell r="DI14">
            <v>0.02</v>
          </cell>
          <cell r="DJ14">
            <v>-0.01</v>
          </cell>
          <cell r="DK14">
            <v>0.01</v>
          </cell>
          <cell r="DL14">
            <v>0.01</v>
          </cell>
          <cell r="DM14">
            <v>0.01</v>
          </cell>
          <cell r="DN14">
            <v>0</v>
          </cell>
          <cell r="DO14">
            <v>0</v>
          </cell>
          <cell r="DP14">
            <v>-0.02</v>
          </cell>
          <cell r="DQ14">
            <v>-0.01</v>
          </cell>
          <cell r="DR14">
            <v>-0.01</v>
          </cell>
          <cell r="DS14">
            <v>0</v>
          </cell>
          <cell r="DT14">
            <v>0</v>
          </cell>
          <cell r="DU14">
            <v>0</v>
          </cell>
          <cell r="DV14">
            <v>0</v>
          </cell>
          <cell r="DW14">
            <v>0.14000000000000001</v>
          </cell>
          <cell r="DX14">
            <v>0.14000000000000001</v>
          </cell>
          <cell r="DY14">
            <v>0.09</v>
          </cell>
          <cell r="DZ14">
            <v>0.05</v>
          </cell>
          <cell r="EA14">
            <v>0</v>
          </cell>
          <cell r="EB14">
            <v>2.7</v>
          </cell>
          <cell r="EC14">
            <v>1.04</v>
          </cell>
          <cell r="ED14">
            <v>0.02</v>
          </cell>
          <cell r="EE14">
            <v>0</v>
          </cell>
          <cell r="EF14">
            <v>0.01</v>
          </cell>
          <cell r="EG14">
            <v>0</v>
          </cell>
          <cell r="EH14">
            <v>0.02</v>
          </cell>
          <cell r="EI14">
            <v>0</v>
          </cell>
          <cell r="EJ14">
            <v>0.02</v>
          </cell>
          <cell r="EK14">
            <v>0.01</v>
          </cell>
          <cell r="EL14">
            <v>0</v>
          </cell>
          <cell r="EM14">
            <v>0.02</v>
          </cell>
          <cell r="EN14">
            <v>0.01</v>
          </cell>
          <cell r="EO14">
            <v>0.01</v>
          </cell>
          <cell r="EP14">
            <v>0.01</v>
          </cell>
          <cell r="EQ14">
            <v>0</v>
          </cell>
          <cell r="ER14">
            <v>0.01</v>
          </cell>
          <cell r="ES14">
            <v>0.01</v>
          </cell>
          <cell r="ET14">
            <v>-0.02</v>
          </cell>
          <cell r="EU14">
            <v>0.87</v>
          </cell>
          <cell r="EV14">
            <v>0.87</v>
          </cell>
          <cell r="EW14">
            <v>0.01</v>
          </cell>
          <cell r="EX14">
            <v>0.05</v>
          </cell>
          <cell r="EY14">
            <v>0.01</v>
          </cell>
          <cell r="EZ14">
            <v>0.04</v>
          </cell>
          <cell r="FA14">
            <v>0.01</v>
          </cell>
          <cell r="FB14">
            <v>0.02</v>
          </cell>
          <cell r="FC14">
            <v>0</v>
          </cell>
          <cell r="FD14">
            <v>0.03</v>
          </cell>
          <cell r="FE14">
            <v>0.01</v>
          </cell>
          <cell r="FF14">
            <v>0</v>
          </cell>
          <cell r="FG14">
            <v>0.01</v>
          </cell>
          <cell r="FH14">
            <v>0.01</v>
          </cell>
          <cell r="FI14">
            <v>0.01</v>
          </cell>
          <cell r="FJ14">
            <v>0</v>
          </cell>
          <cell r="FK14">
            <v>0.08</v>
          </cell>
          <cell r="FL14">
            <v>0.01</v>
          </cell>
          <cell r="FM14">
            <v>0.01</v>
          </cell>
          <cell r="FN14">
            <v>0</v>
          </cell>
          <cell r="FO14">
            <v>0.02</v>
          </cell>
          <cell r="FP14">
            <v>0.06</v>
          </cell>
          <cell r="FQ14">
            <v>0.01</v>
          </cell>
          <cell r="FR14">
            <v>0</v>
          </cell>
          <cell r="FS14">
            <v>0</v>
          </cell>
          <cell r="FT14">
            <v>0</v>
          </cell>
          <cell r="FU14">
            <v>-0.03</v>
          </cell>
          <cell r="FV14">
            <v>-0.04</v>
          </cell>
          <cell r="FW14">
            <v>0.01</v>
          </cell>
          <cell r="FX14">
            <v>0.05</v>
          </cell>
          <cell r="FY14">
            <v>0.01</v>
          </cell>
          <cell r="FZ14">
            <v>0</v>
          </cell>
          <cell r="GA14">
            <v>0.01</v>
          </cell>
          <cell r="GB14">
            <v>0</v>
          </cell>
          <cell r="GC14">
            <v>0</v>
          </cell>
          <cell r="GD14">
            <v>0</v>
          </cell>
          <cell r="GE14">
            <v>0.01</v>
          </cell>
          <cell r="GF14">
            <v>-0.02</v>
          </cell>
          <cell r="GG14">
            <v>7.0000000000000007E-2</v>
          </cell>
          <cell r="GH14">
            <v>-0.18</v>
          </cell>
          <cell r="GI14">
            <v>-0.22</v>
          </cell>
          <cell r="GJ14">
            <v>0.03</v>
          </cell>
          <cell r="GK14">
            <v>0</v>
          </cell>
          <cell r="GL14">
            <v>0.1</v>
          </cell>
          <cell r="GM14">
            <v>0.08</v>
          </cell>
          <cell r="GN14">
            <v>0</v>
          </cell>
          <cell r="GO14">
            <v>0.01</v>
          </cell>
          <cell r="GP14">
            <v>0.08</v>
          </cell>
          <cell r="GQ14">
            <v>0.03</v>
          </cell>
          <cell r="GR14">
            <v>0.03</v>
          </cell>
          <cell r="GS14">
            <v>0.02</v>
          </cell>
          <cell r="GT14">
            <v>-0.03</v>
          </cell>
          <cell r="GU14">
            <v>0.03</v>
          </cell>
          <cell r="GV14">
            <v>0</v>
          </cell>
          <cell r="GW14">
            <v>-0.01</v>
          </cell>
          <cell r="GX14">
            <v>0.04</v>
          </cell>
          <cell r="GY14">
            <v>0</v>
          </cell>
          <cell r="GZ14">
            <v>-0.01</v>
          </cell>
          <cell r="HA14">
            <v>0.01</v>
          </cell>
          <cell r="HB14">
            <v>-0.03</v>
          </cell>
          <cell r="HC14">
            <v>0.02</v>
          </cell>
          <cell r="HD14">
            <v>0.03</v>
          </cell>
          <cell r="HE14">
            <v>0.02</v>
          </cell>
          <cell r="HF14">
            <v>0.01</v>
          </cell>
          <cell r="HG14">
            <v>0</v>
          </cell>
          <cell r="HH14">
            <v>0.22</v>
          </cell>
          <cell r="HI14">
            <v>0.21</v>
          </cell>
          <cell r="HJ14">
            <v>0.21</v>
          </cell>
          <cell r="HK14">
            <v>0</v>
          </cell>
          <cell r="HL14">
            <v>0.01</v>
          </cell>
          <cell r="HM14">
            <v>0</v>
          </cell>
          <cell r="HN14">
            <v>0.67</v>
          </cell>
          <cell r="HO14">
            <v>0.67</v>
          </cell>
          <cell r="HP14">
            <v>-0.04</v>
          </cell>
          <cell r="HQ14">
            <v>0.66</v>
          </cell>
          <cell r="HR14">
            <v>0.01</v>
          </cell>
          <cell r="HS14">
            <v>0.01</v>
          </cell>
          <cell r="HT14">
            <v>0.04</v>
          </cell>
          <cell r="HU14">
            <v>0</v>
          </cell>
          <cell r="HV14">
            <v>0.01</v>
          </cell>
          <cell r="HW14">
            <v>0</v>
          </cell>
          <cell r="HX14">
            <v>0</v>
          </cell>
          <cell r="HY14">
            <v>-0.11</v>
          </cell>
          <cell r="HZ14">
            <v>-0.03</v>
          </cell>
          <cell r="IA14">
            <v>-0.03</v>
          </cell>
          <cell r="IB14">
            <v>0.01</v>
          </cell>
          <cell r="IC14">
            <v>0</v>
          </cell>
          <cell r="ID14">
            <v>-0.01</v>
          </cell>
          <cell r="IE14">
            <v>0.01</v>
          </cell>
          <cell r="IF14">
            <v>-0.05</v>
          </cell>
          <cell r="IG14">
            <v>-0.01</v>
          </cell>
          <cell r="IH14">
            <v>0</v>
          </cell>
          <cell r="II14">
            <v>0</v>
          </cell>
          <cell r="IJ14">
            <v>-0.01</v>
          </cell>
          <cell r="IK14">
            <v>0</v>
          </cell>
          <cell r="IL14">
            <v>-0.03</v>
          </cell>
          <cell r="IM14">
            <v>-0.03</v>
          </cell>
          <cell r="IN14">
            <v>-0.04</v>
          </cell>
          <cell r="IO14">
            <v>0.01</v>
          </cell>
          <cell r="IP14">
            <v>0</v>
          </cell>
          <cell r="IQ14">
            <v>0</v>
          </cell>
        </row>
        <row r="15">
          <cell r="B15">
            <v>-0.05</v>
          </cell>
          <cell r="C15">
            <v>0.05</v>
          </cell>
          <cell r="D15">
            <v>0.09</v>
          </cell>
          <cell r="E15">
            <v>1.1000000000000001</v>
          </cell>
          <cell r="F15">
            <v>0.57999999999999996</v>
          </cell>
          <cell r="G15">
            <v>0.02</v>
          </cell>
          <cell r="H15">
            <v>0.01</v>
          </cell>
          <cell r="I15">
            <v>0.02</v>
          </cell>
          <cell r="J15">
            <v>0</v>
          </cell>
          <cell r="K15">
            <v>0.03</v>
          </cell>
          <cell r="L15">
            <v>0.02</v>
          </cell>
          <cell r="M15">
            <v>0.02</v>
          </cell>
          <cell r="N15">
            <v>-0.01</v>
          </cell>
          <cell r="O15">
            <v>0</v>
          </cell>
          <cell r="P15">
            <v>-0.08</v>
          </cell>
          <cell r="Q15">
            <v>-0.01</v>
          </cell>
          <cell r="R15">
            <v>0.01</v>
          </cell>
          <cell r="S15">
            <v>0</v>
          </cell>
          <cell r="T15">
            <v>-0.04</v>
          </cell>
          <cell r="U15">
            <v>-0.01</v>
          </cell>
          <cell r="V15">
            <v>-0.02</v>
          </cell>
          <cell r="W15">
            <v>0</v>
          </cell>
          <cell r="X15">
            <v>0.45</v>
          </cell>
          <cell r="Y15">
            <v>0.6</v>
          </cell>
          <cell r="Z15">
            <v>-0.15</v>
          </cell>
          <cell r="AA15">
            <v>0.04</v>
          </cell>
          <cell r="AB15">
            <v>0.05</v>
          </cell>
          <cell r="AC15">
            <v>-0.01</v>
          </cell>
          <cell r="AD15">
            <v>0.08</v>
          </cell>
          <cell r="AE15">
            <v>0.04</v>
          </cell>
          <cell r="AF15">
            <v>0.05</v>
          </cell>
          <cell r="AG15">
            <v>0.05</v>
          </cell>
          <cell r="AH15">
            <v>0.01</v>
          </cell>
          <cell r="AI15">
            <v>0</v>
          </cell>
          <cell r="AJ15">
            <v>-0.01</v>
          </cell>
          <cell r="AK15">
            <v>0.01</v>
          </cell>
          <cell r="AL15">
            <v>0.01</v>
          </cell>
          <cell r="AM15">
            <v>0.02</v>
          </cell>
          <cell r="AN15">
            <v>0.04</v>
          </cell>
          <cell r="AO15">
            <v>0.01</v>
          </cell>
          <cell r="AP15">
            <v>0.06</v>
          </cell>
          <cell r="AQ15">
            <v>-0.04</v>
          </cell>
          <cell r="AR15">
            <v>0.01</v>
          </cell>
          <cell r="AS15">
            <v>0.02</v>
          </cell>
          <cell r="AT15">
            <v>0.12</v>
          </cell>
          <cell r="AU15">
            <v>0.01</v>
          </cell>
          <cell r="AV15">
            <v>0.01</v>
          </cell>
          <cell r="AW15">
            <v>0</v>
          </cell>
          <cell r="AX15">
            <v>0.01</v>
          </cell>
          <cell r="AY15">
            <v>0</v>
          </cell>
          <cell r="AZ15">
            <v>0.02</v>
          </cell>
          <cell r="BA15">
            <v>0.03</v>
          </cell>
          <cell r="BB15">
            <v>0.03</v>
          </cell>
          <cell r="BC15">
            <v>0.01</v>
          </cell>
          <cell r="BD15">
            <v>0.03</v>
          </cell>
          <cell r="BE15">
            <v>0</v>
          </cell>
          <cell r="BF15">
            <v>0.01</v>
          </cell>
          <cell r="BG15">
            <v>0.01</v>
          </cell>
          <cell r="BH15">
            <v>0</v>
          </cell>
          <cell r="BI15">
            <v>0.38</v>
          </cell>
          <cell r="BJ15">
            <v>0.12</v>
          </cell>
          <cell r="BK15">
            <v>0.16</v>
          </cell>
          <cell r="BL15">
            <v>7.0000000000000007E-2</v>
          </cell>
          <cell r="BM15">
            <v>0.01</v>
          </cell>
          <cell r="BN15">
            <v>7.0000000000000007E-2</v>
          </cell>
          <cell r="BO15">
            <v>0.12</v>
          </cell>
          <cell r="BP15">
            <v>0.04</v>
          </cell>
          <cell r="BQ15">
            <v>0.08</v>
          </cell>
          <cell r="BR15">
            <v>-0.01</v>
          </cell>
          <cell r="BS15">
            <v>0.19</v>
          </cell>
          <cell r="BT15">
            <v>0.06</v>
          </cell>
          <cell r="BU15">
            <v>0</v>
          </cell>
          <cell r="BV15">
            <v>0.01</v>
          </cell>
          <cell r="BW15">
            <v>0.04</v>
          </cell>
          <cell r="BX15">
            <v>0</v>
          </cell>
          <cell r="BY15">
            <v>-0.01</v>
          </cell>
          <cell r="BZ15">
            <v>0.01</v>
          </cell>
          <cell r="CA15">
            <v>0.02</v>
          </cell>
          <cell r="CB15">
            <v>-0.01</v>
          </cell>
          <cell r="CC15">
            <v>0</v>
          </cell>
          <cell r="CD15">
            <v>0</v>
          </cell>
          <cell r="CE15">
            <v>-0.01</v>
          </cell>
          <cell r="CF15">
            <v>0</v>
          </cell>
          <cell r="CG15">
            <v>0.13</v>
          </cell>
          <cell r="CH15">
            <v>0.08</v>
          </cell>
          <cell r="CI15">
            <v>0.01</v>
          </cell>
          <cell r="CJ15">
            <v>0.04</v>
          </cell>
          <cell r="CK15">
            <v>-0.08</v>
          </cell>
          <cell r="CL15">
            <v>0.01</v>
          </cell>
          <cell r="CM15">
            <v>0</v>
          </cell>
          <cell r="CN15">
            <v>0</v>
          </cell>
          <cell r="CO15">
            <v>0.01</v>
          </cell>
          <cell r="CP15">
            <v>-0.09</v>
          </cell>
          <cell r="CQ15">
            <v>0.13</v>
          </cell>
          <cell r="CR15">
            <v>0.09</v>
          </cell>
          <cell r="CS15">
            <v>0.08</v>
          </cell>
          <cell r="CT15">
            <v>-7.0000000000000007E-2</v>
          </cell>
          <cell r="CU15">
            <v>0.04</v>
          </cell>
          <cell r="CV15">
            <v>0</v>
          </cell>
          <cell r="CW15">
            <v>0.05</v>
          </cell>
          <cell r="CX15">
            <v>0.04</v>
          </cell>
          <cell r="CY15">
            <v>0.04</v>
          </cell>
          <cell r="CZ15">
            <v>0</v>
          </cell>
          <cell r="DA15">
            <v>0.03</v>
          </cell>
          <cell r="DB15">
            <v>0.08</v>
          </cell>
          <cell r="DC15">
            <v>-0.06</v>
          </cell>
          <cell r="DD15">
            <v>-0.04</v>
          </cell>
          <cell r="DE15">
            <v>0</v>
          </cell>
          <cell r="DF15">
            <v>0</v>
          </cell>
          <cell r="DG15">
            <v>0</v>
          </cell>
          <cell r="DH15">
            <v>0</v>
          </cell>
          <cell r="DI15">
            <v>0.04</v>
          </cell>
          <cell r="DJ15">
            <v>0</v>
          </cell>
          <cell r="DK15">
            <v>-0.01</v>
          </cell>
          <cell r="DL15">
            <v>0.01</v>
          </cell>
          <cell r="DM15">
            <v>0.01</v>
          </cell>
          <cell r="DN15">
            <v>0.01</v>
          </cell>
          <cell r="DO15">
            <v>0.01</v>
          </cell>
          <cell r="DP15">
            <v>0.11</v>
          </cell>
          <cell r="DQ15">
            <v>7.0000000000000007E-2</v>
          </cell>
          <cell r="DR15">
            <v>0.03</v>
          </cell>
          <cell r="DS15">
            <v>-0.13</v>
          </cell>
          <cell r="DT15">
            <v>0.02</v>
          </cell>
          <cell r="DU15">
            <v>0</v>
          </cell>
          <cell r="DV15">
            <v>-0.14000000000000001</v>
          </cell>
          <cell r="DW15">
            <v>0.01</v>
          </cell>
          <cell r="DX15">
            <v>0.01</v>
          </cell>
          <cell r="DY15">
            <v>-0.03</v>
          </cell>
          <cell r="DZ15">
            <v>0.04</v>
          </cell>
          <cell r="EA15">
            <v>0</v>
          </cell>
          <cell r="EB15">
            <v>1.3</v>
          </cell>
          <cell r="EC15">
            <v>0.67</v>
          </cell>
          <cell r="ED15">
            <v>0.03</v>
          </cell>
          <cell r="EE15">
            <v>0.01</v>
          </cell>
          <cell r="EF15">
            <v>0.01</v>
          </cell>
          <cell r="EG15">
            <v>0.01</v>
          </cell>
          <cell r="EH15">
            <v>0.05</v>
          </cell>
          <cell r="EI15">
            <v>0.02</v>
          </cell>
          <cell r="EJ15">
            <v>0.02</v>
          </cell>
          <cell r="EK15">
            <v>0</v>
          </cell>
          <cell r="EL15">
            <v>0.01</v>
          </cell>
          <cell r="EM15">
            <v>0.02</v>
          </cell>
          <cell r="EN15">
            <v>0</v>
          </cell>
          <cell r="EO15">
            <v>0.01</v>
          </cell>
          <cell r="EP15">
            <v>0</v>
          </cell>
          <cell r="EQ15">
            <v>-0.02</v>
          </cell>
          <cell r="ER15">
            <v>0</v>
          </cell>
          <cell r="ES15">
            <v>0.01</v>
          </cell>
          <cell r="ET15">
            <v>0.01</v>
          </cell>
          <cell r="EU15">
            <v>0.39</v>
          </cell>
          <cell r="EV15">
            <v>0.4</v>
          </cell>
          <cell r="EW15">
            <v>-0.01</v>
          </cell>
          <cell r="EX15">
            <v>0.06</v>
          </cell>
          <cell r="EY15">
            <v>0.05</v>
          </cell>
          <cell r="EZ15">
            <v>0.01</v>
          </cell>
          <cell r="FA15">
            <v>7.0000000000000007E-2</v>
          </cell>
          <cell r="FB15">
            <v>0.03</v>
          </cell>
          <cell r="FC15">
            <v>0.04</v>
          </cell>
          <cell r="FD15">
            <v>0.06</v>
          </cell>
          <cell r="FE15">
            <v>0</v>
          </cell>
          <cell r="FF15">
            <v>0.02</v>
          </cell>
          <cell r="FG15">
            <v>0</v>
          </cell>
          <cell r="FH15">
            <v>0</v>
          </cell>
          <cell r="FI15">
            <v>0</v>
          </cell>
          <cell r="FJ15">
            <v>0.03</v>
          </cell>
          <cell r="FK15">
            <v>0.11</v>
          </cell>
          <cell r="FL15">
            <v>0.08</v>
          </cell>
          <cell r="FM15">
            <v>0.08</v>
          </cell>
          <cell r="FN15">
            <v>-0.03</v>
          </cell>
          <cell r="FO15">
            <v>0.02</v>
          </cell>
          <cell r="FP15">
            <v>0.04</v>
          </cell>
          <cell r="FQ15">
            <v>0</v>
          </cell>
          <cell r="FR15">
            <v>0.04</v>
          </cell>
          <cell r="FS15">
            <v>0.03</v>
          </cell>
          <cell r="FT15">
            <v>0.01</v>
          </cell>
          <cell r="FU15">
            <v>-0.02</v>
          </cell>
          <cell r="FV15">
            <v>-0.02</v>
          </cell>
          <cell r="FW15">
            <v>0</v>
          </cell>
          <cell r="FX15">
            <v>0</v>
          </cell>
          <cell r="FY15">
            <v>0</v>
          </cell>
          <cell r="FZ15">
            <v>-0.01</v>
          </cell>
          <cell r="GA15">
            <v>0.01</v>
          </cell>
          <cell r="GB15">
            <v>0</v>
          </cell>
          <cell r="GC15">
            <v>-0.02</v>
          </cell>
          <cell r="GD15">
            <v>-0.02</v>
          </cell>
          <cell r="GE15">
            <v>0</v>
          </cell>
          <cell r="GF15">
            <v>0.41</v>
          </cell>
          <cell r="GG15">
            <v>0.04</v>
          </cell>
          <cell r="GH15">
            <v>0.19</v>
          </cell>
          <cell r="GI15">
            <v>0.09</v>
          </cell>
          <cell r="GJ15">
            <v>0.05</v>
          </cell>
          <cell r="GK15">
            <v>0.05</v>
          </cell>
          <cell r="GL15">
            <v>0.17</v>
          </cell>
          <cell r="GM15">
            <v>7.0000000000000007E-2</v>
          </cell>
          <cell r="GN15">
            <v>0.1</v>
          </cell>
          <cell r="GO15">
            <v>0</v>
          </cell>
          <cell r="GP15">
            <v>0.28000000000000003</v>
          </cell>
          <cell r="GQ15">
            <v>0.03</v>
          </cell>
          <cell r="GR15">
            <v>-0.01</v>
          </cell>
          <cell r="GS15">
            <v>0.02</v>
          </cell>
          <cell r="GT15">
            <v>0.02</v>
          </cell>
          <cell r="GU15">
            <v>0.03</v>
          </cell>
          <cell r="GV15">
            <v>-0.01</v>
          </cell>
          <cell r="GW15">
            <v>0</v>
          </cell>
          <cell r="GX15">
            <v>0.03</v>
          </cell>
          <cell r="GY15">
            <v>0</v>
          </cell>
          <cell r="GZ15">
            <v>0.08</v>
          </cell>
          <cell r="HA15">
            <v>-0.01</v>
          </cell>
          <cell r="HB15">
            <v>0.02</v>
          </cell>
          <cell r="HC15">
            <v>0.06</v>
          </cell>
          <cell r="HD15">
            <v>0.15</v>
          </cell>
          <cell r="HE15">
            <v>7.0000000000000007E-2</v>
          </cell>
          <cell r="HF15">
            <v>0.01</v>
          </cell>
          <cell r="HG15">
            <v>7.0000000000000007E-2</v>
          </cell>
          <cell r="HH15">
            <v>-7.0000000000000007E-2</v>
          </cell>
          <cell r="HI15">
            <v>0.01</v>
          </cell>
          <cell r="HJ15">
            <v>0</v>
          </cell>
          <cell r="HK15">
            <v>0.01</v>
          </cell>
          <cell r="HL15">
            <v>0.01</v>
          </cell>
          <cell r="HM15">
            <v>-0.08</v>
          </cell>
          <cell r="HN15">
            <v>0.1</v>
          </cell>
          <cell r="HO15">
            <v>0.03</v>
          </cell>
          <cell r="HP15">
            <v>0.01</v>
          </cell>
          <cell r="HQ15">
            <v>-0.08</v>
          </cell>
          <cell r="HR15">
            <v>0.02</v>
          </cell>
          <cell r="HS15">
            <v>0.03</v>
          </cell>
          <cell r="HT15">
            <v>0.04</v>
          </cell>
          <cell r="HU15">
            <v>7.0000000000000007E-2</v>
          </cell>
          <cell r="HV15">
            <v>0.03</v>
          </cell>
          <cell r="HW15">
            <v>0</v>
          </cell>
          <cell r="HX15">
            <v>0.03</v>
          </cell>
          <cell r="HY15">
            <v>0.21</v>
          </cell>
          <cell r="HZ15">
            <v>-0.03</v>
          </cell>
          <cell r="IA15">
            <v>-0.02</v>
          </cell>
          <cell r="IB15">
            <v>-0.01</v>
          </cell>
          <cell r="IC15">
            <v>0</v>
          </cell>
          <cell r="ID15">
            <v>0</v>
          </cell>
          <cell r="IE15">
            <v>0</v>
          </cell>
          <cell r="IF15">
            <v>0.1</v>
          </cell>
          <cell r="IG15">
            <v>0.01</v>
          </cell>
          <cell r="IH15">
            <v>0</v>
          </cell>
          <cell r="II15">
            <v>0.04</v>
          </cell>
          <cell r="IJ15">
            <v>0.02</v>
          </cell>
          <cell r="IK15">
            <v>0.01</v>
          </cell>
          <cell r="IL15">
            <v>0.02</v>
          </cell>
          <cell r="IM15">
            <v>0.13</v>
          </cell>
          <cell r="IN15">
            <v>0.02</v>
          </cell>
          <cell r="IO15">
            <v>0.12</v>
          </cell>
          <cell r="IP15">
            <v>-0.05</v>
          </cell>
          <cell r="IQ15">
            <v>0</v>
          </cell>
        </row>
        <row r="16">
          <cell r="B16">
            <v>0.01</v>
          </cell>
          <cell r="C16">
            <v>0.05</v>
          </cell>
          <cell r="D16">
            <v>-0.08</v>
          </cell>
          <cell r="E16">
            <v>-0.2</v>
          </cell>
          <cell r="F16">
            <v>0.14000000000000001</v>
          </cell>
          <cell r="G16">
            <v>0.02</v>
          </cell>
          <cell r="H16">
            <v>0.01</v>
          </cell>
          <cell r="I16">
            <v>0</v>
          </cell>
          <cell r="J16">
            <v>0.01</v>
          </cell>
          <cell r="K16">
            <v>0.03</v>
          </cell>
          <cell r="L16">
            <v>0</v>
          </cell>
          <cell r="M16">
            <v>0.01</v>
          </cell>
          <cell r="N16">
            <v>0.01</v>
          </cell>
          <cell r="O16">
            <v>0</v>
          </cell>
          <cell r="P16">
            <v>7.0000000000000007E-2</v>
          </cell>
          <cell r="Q16">
            <v>-0.03</v>
          </cell>
          <cell r="R16">
            <v>-0.02</v>
          </cell>
          <cell r="S16">
            <v>0.03</v>
          </cell>
          <cell r="T16">
            <v>0.03</v>
          </cell>
          <cell r="U16">
            <v>0.03</v>
          </cell>
          <cell r="V16">
            <v>0.01</v>
          </cell>
          <cell r="W16">
            <v>0.01</v>
          </cell>
          <cell r="X16">
            <v>-0.11</v>
          </cell>
          <cell r="Y16">
            <v>-0.18</v>
          </cell>
          <cell r="Z16">
            <v>7.0000000000000007E-2</v>
          </cell>
          <cell r="AA16">
            <v>0.03</v>
          </cell>
          <cell r="AB16">
            <v>0.01</v>
          </cell>
          <cell r="AC16">
            <v>0.01</v>
          </cell>
          <cell r="AD16">
            <v>0.05</v>
          </cell>
          <cell r="AE16">
            <v>0.02</v>
          </cell>
          <cell r="AF16">
            <v>0.02</v>
          </cell>
          <cell r="AG16">
            <v>0.05</v>
          </cell>
          <cell r="AH16">
            <v>0</v>
          </cell>
          <cell r="AI16">
            <v>0</v>
          </cell>
          <cell r="AJ16">
            <v>0.01</v>
          </cell>
          <cell r="AK16">
            <v>0.01</v>
          </cell>
          <cell r="AL16">
            <v>0</v>
          </cell>
          <cell r="AM16">
            <v>0.02</v>
          </cell>
          <cell r="AN16">
            <v>0.05</v>
          </cell>
          <cell r="AO16">
            <v>0.01</v>
          </cell>
          <cell r="AP16">
            <v>0</v>
          </cell>
          <cell r="AQ16">
            <v>-0.01</v>
          </cell>
          <cell r="AR16">
            <v>0.01</v>
          </cell>
          <cell r="AS16">
            <v>0.05</v>
          </cell>
          <cell r="AT16">
            <v>-0.06</v>
          </cell>
          <cell r="AU16">
            <v>0</v>
          </cell>
          <cell r="AV16">
            <v>-0.01</v>
          </cell>
          <cell r="AW16">
            <v>0</v>
          </cell>
          <cell r="AX16">
            <v>-0.01</v>
          </cell>
          <cell r="AY16">
            <v>-0.01</v>
          </cell>
          <cell r="AZ16">
            <v>-0.01</v>
          </cell>
          <cell r="BA16">
            <v>-0.01</v>
          </cell>
          <cell r="BB16">
            <v>-0.01</v>
          </cell>
          <cell r="BC16">
            <v>-0.01</v>
          </cell>
          <cell r="BD16">
            <v>-0.01</v>
          </cell>
          <cell r="BE16">
            <v>0</v>
          </cell>
          <cell r="BF16">
            <v>-0.02</v>
          </cell>
          <cell r="BG16">
            <v>-0.02</v>
          </cell>
          <cell r="BH16">
            <v>0</v>
          </cell>
          <cell r="BI16">
            <v>0.23</v>
          </cell>
          <cell r="BJ16">
            <v>0.13</v>
          </cell>
          <cell r="BK16">
            <v>0</v>
          </cell>
          <cell r="BL16">
            <v>0</v>
          </cell>
          <cell r="BM16">
            <v>0</v>
          </cell>
          <cell r="BN16">
            <v>0</v>
          </cell>
          <cell r="BO16">
            <v>0.09</v>
          </cell>
          <cell r="BP16">
            <v>7.0000000000000007E-2</v>
          </cell>
          <cell r="BQ16">
            <v>0</v>
          </cell>
          <cell r="BR16">
            <v>0.02</v>
          </cell>
          <cell r="BS16">
            <v>7.0000000000000007E-2</v>
          </cell>
          <cell r="BT16">
            <v>0.05</v>
          </cell>
          <cell r="BU16">
            <v>0.09</v>
          </cell>
          <cell r="BV16">
            <v>0</v>
          </cell>
          <cell r="BW16">
            <v>-0.04</v>
          </cell>
          <cell r="BX16">
            <v>0</v>
          </cell>
          <cell r="BY16">
            <v>0.01</v>
          </cell>
          <cell r="BZ16">
            <v>-0.02</v>
          </cell>
          <cell r="CA16">
            <v>0</v>
          </cell>
          <cell r="CB16">
            <v>0</v>
          </cell>
          <cell r="CC16">
            <v>0</v>
          </cell>
          <cell r="CD16">
            <v>0.01</v>
          </cell>
          <cell r="CE16">
            <v>-0.03</v>
          </cell>
          <cell r="CF16">
            <v>0.02</v>
          </cell>
          <cell r="CG16">
            <v>0.03</v>
          </cell>
          <cell r="CH16">
            <v>0.01</v>
          </cell>
          <cell r="CI16">
            <v>0.01</v>
          </cell>
          <cell r="CJ16">
            <v>0</v>
          </cell>
          <cell r="CK16">
            <v>-7.0000000000000007E-2</v>
          </cell>
          <cell r="CL16">
            <v>0.01</v>
          </cell>
          <cell r="CM16">
            <v>0</v>
          </cell>
          <cell r="CN16">
            <v>0</v>
          </cell>
          <cell r="CO16">
            <v>0.01</v>
          </cell>
          <cell r="CP16">
            <v>-0.08</v>
          </cell>
          <cell r="CQ16">
            <v>-0.77</v>
          </cell>
          <cell r="CR16">
            <v>-0.77</v>
          </cell>
          <cell r="CS16">
            <v>0.01</v>
          </cell>
          <cell r="CT16">
            <v>-0.83</v>
          </cell>
          <cell r="CU16">
            <v>0.02</v>
          </cell>
          <cell r="CV16">
            <v>0</v>
          </cell>
          <cell r="CW16">
            <v>0.02</v>
          </cell>
          <cell r="CX16">
            <v>0</v>
          </cell>
          <cell r="CY16">
            <v>0.03</v>
          </cell>
          <cell r="CZ16">
            <v>0.01</v>
          </cell>
          <cell r="DA16">
            <v>0.03</v>
          </cell>
          <cell r="DB16">
            <v>0.12</v>
          </cell>
          <cell r="DC16">
            <v>-0.06</v>
          </cell>
          <cell r="DD16">
            <v>-0.05</v>
          </cell>
          <cell r="DE16">
            <v>-0.02</v>
          </cell>
          <cell r="DF16">
            <v>0.02</v>
          </cell>
          <cell r="DG16">
            <v>0.01</v>
          </cell>
          <cell r="DH16">
            <v>0</v>
          </cell>
          <cell r="DI16">
            <v>0.01</v>
          </cell>
          <cell r="DJ16">
            <v>0</v>
          </cell>
          <cell r="DK16">
            <v>-0.01</v>
          </cell>
          <cell r="DL16">
            <v>0.01</v>
          </cell>
          <cell r="DM16">
            <v>0.01</v>
          </cell>
          <cell r="DN16">
            <v>0.01</v>
          </cell>
          <cell r="DO16">
            <v>0.01</v>
          </cell>
          <cell r="DP16">
            <v>0.16</v>
          </cell>
          <cell r="DQ16">
            <v>0.15</v>
          </cell>
          <cell r="DR16">
            <v>0.02</v>
          </cell>
          <cell r="DS16">
            <v>0.01</v>
          </cell>
          <cell r="DT16">
            <v>0</v>
          </cell>
          <cell r="DU16">
            <v>0</v>
          </cell>
          <cell r="DV16">
            <v>0</v>
          </cell>
          <cell r="DW16">
            <v>0.08</v>
          </cell>
          <cell r="DX16">
            <v>0.06</v>
          </cell>
          <cell r="DY16">
            <v>0.02</v>
          </cell>
          <cell r="DZ16">
            <v>0.03</v>
          </cell>
          <cell r="EA16">
            <v>0.03</v>
          </cell>
          <cell r="EB16">
            <v>-0.2</v>
          </cell>
          <cell r="EC16">
            <v>-0.01</v>
          </cell>
          <cell r="ED16">
            <v>0</v>
          </cell>
          <cell r="EE16">
            <v>0.01</v>
          </cell>
          <cell r="EF16">
            <v>0</v>
          </cell>
          <cell r="EG16">
            <v>0</v>
          </cell>
          <cell r="EH16">
            <v>0.04</v>
          </cell>
          <cell r="EI16">
            <v>0.01</v>
          </cell>
          <cell r="EJ16">
            <v>0.01</v>
          </cell>
          <cell r="EK16">
            <v>0.01</v>
          </cell>
          <cell r="EL16">
            <v>0.01</v>
          </cell>
          <cell r="EM16">
            <v>0.03</v>
          </cell>
          <cell r="EN16">
            <v>-0.02</v>
          </cell>
          <cell r="EO16">
            <v>-0.01</v>
          </cell>
          <cell r="EP16">
            <v>0</v>
          </cell>
          <cell r="EQ16">
            <v>0.04</v>
          </cell>
          <cell r="ER16">
            <v>-0.01</v>
          </cell>
          <cell r="ES16">
            <v>0</v>
          </cell>
          <cell r="ET16">
            <v>0.02</v>
          </cell>
          <cell r="EU16">
            <v>-0.21</v>
          </cell>
          <cell r="EV16">
            <v>-0.22</v>
          </cell>
          <cell r="EW16">
            <v>0.01</v>
          </cell>
          <cell r="EX16">
            <v>0.02</v>
          </cell>
          <cell r="EY16">
            <v>0</v>
          </cell>
          <cell r="EZ16">
            <v>0.02</v>
          </cell>
          <cell r="FA16">
            <v>0.08</v>
          </cell>
          <cell r="FB16">
            <v>0.05</v>
          </cell>
          <cell r="FC16">
            <v>0.03</v>
          </cell>
          <cell r="FD16">
            <v>0.04</v>
          </cell>
          <cell r="FE16">
            <v>0.01</v>
          </cell>
          <cell r="FF16">
            <v>-0.01</v>
          </cell>
          <cell r="FG16">
            <v>0.01</v>
          </cell>
          <cell r="FH16">
            <v>0.02</v>
          </cell>
          <cell r="FI16">
            <v>0.01</v>
          </cell>
          <cell r="FJ16">
            <v>-0.01</v>
          </cell>
          <cell r="FK16">
            <v>0.02</v>
          </cell>
          <cell r="FL16">
            <v>0.01</v>
          </cell>
          <cell r="FM16">
            <v>0</v>
          </cell>
          <cell r="FN16">
            <v>0</v>
          </cell>
          <cell r="FO16">
            <v>0.01</v>
          </cell>
          <cell r="FP16">
            <v>0</v>
          </cell>
          <cell r="FQ16">
            <v>-0.08</v>
          </cell>
          <cell r="FR16">
            <v>0</v>
          </cell>
          <cell r="FS16">
            <v>0</v>
          </cell>
          <cell r="FT16">
            <v>0</v>
          </cell>
          <cell r="FU16">
            <v>-0.05</v>
          </cell>
          <cell r="FV16">
            <v>-0.03</v>
          </cell>
          <cell r="FW16">
            <v>-0.02</v>
          </cell>
          <cell r="FX16">
            <v>-0.01</v>
          </cell>
          <cell r="FY16">
            <v>-0.04</v>
          </cell>
          <cell r="FZ16">
            <v>0</v>
          </cell>
          <cell r="GA16">
            <v>-0.03</v>
          </cell>
          <cell r="GB16">
            <v>-0.01</v>
          </cell>
          <cell r="GC16">
            <v>0.01</v>
          </cell>
          <cell r="GD16">
            <v>0</v>
          </cell>
          <cell r="GE16">
            <v>0</v>
          </cell>
          <cell r="GF16">
            <v>0.05</v>
          </cell>
          <cell r="GG16">
            <v>0.06</v>
          </cell>
          <cell r="GH16">
            <v>-0.01</v>
          </cell>
          <cell r="GI16">
            <v>0</v>
          </cell>
          <cell r="GJ16">
            <v>0</v>
          </cell>
          <cell r="GK16">
            <v>0</v>
          </cell>
          <cell r="GL16">
            <v>0</v>
          </cell>
          <cell r="GM16">
            <v>-0.02</v>
          </cell>
          <cell r="GN16">
            <v>0</v>
          </cell>
          <cell r="GO16">
            <v>0.02</v>
          </cell>
          <cell r="GP16">
            <v>-0.1</v>
          </cell>
          <cell r="GQ16">
            <v>-0.02</v>
          </cell>
          <cell r="GR16">
            <v>0</v>
          </cell>
          <cell r="GS16">
            <v>0.01</v>
          </cell>
          <cell r="GT16">
            <v>-0.04</v>
          </cell>
          <cell r="GU16">
            <v>-0.1</v>
          </cell>
          <cell r="GV16">
            <v>-0.01</v>
          </cell>
          <cell r="GW16">
            <v>0</v>
          </cell>
          <cell r="GX16">
            <v>-0.09</v>
          </cell>
          <cell r="GY16">
            <v>0</v>
          </cell>
          <cell r="GZ16">
            <v>-0.02</v>
          </cell>
          <cell r="HA16">
            <v>0.01</v>
          </cell>
          <cell r="HB16">
            <v>-0.02</v>
          </cell>
          <cell r="HC16">
            <v>-0.01</v>
          </cell>
          <cell r="HD16">
            <v>0.04</v>
          </cell>
          <cell r="HE16">
            <v>0.02</v>
          </cell>
          <cell r="HF16">
            <v>0</v>
          </cell>
          <cell r="HG16">
            <v>0.03</v>
          </cell>
          <cell r="HH16">
            <v>-0.02</v>
          </cell>
          <cell r="HI16">
            <v>0.05</v>
          </cell>
          <cell r="HJ16">
            <v>0.04</v>
          </cell>
          <cell r="HK16">
            <v>0</v>
          </cell>
          <cell r="HL16">
            <v>0.01</v>
          </cell>
          <cell r="HM16">
            <v>-7.0000000000000007E-2</v>
          </cell>
          <cell r="HN16">
            <v>-0.84</v>
          </cell>
          <cell r="HO16">
            <v>-0.84</v>
          </cell>
          <cell r="HP16">
            <v>0.15</v>
          </cell>
          <cell r="HQ16">
            <v>-1.03</v>
          </cell>
          <cell r="HR16">
            <v>0.04</v>
          </cell>
          <cell r="HS16">
            <v>0.01</v>
          </cell>
          <cell r="HT16">
            <v>0</v>
          </cell>
          <cell r="HU16">
            <v>0</v>
          </cell>
          <cell r="HV16">
            <v>0.02</v>
          </cell>
          <cell r="HW16">
            <v>0</v>
          </cell>
          <cell r="HX16">
            <v>0.02</v>
          </cell>
          <cell r="HY16">
            <v>0.36</v>
          </cell>
          <cell r="HZ16">
            <v>-0.1</v>
          </cell>
          <cell r="IA16">
            <v>-7.0000000000000007E-2</v>
          </cell>
          <cell r="IB16">
            <v>-0.04</v>
          </cell>
          <cell r="IC16">
            <v>0.03</v>
          </cell>
          <cell r="ID16">
            <v>0</v>
          </cell>
          <cell r="IE16">
            <v>0.03</v>
          </cell>
          <cell r="IF16">
            <v>0.01</v>
          </cell>
          <cell r="IG16">
            <v>0</v>
          </cell>
          <cell r="IH16">
            <v>-0.01</v>
          </cell>
          <cell r="II16">
            <v>-0.01</v>
          </cell>
          <cell r="IJ16">
            <v>0.01</v>
          </cell>
          <cell r="IK16">
            <v>0.02</v>
          </cell>
          <cell r="IL16">
            <v>0</v>
          </cell>
          <cell r="IM16">
            <v>0.43</v>
          </cell>
          <cell r="IN16">
            <v>0.28000000000000003</v>
          </cell>
          <cell r="IO16">
            <v>0.14000000000000001</v>
          </cell>
          <cell r="IP16">
            <v>0</v>
          </cell>
          <cell r="IQ16">
            <v>0</v>
          </cell>
        </row>
        <row r="17">
          <cell r="B17">
            <v>-0.03</v>
          </cell>
          <cell r="C17">
            <v>0.04</v>
          </cell>
          <cell r="D17">
            <v>-0.01</v>
          </cell>
          <cell r="E17">
            <v>0.3</v>
          </cell>
          <cell r="F17">
            <v>-0.66</v>
          </cell>
          <cell r="G17">
            <v>0.02</v>
          </cell>
          <cell r="H17">
            <v>0.01</v>
          </cell>
          <cell r="I17">
            <v>0.01</v>
          </cell>
          <cell r="J17">
            <v>0.01</v>
          </cell>
          <cell r="K17">
            <v>0.04</v>
          </cell>
          <cell r="L17">
            <v>0.04</v>
          </cell>
          <cell r="M17">
            <v>0.02</v>
          </cell>
          <cell r="N17">
            <v>-0.03</v>
          </cell>
          <cell r="O17">
            <v>0</v>
          </cell>
          <cell r="P17">
            <v>-0.03</v>
          </cell>
          <cell r="Q17">
            <v>0</v>
          </cell>
          <cell r="R17">
            <v>-0.01</v>
          </cell>
          <cell r="S17">
            <v>-0.01</v>
          </cell>
          <cell r="T17">
            <v>-0.02</v>
          </cell>
          <cell r="U17">
            <v>0</v>
          </cell>
          <cell r="V17">
            <v>0</v>
          </cell>
          <cell r="W17">
            <v>0.02</v>
          </cell>
          <cell r="X17">
            <v>-0.9</v>
          </cell>
          <cell r="Y17">
            <v>-1</v>
          </cell>
          <cell r="Z17">
            <v>0.09</v>
          </cell>
          <cell r="AA17">
            <v>0.06</v>
          </cell>
          <cell r="AB17">
            <v>0.04</v>
          </cell>
          <cell r="AC17">
            <v>0.03</v>
          </cell>
          <cell r="AD17">
            <v>0.08</v>
          </cell>
          <cell r="AE17">
            <v>0.01</v>
          </cell>
          <cell r="AF17">
            <v>7.0000000000000007E-2</v>
          </cell>
          <cell r="AG17">
            <v>0.06</v>
          </cell>
          <cell r="AH17">
            <v>0.01</v>
          </cell>
          <cell r="AI17">
            <v>0.01</v>
          </cell>
          <cell r="AJ17">
            <v>0.01</v>
          </cell>
          <cell r="AK17">
            <v>0.01</v>
          </cell>
          <cell r="AL17">
            <v>0.01</v>
          </cell>
          <cell r="AM17">
            <v>0.02</v>
          </cell>
          <cell r="AN17">
            <v>0.13</v>
          </cell>
          <cell r="AO17">
            <v>0.06</v>
          </cell>
          <cell r="AP17">
            <v>0.05</v>
          </cell>
          <cell r="AQ17">
            <v>-0.01</v>
          </cell>
          <cell r="AR17">
            <v>0.02</v>
          </cell>
          <cell r="AS17">
            <v>7.0000000000000007E-2</v>
          </cell>
          <cell r="AT17">
            <v>0.1</v>
          </cell>
          <cell r="AU17">
            <v>-0.01</v>
          </cell>
          <cell r="AV17">
            <v>-0.01</v>
          </cell>
          <cell r="AW17">
            <v>0.01</v>
          </cell>
          <cell r="AX17">
            <v>0.03</v>
          </cell>
          <cell r="AY17">
            <v>0.01</v>
          </cell>
          <cell r="AZ17">
            <v>0.02</v>
          </cell>
          <cell r="BA17">
            <v>0.05</v>
          </cell>
          <cell r="BB17">
            <v>0.03</v>
          </cell>
          <cell r="BC17">
            <v>0.02</v>
          </cell>
          <cell r="BD17">
            <v>0.01</v>
          </cell>
          <cell r="BE17">
            <v>0</v>
          </cell>
          <cell r="BF17">
            <v>0</v>
          </cell>
          <cell r="BG17">
            <v>-0.01</v>
          </cell>
          <cell r="BH17">
            <v>0</v>
          </cell>
          <cell r="BI17">
            <v>0.59</v>
          </cell>
          <cell r="BJ17">
            <v>0.19</v>
          </cell>
          <cell r="BK17">
            <v>0</v>
          </cell>
          <cell r="BL17">
            <v>0</v>
          </cell>
          <cell r="BM17">
            <v>0</v>
          </cell>
          <cell r="BN17">
            <v>0</v>
          </cell>
          <cell r="BO17">
            <v>0.39</v>
          </cell>
          <cell r="BP17">
            <v>0.44</v>
          </cell>
          <cell r="BQ17">
            <v>0</v>
          </cell>
          <cell r="BR17">
            <v>-0.04</v>
          </cell>
          <cell r="BS17">
            <v>-0.09</v>
          </cell>
          <cell r="BT17">
            <v>-0.11</v>
          </cell>
          <cell r="BU17">
            <v>-7.0000000000000007E-2</v>
          </cell>
          <cell r="BV17">
            <v>0</v>
          </cell>
          <cell r="BW17">
            <v>-0.03</v>
          </cell>
          <cell r="BX17">
            <v>-0.02</v>
          </cell>
          <cell r="BY17">
            <v>0</v>
          </cell>
          <cell r="BZ17">
            <v>0</v>
          </cell>
          <cell r="CA17">
            <v>-0.03</v>
          </cell>
          <cell r="CB17">
            <v>0.01</v>
          </cell>
          <cell r="CC17">
            <v>-0.03</v>
          </cell>
          <cell r="CD17">
            <v>-0.01</v>
          </cell>
          <cell r="CE17">
            <v>0.01</v>
          </cell>
          <cell r="CF17">
            <v>-0.04</v>
          </cell>
          <cell r="CG17">
            <v>0.06</v>
          </cell>
          <cell r="CH17">
            <v>0.06</v>
          </cell>
          <cell r="CI17">
            <v>0</v>
          </cell>
          <cell r="CJ17">
            <v>0.01</v>
          </cell>
          <cell r="CK17">
            <v>0.28999999999999998</v>
          </cell>
          <cell r="CL17">
            <v>0.06</v>
          </cell>
          <cell r="CM17">
            <v>0.06</v>
          </cell>
          <cell r="CN17">
            <v>0</v>
          </cell>
          <cell r="CO17">
            <v>0</v>
          </cell>
          <cell r="CP17">
            <v>0.23</v>
          </cell>
          <cell r="CQ17">
            <v>0.13</v>
          </cell>
          <cell r="CR17">
            <v>0.13</v>
          </cell>
          <cell r="CS17">
            <v>0.02</v>
          </cell>
          <cell r="CT17">
            <v>0.12</v>
          </cell>
          <cell r="CU17">
            <v>-0.02</v>
          </cell>
          <cell r="CV17">
            <v>0</v>
          </cell>
          <cell r="CW17">
            <v>0.01</v>
          </cell>
          <cell r="CX17">
            <v>0</v>
          </cell>
          <cell r="CY17">
            <v>0.01</v>
          </cell>
          <cell r="CZ17">
            <v>0</v>
          </cell>
          <cell r="DA17">
            <v>0.01</v>
          </cell>
          <cell r="DB17">
            <v>-0.11</v>
          </cell>
          <cell r="DC17">
            <v>-0.04</v>
          </cell>
          <cell r="DD17">
            <v>-0.05</v>
          </cell>
          <cell r="DE17">
            <v>0.01</v>
          </cell>
          <cell r="DF17">
            <v>0</v>
          </cell>
          <cell r="DG17">
            <v>0.01</v>
          </cell>
          <cell r="DH17">
            <v>0.01</v>
          </cell>
          <cell r="DI17">
            <v>0.04</v>
          </cell>
          <cell r="DJ17">
            <v>-0.01</v>
          </cell>
          <cell r="DK17">
            <v>0.01</v>
          </cell>
          <cell r="DL17">
            <v>0.01</v>
          </cell>
          <cell r="DM17">
            <v>0.01</v>
          </cell>
          <cell r="DN17">
            <v>0</v>
          </cell>
          <cell r="DO17">
            <v>0.02</v>
          </cell>
          <cell r="DP17">
            <v>-0.12</v>
          </cell>
          <cell r="DQ17">
            <v>-0.08</v>
          </cell>
          <cell r="DR17">
            <v>-0.04</v>
          </cell>
          <cell r="DS17">
            <v>0.25</v>
          </cell>
          <cell r="DT17">
            <v>0.04</v>
          </cell>
          <cell r="DU17">
            <v>0.09</v>
          </cell>
          <cell r="DV17">
            <v>0.13</v>
          </cell>
          <cell r="DW17">
            <v>0</v>
          </cell>
          <cell r="DX17">
            <v>-0.03</v>
          </cell>
          <cell r="DY17">
            <v>-0.03</v>
          </cell>
          <cell r="DZ17">
            <v>0.01</v>
          </cell>
          <cell r="EA17">
            <v>0.02</v>
          </cell>
          <cell r="EB17">
            <v>0.7</v>
          </cell>
          <cell r="EC17">
            <v>-0.54</v>
          </cell>
          <cell r="ED17">
            <v>0.04</v>
          </cell>
          <cell r="EE17">
            <v>0.01</v>
          </cell>
          <cell r="EF17">
            <v>0.02</v>
          </cell>
          <cell r="EG17">
            <v>0.01</v>
          </cell>
          <cell r="EH17">
            <v>0.01</v>
          </cell>
          <cell r="EI17">
            <v>0.02</v>
          </cell>
          <cell r="EJ17">
            <v>0</v>
          </cell>
          <cell r="EK17">
            <v>-0.01</v>
          </cell>
          <cell r="EL17">
            <v>0</v>
          </cell>
          <cell r="EM17">
            <v>0.05</v>
          </cell>
          <cell r="EN17">
            <v>0.01</v>
          </cell>
          <cell r="EO17">
            <v>0.01</v>
          </cell>
          <cell r="EP17">
            <v>0</v>
          </cell>
          <cell r="EQ17">
            <v>-0.01</v>
          </cell>
          <cell r="ER17">
            <v>0.03</v>
          </cell>
          <cell r="ES17">
            <v>0.02</v>
          </cell>
          <cell r="ET17">
            <v>0</v>
          </cell>
          <cell r="EU17">
            <v>-0.83</v>
          </cell>
          <cell r="EV17">
            <v>-0.83</v>
          </cell>
          <cell r="EW17">
            <v>0</v>
          </cell>
          <cell r="EX17">
            <v>0.04</v>
          </cell>
          <cell r="EY17">
            <v>0.03</v>
          </cell>
          <cell r="EZ17">
            <v>0.01</v>
          </cell>
          <cell r="FA17">
            <v>0.11</v>
          </cell>
          <cell r="FB17">
            <v>0.04</v>
          </cell>
          <cell r="FC17">
            <v>7.0000000000000007E-2</v>
          </cell>
          <cell r="FD17">
            <v>0.03</v>
          </cell>
          <cell r="FE17">
            <v>0</v>
          </cell>
          <cell r="FF17">
            <v>0</v>
          </cell>
          <cell r="FG17">
            <v>0</v>
          </cell>
          <cell r="FH17">
            <v>0</v>
          </cell>
          <cell r="FI17">
            <v>0.01</v>
          </cell>
          <cell r="FJ17">
            <v>0.02</v>
          </cell>
          <cell r="FK17">
            <v>0.21</v>
          </cell>
          <cell r="FL17">
            <v>0.13</v>
          </cell>
          <cell r="FM17">
            <v>0.1</v>
          </cell>
          <cell r="FN17">
            <v>0.02</v>
          </cell>
          <cell r="FO17">
            <v>0.01</v>
          </cell>
          <cell r="FP17">
            <v>0.09</v>
          </cell>
          <cell r="FQ17">
            <v>-0.15</v>
          </cell>
          <cell r="FR17">
            <v>-0.03</v>
          </cell>
          <cell r="FS17">
            <v>-0.03</v>
          </cell>
          <cell r="FT17">
            <v>0</v>
          </cell>
          <cell r="FU17">
            <v>0.02</v>
          </cell>
          <cell r="FV17">
            <v>0.02</v>
          </cell>
          <cell r="FW17">
            <v>0</v>
          </cell>
          <cell r="FX17">
            <v>-0.02</v>
          </cell>
          <cell r="FY17">
            <v>-0.01</v>
          </cell>
          <cell r="FZ17">
            <v>-0.01</v>
          </cell>
          <cell r="GA17">
            <v>0.01</v>
          </cell>
          <cell r="GB17">
            <v>-0.01</v>
          </cell>
          <cell r="GC17">
            <v>-0.11</v>
          </cell>
          <cell r="GD17">
            <v>-0.1</v>
          </cell>
          <cell r="GE17">
            <v>0</v>
          </cell>
          <cell r="GF17">
            <v>0.24</v>
          </cell>
          <cell r="GG17">
            <v>0.06</v>
          </cell>
          <cell r="GH17">
            <v>0.22</v>
          </cell>
          <cell r="GI17">
            <v>0.22</v>
          </cell>
          <cell r="GJ17">
            <v>0</v>
          </cell>
          <cell r="GK17">
            <v>0</v>
          </cell>
          <cell r="GL17">
            <v>-0.04</v>
          </cell>
          <cell r="GM17">
            <v>0</v>
          </cell>
          <cell r="GN17">
            <v>0</v>
          </cell>
          <cell r="GO17">
            <v>-0.04</v>
          </cell>
          <cell r="GP17">
            <v>-0.2</v>
          </cell>
          <cell r="GQ17">
            <v>-0.19</v>
          </cell>
          <cell r="GR17">
            <v>-0.12</v>
          </cell>
          <cell r="GS17">
            <v>-0.02</v>
          </cell>
          <cell r="GT17">
            <v>-0.04</v>
          </cell>
          <cell r="GU17">
            <v>-0.03</v>
          </cell>
          <cell r="GV17">
            <v>0</v>
          </cell>
          <cell r="GW17">
            <v>0</v>
          </cell>
          <cell r="GX17">
            <v>-0.02</v>
          </cell>
          <cell r="GY17">
            <v>0</v>
          </cell>
          <cell r="GZ17">
            <v>-0.03</v>
          </cell>
          <cell r="HA17">
            <v>0</v>
          </cell>
          <cell r="HB17">
            <v>-0.02</v>
          </cell>
          <cell r="HC17">
            <v>0</v>
          </cell>
          <cell r="HD17">
            <v>0.04</v>
          </cell>
          <cell r="HE17">
            <v>0.02</v>
          </cell>
          <cell r="HF17">
            <v>0.01</v>
          </cell>
          <cell r="HG17">
            <v>0</v>
          </cell>
          <cell r="HH17">
            <v>0.19</v>
          </cell>
          <cell r="HI17">
            <v>0.01</v>
          </cell>
          <cell r="HJ17">
            <v>0</v>
          </cell>
          <cell r="HK17">
            <v>-0.01</v>
          </cell>
          <cell r="HL17">
            <v>0.01</v>
          </cell>
          <cell r="HM17">
            <v>0.18</v>
          </cell>
          <cell r="HN17">
            <v>0.1</v>
          </cell>
          <cell r="HO17">
            <v>0.1</v>
          </cell>
          <cell r="HP17">
            <v>-0.02</v>
          </cell>
          <cell r="HQ17">
            <v>0.12</v>
          </cell>
          <cell r="HR17">
            <v>-0.01</v>
          </cell>
          <cell r="HS17">
            <v>0</v>
          </cell>
          <cell r="HT17">
            <v>0</v>
          </cell>
          <cell r="HU17">
            <v>0</v>
          </cell>
          <cell r="HV17">
            <v>0.01</v>
          </cell>
          <cell r="HW17">
            <v>0</v>
          </cell>
          <cell r="HX17">
            <v>0.01</v>
          </cell>
          <cell r="HY17">
            <v>-0.37</v>
          </cell>
          <cell r="HZ17">
            <v>-0.05</v>
          </cell>
          <cell r="IA17">
            <v>-0.06</v>
          </cell>
          <cell r="IB17">
            <v>0.01</v>
          </cell>
          <cell r="IC17">
            <v>0.01</v>
          </cell>
          <cell r="ID17">
            <v>0.01</v>
          </cell>
          <cell r="IE17">
            <v>0</v>
          </cell>
          <cell r="IF17">
            <v>0.02</v>
          </cell>
          <cell r="IG17">
            <v>-0.01</v>
          </cell>
          <cell r="IH17">
            <v>-0.01</v>
          </cell>
          <cell r="II17">
            <v>0</v>
          </cell>
          <cell r="IJ17">
            <v>0</v>
          </cell>
          <cell r="IK17">
            <v>0.01</v>
          </cell>
          <cell r="IL17">
            <v>0.03</v>
          </cell>
          <cell r="IM17">
            <v>-0.35</v>
          </cell>
          <cell r="IN17">
            <v>-0.09</v>
          </cell>
          <cell r="IO17">
            <v>-0.26</v>
          </cell>
          <cell r="IP17">
            <v>0.17</v>
          </cell>
          <cell r="IQ17">
            <v>0.06</v>
          </cell>
        </row>
        <row r="18">
          <cell r="B18">
            <v>0.08</v>
          </cell>
          <cell r="C18">
            <v>0.05</v>
          </cell>
          <cell r="D18">
            <v>0.03</v>
          </cell>
          <cell r="E18">
            <v>1.8</v>
          </cell>
          <cell r="F18">
            <v>0.48</v>
          </cell>
          <cell r="G18">
            <v>0.04</v>
          </cell>
          <cell r="H18">
            <v>0</v>
          </cell>
          <cell r="I18">
            <v>0.02</v>
          </cell>
          <cell r="J18">
            <v>0</v>
          </cell>
          <cell r="K18">
            <v>0.01</v>
          </cell>
          <cell r="L18">
            <v>0</v>
          </cell>
          <cell r="M18">
            <v>0.01</v>
          </cell>
          <cell r="N18">
            <v>0</v>
          </cell>
          <cell r="O18">
            <v>0.01</v>
          </cell>
          <cell r="P18">
            <v>0.02</v>
          </cell>
          <cell r="Q18">
            <v>0.02</v>
          </cell>
          <cell r="R18">
            <v>0.01</v>
          </cell>
          <cell r="S18">
            <v>-0.01</v>
          </cell>
          <cell r="T18">
            <v>0.01</v>
          </cell>
          <cell r="U18">
            <v>-0.02</v>
          </cell>
          <cell r="V18">
            <v>0</v>
          </cell>
          <cell r="W18">
            <v>0</v>
          </cell>
          <cell r="X18">
            <v>0.27</v>
          </cell>
          <cell r="Y18">
            <v>0.16</v>
          </cell>
          <cell r="Z18">
            <v>0.12</v>
          </cell>
          <cell r="AA18">
            <v>0.08</v>
          </cell>
          <cell r="AB18">
            <v>0.05</v>
          </cell>
          <cell r="AC18">
            <v>0.03</v>
          </cell>
          <cell r="AD18">
            <v>0.06</v>
          </cell>
          <cell r="AE18">
            <v>0.05</v>
          </cell>
          <cell r="AF18">
            <v>0.01</v>
          </cell>
          <cell r="AG18">
            <v>0</v>
          </cell>
          <cell r="AH18">
            <v>0</v>
          </cell>
          <cell r="AI18">
            <v>0</v>
          </cell>
          <cell r="AJ18">
            <v>0.02</v>
          </cell>
          <cell r="AK18">
            <v>-0.01</v>
          </cell>
          <cell r="AL18">
            <v>0.01</v>
          </cell>
          <cell r="AM18">
            <v>-0.02</v>
          </cell>
          <cell r="AN18">
            <v>0.15</v>
          </cell>
          <cell r="AO18">
            <v>0.12</v>
          </cell>
          <cell r="AP18">
            <v>7.0000000000000007E-2</v>
          </cell>
          <cell r="AQ18">
            <v>0.03</v>
          </cell>
          <cell r="AR18">
            <v>0.02</v>
          </cell>
          <cell r="AS18">
            <v>0.02</v>
          </cell>
          <cell r="AT18">
            <v>-0.02</v>
          </cell>
          <cell r="AU18">
            <v>0</v>
          </cell>
          <cell r="AV18">
            <v>0.02</v>
          </cell>
          <cell r="AW18">
            <v>-0.02</v>
          </cell>
          <cell r="AX18">
            <v>0</v>
          </cell>
          <cell r="AY18">
            <v>0.01</v>
          </cell>
          <cell r="AZ18">
            <v>-0.01</v>
          </cell>
          <cell r="BA18">
            <v>-0.01</v>
          </cell>
          <cell r="BB18">
            <v>-0.04</v>
          </cell>
          <cell r="BC18">
            <v>-0.02</v>
          </cell>
          <cell r="BD18">
            <v>-0.02</v>
          </cell>
          <cell r="BE18">
            <v>0</v>
          </cell>
          <cell r="BF18">
            <v>0.04</v>
          </cell>
          <cell r="BG18">
            <v>0.04</v>
          </cell>
          <cell r="BH18">
            <v>0</v>
          </cell>
          <cell r="BI18">
            <v>0.47</v>
          </cell>
          <cell r="BJ18">
            <v>0.24</v>
          </cell>
          <cell r="BK18">
            <v>0</v>
          </cell>
          <cell r="BL18">
            <v>0</v>
          </cell>
          <cell r="BM18">
            <v>0</v>
          </cell>
          <cell r="BN18">
            <v>0</v>
          </cell>
          <cell r="BO18">
            <v>0.23</v>
          </cell>
          <cell r="BP18">
            <v>0.23</v>
          </cell>
          <cell r="BQ18">
            <v>0</v>
          </cell>
          <cell r="BR18">
            <v>0</v>
          </cell>
          <cell r="BS18">
            <v>0.26</v>
          </cell>
          <cell r="BT18">
            <v>0.19</v>
          </cell>
          <cell r="BU18">
            <v>0.13</v>
          </cell>
          <cell r="BV18">
            <v>0</v>
          </cell>
          <cell r="BW18">
            <v>0.05</v>
          </cell>
          <cell r="BX18">
            <v>0</v>
          </cell>
          <cell r="BY18">
            <v>0</v>
          </cell>
          <cell r="BZ18">
            <v>0</v>
          </cell>
          <cell r="CA18">
            <v>0</v>
          </cell>
          <cell r="CB18">
            <v>0</v>
          </cell>
          <cell r="CC18">
            <v>0.02</v>
          </cell>
          <cell r="CD18">
            <v>0.01</v>
          </cell>
          <cell r="CE18">
            <v>0</v>
          </cell>
          <cell r="CF18">
            <v>0.02</v>
          </cell>
          <cell r="CG18">
            <v>0.06</v>
          </cell>
          <cell r="CH18">
            <v>0.06</v>
          </cell>
          <cell r="CI18">
            <v>0</v>
          </cell>
          <cell r="CJ18">
            <v>0</v>
          </cell>
          <cell r="CK18">
            <v>0.13</v>
          </cell>
          <cell r="CL18">
            <v>0.14000000000000001</v>
          </cell>
          <cell r="CM18">
            <v>0.12</v>
          </cell>
          <cell r="CN18">
            <v>0</v>
          </cell>
          <cell r="CO18">
            <v>0.02</v>
          </cell>
          <cell r="CP18">
            <v>-0.01</v>
          </cell>
          <cell r="CQ18">
            <v>0.65</v>
          </cell>
          <cell r="CR18">
            <v>0.65</v>
          </cell>
          <cell r="CS18">
            <v>0.03</v>
          </cell>
          <cell r="CT18">
            <v>0.55000000000000004</v>
          </cell>
          <cell r="CU18">
            <v>0.01</v>
          </cell>
          <cell r="CV18">
            <v>0.03</v>
          </cell>
          <cell r="CW18">
            <v>0.03</v>
          </cell>
          <cell r="CX18">
            <v>0</v>
          </cell>
          <cell r="CY18">
            <v>0.01</v>
          </cell>
          <cell r="CZ18">
            <v>0</v>
          </cell>
          <cell r="DA18">
            <v>0</v>
          </cell>
          <cell r="DB18">
            <v>-0.05</v>
          </cell>
          <cell r="DC18">
            <v>-7.0000000000000007E-2</v>
          </cell>
          <cell r="DD18">
            <v>-0.04</v>
          </cell>
          <cell r="DE18">
            <v>-0.03</v>
          </cell>
          <cell r="DF18">
            <v>0.01</v>
          </cell>
          <cell r="DG18">
            <v>0</v>
          </cell>
          <cell r="DH18">
            <v>0</v>
          </cell>
          <cell r="DI18">
            <v>0.04</v>
          </cell>
          <cell r="DJ18">
            <v>0</v>
          </cell>
          <cell r="DK18">
            <v>0</v>
          </cell>
          <cell r="DL18">
            <v>0.01</v>
          </cell>
          <cell r="DM18">
            <v>0.01</v>
          </cell>
          <cell r="DN18">
            <v>0</v>
          </cell>
          <cell r="DO18">
            <v>0</v>
          </cell>
          <cell r="DP18">
            <v>-0.02</v>
          </cell>
          <cell r="DQ18">
            <v>-0.11</v>
          </cell>
          <cell r="DR18">
            <v>0.08</v>
          </cell>
          <cell r="DS18">
            <v>0.01</v>
          </cell>
          <cell r="DT18">
            <v>0.01</v>
          </cell>
          <cell r="DU18">
            <v>0</v>
          </cell>
          <cell r="DV18">
            <v>0</v>
          </cell>
          <cell r="DW18">
            <v>0.13</v>
          </cell>
          <cell r="DX18">
            <v>0.11</v>
          </cell>
          <cell r="DY18">
            <v>0.08</v>
          </cell>
          <cell r="DZ18">
            <v>0.04</v>
          </cell>
          <cell r="EA18">
            <v>0.02</v>
          </cell>
          <cell r="EB18">
            <v>2.2000000000000002</v>
          </cell>
          <cell r="EC18">
            <v>0.28999999999999998</v>
          </cell>
          <cell r="ED18">
            <v>0.01</v>
          </cell>
          <cell r="EE18">
            <v>0.01</v>
          </cell>
          <cell r="EF18">
            <v>0.02</v>
          </cell>
          <cell r="EG18">
            <v>-0.01</v>
          </cell>
          <cell r="EH18">
            <v>-0.05</v>
          </cell>
          <cell r="EI18">
            <v>0</v>
          </cell>
          <cell r="EJ18">
            <v>-0.02</v>
          </cell>
          <cell r="EK18">
            <v>-0.02</v>
          </cell>
          <cell r="EL18">
            <v>0</v>
          </cell>
          <cell r="EM18">
            <v>-0.04</v>
          </cell>
          <cell r="EN18">
            <v>0</v>
          </cell>
          <cell r="EO18">
            <v>0</v>
          </cell>
          <cell r="EP18">
            <v>0</v>
          </cell>
          <cell r="EQ18">
            <v>-0.01</v>
          </cell>
          <cell r="ER18">
            <v>-0.03</v>
          </cell>
          <cell r="ES18">
            <v>-0.02</v>
          </cell>
          <cell r="ET18">
            <v>0</v>
          </cell>
          <cell r="EU18">
            <v>0.25</v>
          </cell>
          <cell r="EV18">
            <v>0.12</v>
          </cell>
          <cell r="EW18">
            <v>0.13</v>
          </cell>
          <cell r="EX18">
            <v>7.0000000000000007E-2</v>
          </cell>
          <cell r="EY18">
            <v>0.05</v>
          </cell>
          <cell r="EZ18">
            <v>0.02</v>
          </cell>
          <cell r="FA18">
            <v>0.05</v>
          </cell>
          <cell r="FB18">
            <v>0.03</v>
          </cell>
          <cell r="FC18">
            <v>0.02</v>
          </cell>
          <cell r="FD18">
            <v>0.01</v>
          </cell>
          <cell r="FE18">
            <v>0.01</v>
          </cell>
          <cell r="FF18">
            <v>0</v>
          </cell>
          <cell r="FG18">
            <v>0</v>
          </cell>
          <cell r="FH18">
            <v>0.01</v>
          </cell>
          <cell r="FI18">
            <v>0</v>
          </cell>
          <cell r="FJ18">
            <v>-0.01</v>
          </cell>
          <cell r="FK18">
            <v>0.11</v>
          </cell>
          <cell r="FL18">
            <v>0.1</v>
          </cell>
          <cell r="FM18">
            <v>0.12</v>
          </cell>
          <cell r="FN18">
            <v>-0.02</v>
          </cell>
          <cell r="FO18">
            <v>0</v>
          </cell>
          <cell r="FP18">
            <v>0</v>
          </cell>
          <cell r="FQ18">
            <v>0.12</v>
          </cell>
          <cell r="FR18">
            <v>-0.02</v>
          </cell>
          <cell r="FS18">
            <v>-0.02</v>
          </cell>
          <cell r="FT18">
            <v>-0.01</v>
          </cell>
          <cell r="FU18">
            <v>0.02</v>
          </cell>
          <cell r="FV18">
            <v>-0.02</v>
          </cell>
          <cell r="FW18">
            <v>0.04</v>
          </cell>
          <cell r="FX18">
            <v>0.02</v>
          </cell>
          <cell r="FY18">
            <v>-0.01</v>
          </cell>
          <cell r="FZ18">
            <v>-0.01</v>
          </cell>
          <cell r="GA18">
            <v>-0.01</v>
          </cell>
          <cell r="GB18">
            <v>0.01</v>
          </cell>
          <cell r="GC18">
            <v>0.12</v>
          </cell>
          <cell r="GD18">
            <v>0.11</v>
          </cell>
          <cell r="GE18">
            <v>0.01</v>
          </cell>
          <cell r="GF18">
            <v>0.08</v>
          </cell>
          <cell r="GG18">
            <v>0.08</v>
          </cell>
          <cell r="GH18">
            <v>-0.22</v>
          </cell>
          <cell r="GI18">
            <v>-0.22</v>
          </cell>
          <cell r="GJ18">
            <v>0</v>
          </cell>
          <cell r="GK18">
            <v>0</v>
          </cell>
          <cell r="GL18">
            <v>0.22</v>
          </cell>
          <cell r="GM18">
            <v>0.21</v>
          </cell>
          <cell r="GN18">
            <v>0</v>
          </cell>
          <cell r="GO18">
            <v>0.01</v>
          </cell>
          <cell r="GP18">
            <v>0.33</v>
          </cell>
          <cell r="GQ18">
            <v>0.21</v>
          </cell>
          <cell r="GR18">
            <v>0.15</v>
          </cell>
          <cell r="GS18">
            <v>0.01</v>
          </cell>
          <cell r="GT18">
            <v>0.06</v>
          </cell>
          <cell r="GU18">
            <v>0.04</v>
          </cell>
          <cell r="GV18">
            <v>-0.02</v>
          </cell>
          <cell r="GW18">
            <v>0</v>
          </cell>
          <cell r="GX18">
            <v>0.05</v>
          </cell>
          <cell r="GY18">
            <v>0.01</v>
          </cell>
          <cell r="GZ18">
            <v>7.0000000000000007E-2</v>
          </cell>
          <cell r="HA18">
            <v>0.01</v>
          </cell>
          <cell r="HB18">
            <v>0.03</v>
          </cell>
          <cell r="HC18">
            <v>0.02</v>
          </cell>
          <cell r="HD18">
            <v>0.02</v>
          </cell>
          <cell r="HE18">
            <v>0.02</v>
          </cell>
          <cell r="HF18">
            <v>0.01</v>
          </cell>
          <cell r="HG18">
            <v>0</v>
          </cell>
          <cell r="HH18">
            <v>0.16</v>
          </cell>
          <cell r="HI18">
            <v>0.17</v>
          </cell>
          <cell r="HJ18">
            <v>0.15</v>
          </cell>
          <cell r="HK18">
            <v>0.01</v>
          </cell>
          <cell r="HL18">
            <v>0.02</v>
          </cell>
          <cell r="HM18">
            <v>-0.01</v>
          </cell>
          <cell r="HN18">
            <v>0.72</v>
          </cell>
          <cell r="HO18">
            <v>0.72</v>
          </cell>
          <cell r="HP18">
            <v>0.03</v>
          </cell>
          <cell r="HQ18">
            <v>0.62</v>
          </cell>
          <cell r="HR18">
            <v>0.05</v>
          </cell>
          <cell r="HS18">
            <v>0.02</v>
          </cell>
          <cell r="HT18">
            <v>0</v>
          </cell>
          <cell r="HU18">
            <v>0</v>
          </cell>
          <cell r="HV18">
            <v>0.01</v>
          </cell>
          <cell r="HW18">
            <v>0.01</v>
          </cell>
          <cell r="HX18">
            <v>0</v>
          </cell>
          <cell r="HY18">
            <v>-0.04</v>
          </cell>
          <cell r="HZ18">
            <v>-0.06</v>
          </cell>
          <cell r="IA18">
            <v>-0.03</v>
          </cell>
          <cell r="IB18">
            <v>-0.03</v>
          </cell>
          <cell r="IC18">
            <v>-0.01</v>
          </cell>
          <cell r="ID18">
            <v>-0.01</v>
          </cell>
          <cell r="IE18">
            <v>0.01</v>
          </cell>
          <cell r="IF18">
            <v>7.0000000000000007E-2</v>
          </cell>
          <cell r="IG18">
            <v>0</v>
          </cell>
          <cell r="IH18">
            <v>0.01</v>
          </cell>
          <cell r="II18">
            <v>0</v>
          </cell>
          <cell r="IJ18">
            <v>0.04</v>
          </cell>
          <cell r="IK18">
            <v>0.01</v>
          </cell>
          <cell r="IL18">
            <v>0</v>
          </cell>
          <cell r="IM18">
            <v>-0.04</v>
          </cell>
          <cell r="IN18">
            <v>-0.06</v>
          </cell>
          <cell r="IO18">
            <v>0.01</v>
          </cell>
          <cell r="IP18">
            <v>0</v>
          </cell>
          <cell r="IQ18">
            <v>0</v>
          </cell>
        </row>
        <row r="19">
          <cell r="B19">
            <v>0.14000000000000001</v>
          </cell>
          <cell r="C19">
            <v>0.15</v>
          </cell>
          <cell r="D19">
            <v>7.0000000000000007E-2</v>
          </cell>
          <cell r="E19">
            <v>1.3</v>
          </cell>
          <cell r="F19">
            <v>0.5</v>
          </cell>
          <cell r="G19">
            <v>0.02</v>
          </cell>
          <cell r="H19">
            <v>0.02</v>
          </cell>
          <cell r="I19">
            <v>0.02</v>
          </cell>
          <cell r="J19">
            <v>0</v>
          </cell>
          <cell r="K19">
            <v>0.03</v>
          </cell>
          <cell r="L19">
            <v>0.01</v>
          </cell>
          <cell r="M19">
            <v>0.01</v>
          </cell>
          <cell r="N19">
            <v>0.01</v>
          </cell>
          <cell r="O19">
            <v>-0.01</v>
          </cell>
          <cell r="P19">
            <v>0</v>
          </cell>
          <cell r="Q19">
            <v>-0.01</v>
          </cell>
          <cell r="R19">
            <v>0</v>
          </cell>
          <cell r="S19">
            <v>0</v>
          </cell>
          <cell r="T19">
            <v>0.01</v>
          </cell>
          <cell r="U19">
            <v>-0.01</v>
          </cell>
          <cell r="V19">
            <v>0</v>
          </cell>
          <cell r="W19">
            <v>0.01</v>
          </cell>
          <cell r="X19">
            <v>0.4</v>
          </cell>
          <cell r="Y19">
            <v>0.26</v>
          </cell>
          <cell r="Z19">
            <v>0.14000000000000001</v>
          </cell>
          <cell r="AA19">
            <v>-0.02</v>
          </cell>
          <cell r="AB19">
            <v>-0.02</v>
          </cell>
          <cell r="AC19">
            <v>0</v>
          </cell>
          <cell r="AD19">
            <v>0.1</v>
          </cell>
          <cell r="AE19">
            <v>0.04</v>
          </cell>
          <cell r="AF19">
            <v>0.06</v>
          </cell>
          <cell r="AG19">
            <v>-0.03</v>
          </cell>
          <cell r="AH19">
            <v>0</v>
          </cell>
          <cell r="AI19">
            <v>0</v>
          </cell>
          <cell r="AJ19">
            <v>-0.02</v>
          </cell>
          <cell r="AK19">
            <v>0.01</v>
          </cell>
          <cell r="AL19">
            <v>0</v>
          </cell>
          <cell r="AM19">
            <v>-0.02</v>
          </cell>
          <cell r="AN19">
            <v>0.02</v>
          </cell>
          <cell r="AO19">
            <v>0</v>
          </cell>
          <cell r="AP19">
            <v>0.01</v>
          </cell>
          <cell r="AQ19">
            <v>-0.02</v>
          </cell>
          <cell r="AR19">
            <v>0.01</v>
          </cell>
          <cell r="AS19">
            <v>0.03</v>
          </cell>
          <cell r="AT19">
            <v>0.18</v>
          </cell>
          <cell r="AU19">
            <v>0.04</v>
          </cell>
          <cell r="AV19">
            <v>0.04</v>
          </cell>
          <cell r="AW19">
            <v>0</v>
          </cell>
          <cell r="AX19">
            <v>0.05</v>
          </cell>
          <cell r="AY19">
            <v>0.03</v>
          </cell>
          <cell r="AZ19">
            <v>0.02</v>
          </cell>
          <cell r="BA19">
            <v>0</v>
          </cell>
          <cell r="BB19">
            <v>0.04</v>
          </cell>
          <cell r="BC19">
            <v>0.01</v>
          </cell>
          <cell r="BD19">
            <v>0.03</v>
          </cell>
          <cell r="BE19">
            <v>0</v>
          </cell>
          <cell r="BF19">
            <v>0.03</v>
          </cell>
          <cell r="BG19">
            <v>0.04</v>
          </cell>
          <cell r="BH19">
            <v>0</v>
          </cell>
          <cell r="BI19">
            <v>1.02</v>
          </cell>
          <cell r="BJ19">
            <v>0.26</v>
          </cell>
          <cell r="BK19">
            <v>0.49</v>
          </cell>
          <cell r="BL19">
            <v>0.28999999999999998</v>
          </cell>
          <cell r="BM19">
            <v>0.04</v>
          </cell>
          <cell r="BN19">
            <v>0.15</v>
          </cell>
          <cell r="BO19">
            <v>0.28000000000000003</v>
          </cell>
          <cell r="BP19">
            <v>0.15</v>
          </cell>
          <cell r="BQ19">
            <v>0.08</v>
          </cell>
          <cell r="BR19">
            <v>0.06</v>
          </cell>
          <cell r="BS19">
            <v>-0.51</v>
          </cell>
          <cell r="BT19">
            <v>-0.04</v>
          </cell>
          <cell r="BU19">
            <v>-0.01</v>
          </cell>
          <cell r="BV19">
            <v>-0.01</v>
          </cell>
          <cell r="BW19">
            <v>-0.02</v>
          </cell>
          <cell r="BX19">
            <v>0.03</v>
          </cell>
          <cell r="BY19">
            <v>0</v>
          </cell>
          <cell r="BZ19">
            <v>0.01</v>
          </cell>
          <cell r="CA19">
            <v>0.02</v>
          </cell>
          <cell r="CB19">
            <v>-0.01</v>
          </cell>
          <cell r="CC19">
            <v>-0.05</v>
          </cell>
          <cell r="CD19">
            <v>0.01</v>
          </cell>
          <cell r="CE19">
            <v>-0.01</v>
          </cell>
          <cell r="CF19">
            <v>-0.04</v>
          </cell>
          <cell r="CG19">
            <v>-0.46</v>
          </cell>
          <cell r="CH19">
            <v>-0.47</v>
          </cell>
          <cell r="CI19">
            <v>0</v>
          </cell>
          <cell r="CJ19">
            <v>0</v>
          </cell>
          <cell r="CK19">
            <v>-0.06</v>
          </cell>
          <cell r="CL19">
            <v>0.02</v>
          </cell>
          <cell r="CM19">
            <v>-0.01</v>
          </cell>
          <cell r="CN19">
            <v>0</v>
          </cell>
          <cell r="CO19">
            <v>0.03</v>
          </cell>
          <cell r="CP19">
            <v>-0.08</v>
          </cell>
          <cell r="CQ19">
            <v>-0.12</v>
          </cell>
          <cell r="CR19">
            <v>-0.16</v>
          </cell>
          <cell r="CS19">
            <v>-0.03</v>
          </cell>
          <cell r="CT19">
            <v>-0.28000000000000003</v>
          </cell>
          <cell r="CU19">
            <v>0.05</v>
          </cell>
          <cell r="CV19">
            <v>0.03</v>
          </cell>
          <cell r="CW19">
            <v>7.0000000000000007E-2</v>
          </cell>
          <cell r="CX19">
            <v>0.03</v>
          </cell>
          <cell r="CY19">
            <v>0</v>
          </cell>
          <cell r="CZ19">
            <v>0</v>
          </cell>
          <cell r="DA19">
            <v>0</v>
          </cell>
          <cell r="DB19">
            <v>0.19</v>
          </cell>
          <cell r="DC19">
            <v>-0.01</v>
          </cell>
          <cell r="DD19">
            <v>-0.03</v>
          </cell>
          <cell r="DE19">
            <v>0.02</v>
          </cell>
          <cell r="DF19">
            <v>0.01</v>
          </cell>
          <cell r="DG19">
            <v>0</v>
          </cell>
          <cell r="DH19">
            <v>0.01</v>
          </cell>
          <cell r="DI19">
            <v>0.05</v>
          </cell>
          <cell r="DJ19">
            <v>0.01</v>
          </cell>
          <cell r="DK19">
            <v>0</v>
          </cell>
          <cell r="DL19">
            <v>0.01</v>
          </cell>
          <cell r="DM19">
            <v>0.03</v>
          </cell>
          <cell r="DN19">
            <v>0.01</v>
          </cell>
          <cell r="DO19">
            <v>0.01</v>
          </cell>
          <cell r="DP19">
            <v>0.13</v>
          </cell>
          <cell r="DQ19">
            <v>0.09</v>
          </cell>
          <cell r="DR19">
            <v>0.05</v>
          </cell>
          <cell r="DS19">
            <v>-0.03</v>
          </cell>
          <cell r="DT19">
            <v>-0.04</v>
          </cell>
          <cell r="DU19">
            <v>0</v>
          </cell>
          <cell r="DV19">
            <v>0</v>
          </cell>
          <cell r="DW19">
            <v>0.35</v>
          </cell>
          <cell r="DX19">
            <v>0.35</v>
          </cell>
          <cell r="DY19">
            <v>0.14000000000000001</v>
          </cell>
          <cell r="DZ19">
            <v>0.2</v>
          </cell>
          <cell r="EA19">
            <v>0</v>
          </cell>
          <cell r="EB19">
            <v>1.5</v>
          </cell>
          <cell r="EC19">
            <v>0.7</v>
          </cell>
          <cell r="ED19">
            <v>0.05</v>
          </cell>
          <cell r="EE19">
            <v>0.02</v>
          </cell>
          <cell r="EF19">
            <v>0.02</v>
          </cell>
          <cell r="EG19">
            <v>0</v>
          </cell>
          <cell r="EH19">
            <v>7.0000000000000007E-2</v>
          </cell>
          <cell r="EI19">
            <v>0.01</v>
          </cell>
          <cell r="EJ19">
            <v>0.05</v>
          </cell>
          <cell r="EK19">
            <v>0.02</v>
          </cell>
          <cell r="EL19">
            <v>-0.01</v>
          </cell>
          <cell r="EM19">
            <v>0.05</v>
          </cell>
          <cell r="EN19">
            <v>0</v>
          </cell>
          <cell r="EO19">
            <v>0.01</v>
          </cell>
          <cell r="EP19">
            <v>0</v>
          </cell>
          <cell r="EQ19">
            <v>0.02</v>
          </cell>
          <cell r="ER19">
            <v>0.02</v>
          </cell>
          <cell r="ES19">
            <v>-0.01</v>
          </cell>
          <cell r="ET19">
            <v>0.03</v>
          </cell>
          <cell r="EU19">
            <v>0.39</v>
          </cell>
          <cell r="EV19">
            <v>0.23</v>
          </cell>
          <cell r="EW19">
            <v>0.16</v>
          </cell>
          <cell r="EX19">
            <v>0.04</v>
          </cell>
          <cell r="EY19">
            <v>0.01</v>
          </cell>
          <cell r="EZ19">
            <v>0.03</v>
          </cell>
          <cell r="FA19">
            <v>0.05</v>
          </cell>
          <cell r="FB19">
            <v>0.02</v>
          </cell>
          <cell r="FC19">
            <v>0.03</v>
          </cell>
          <cell r="FD19">
            <v>0.05</v>
          </cell>
          <cell r="FE19">
            <v>0</v>
          </cell>
          <cell r="FF19">
            <v>0.01</v>
          </cell>
          <cell r="FG19">
            <v>0</v>
          </cell>
          <cell r="FH19">
            <v>0.01</v>
          </cell>
          <cell r="FI19">
            <v>0.01</v>
          </cell>
          <cell r="FJ19">
            <v>0.03</v>
          </cell>
          <cell r="FK19">
            <v>0.06</v>
          </cell>
          <cell r="FL19">
            <v>0.02</v>
          </cell>
          <cell r="FM19">
            <v>0.01</v>
          </cell>
          <cell r="FN19">
            <v>-0.01</v>
          </cell>
          <cell r="FO19">
            <v>0.02</v>
          </cell>
          <cell r="FP19">
            <v>0.05</v>
          </cell>
          <cell r="FQ19">
            <v>0.03</v>
          </cell>
          <cell r="FR19">
            <v>0.02</v>
          </cell>
          <cell r="FS19">
            <v>0.03</v>
          </cell>
          <cell r="FT19">
            <v>0</v>
          </cell>
          <cell r="FU19">
            <v>0.01</v>
          </cell>
          <cell r="FV19">
            <v>0.01</v>
          </cell>
          <cell r="FW19">
            <v>0</v>
          </cell>
          <cell r="FX19">
            <v>0</v>
          </cell>
          <cell r="FY19">
            <v>0.05</v>
          </cell>
          <cell r="FZ19">
            <v>0.02</v>
          </cell>
          <cell r="GA19">
            <v>0.02</v>
          </cell>
          <cell r="GB19">
            <v>0</v>
          </cell>
          <cell r="GC19">
            <v>-0.06</v>
          </cell>
          <cell r="GD19">
            <v>-0.05</v>
          </cell>
          <cell r="GE19">
            <v>0</v>
          </cell>
          <cell r="GF19">
            <v>0.33</v>
          </cell>
          <cell r="GG19">
            <v>0.04</v>
          </cell>
          <cell r="GH19">
            <v>0.12</v>
          </cell>
          <cell r="GI19">
            <v>0</v>
          </cell>
          <cell r="GJ19">
            <v>0.05</v>
          </cell>
          <cell r="GK19">
            <v>0.06</v>
          </cell>
          <cell r="GL19">
            <v>0.18</v>
          </cell>
          <cell r="GM19">
            <v>0.11</v>
          </cell>
          <cell r="GN19">
            <v>7.0000000000000007E-2</v>
          </cell>
          <cell r="GO19">
            <v>-0.01</v>
          </cell>
          <cell r="GP19">
            <v>-0.28000000000000003</v>
          </cell>
          <cell r="GQ19">
            <v>-0.05</v>
          </cell>
          <cell r="GR19">
            <v>-0.05</v>
          </cell>
          <cell r="GS19">
            <v>0.01</v>
          </cell>
          <cell r="GT19">
            <v>-0.02</v>
          </cell>
          <cell r="GU19">
            <v>0.04</v>
          </cell>
          <cell r="GV19">
            <v>0.01</v>
          </cell>
          <cell r="GW19">
            <v>0.01</v>
          </cell>
          <cell r="GX19">
            <v>0.03</v>
          </cell>
          <cell r="GY19">
            <v>-0.01</v>
          </cell>
          <cell r="GZ19">
            <v>-0.05</v>
          </cell>
          <cell r="HA19">
            <v>0</v>
          </cell>
          <cell r="HB19">
            <v>-0.03</v>
          </cell>
          <cell r="HC19">
            <v>-0.02</v>
          </cell>
          <cell r="HD19">
            <v>-0.23</v>
          </cell>
          <cell r="HE19">
            <v>-0.24</v>
          </cell>
          <cell r="HF19">
            <v>0.01</v>
          </cell>
          <cell r="HG19">
            <v>0</v>
          </cell>
          <cell r="HH19">
            <v>-0.08</v>
          </cell>
          <cell r="HI19">
            <v>0</v>
          </cell>
          <cell r="HJ19">
            <v>-0.01</v>
          </cell>
          <cell r="HK19">
            <v>0</v>
          </cell>
          <cell r="HL19">
            <v>0.01</v>
          </cell>
          <cell r="HM19">
            <v>-0.08</v>
          </cell>
          <cell r="HN19">
            <v>-0.15</v>
          </cell>
          <cell r="HO19">
            <v>-0.2</v>
          </cell>
          <cell r="HP19">
            <v>-0.05</v>
          </cell>
          <cell r="HQ19">
            <v>-0.26</v>
          </cell>
          <cell r="HR19">
            <v>0.01</v>
          </cell>
          <cell r="HS19">
            <v>0.04</v>
          </cell>
          <cell r="HT19">
            <v>0.06</v>
          </cell>
          <cell r="HU19">
            <v>0.05</v>
          </cell>
          <cell r="HV19">
            <v>0</v>
          </cell>
          <cell r="HW19">
            <v>0</v>
          </cell>
          <cell r="HX19">
            <v>0</v>
          </cell>
          <cell r="HY19">
            <v>0.35</v>
          </cell>
          <cell r="HZ19">
            <v>-0.03</v>
          </cell>
          <cell r="IA19">
            <v>-0.05</v>
          </cell>
          <cell r="IB19">
            <v>0.01</v>
          </cell>
          <cell r="IC19">
            <v>0</v>
          </cell>
          <cell r="ID19">
            <v>-0.01</v>
          </cell>
          <cell r="IE19">
            <v>0</v>
          </cell>
          <cell r="IF19">
            <v>0.11</v>
          </cell>
          <cell r="IG19">
            <v>-0.01</v>
          </cell>
          <cell r="IH19">
            <v>0.01</v>
          </cell>
          <cell r="II19">
            <v>0.03</v>
          </cell>
          <cell r="IJ19">
            <v>0.04</v>
          </cell>
          <cell r="IK19">
            <v>0.01</v>
          </cell>
          <cell r="IL19">
            <v>0.04</v>
          </cell>
          <cell r="IM19">
            <v>0.26</v>
          </cell>
          <cell r="IN19">
            <v>0</v>
          </cell>
          <cell r="IO19">
            <v>0.26</v>
          </cell>
          <cell r="IP19">
            <v>-0.02</v>
          </cell>
          <cell r="IQ19">
            <v>-0.02</v>
          </cell>
        </row>
        <row r="20">
          <cell r="B20">
            <v>0.18</v>
          </cell>
          <cell r="C20">
            <v>0.17</v>
          </cell>
          <cell r="D20">
            <v>0</v>
          </cell>
          <cell r="E20">
            <v>1.6</v>
          </cell>
          <cell r="F20">
            <v>-0.16</v>
          </cell>
          <cell r="G20">
            <v>0.06</v>
          </cell>
          <cell r="H20">
            <v>0.03</v>
          </cell>
          <cell r="I20">
            <v>0.02</v>
          </cell>
          <cell r="J20">
            <v>0.01</v>
          </cell>
          <cell r="K20">
            <v>0.06</v>
          </cell>
          <cell r="L20">
            <v>0.02</v>
          </cell>
          <cell r="M20">
            <v>0.02</v>
          </cell>
          <cell r="N20">
            <v>0.02</v>
          </cell>
          <cell r="O20">
            <v>0.01</v>
          </cell>
          <cell r="P20">
            <v>7.0000000000000007E-2</v>
          </cell>
          <cell r="Q20">
            <v>0.01</v>
          </cell>
          <cell r="R20">
            <v>0</v>
          </cell>
          <cell r="S20">
            <v>0</v>
          </cell>
          <cell r="T20">
            <v>0.03</v>
          </cell>
          <cell r="U20">
            <v>0.01</v>
          </cell>
          <cell r="V20">
            <v>0.02</v>
          </cell>
          <cell r="W20">
            <v>0</v>
          </cell>
          <cell r="X20">
            <v>-0.65</v>
          </cell>
          <cell r="Y20">
            <v>-0.4</v>
          </cell>
          <cell r="Z20">
            <v>-0.25</v>
          </cell>
          <cell r="AA20">
            <v>7.0000000000000007E-2</v>
          </cell>
          <cell r="AB20">
            <v>0.05</v>
          </cell>
          <cell r="AC20">
            <v>0.02</v>
          </cell>
          <cell r="AD20">
            <v>0.13</v>
          </cell>
          <cell r="AE20">
            <v>0.03</v>
          </cell>
          <cell r="AF20">
            <v>0.1</v>
          </cell>
          <cell r="AG20">
            <v>0.08</v>
          </cell>
          <cell r="AH20">
            <v>0</v>
          </cell>
          <cell r="AI20">
            <v>0.01</v>
          </cell>
          <cell r="AJ20">
            <v>0.02</v>
          </cell>
          <cell r="AK20">
            <v>0</v>
          </cell>
          <cell r="AL20">
            <v>0</v>
          </cell>
          <cell r="AM20">
            <v>0.06</v>
          </cell>
          <cell r="AN20">
            <v>0.06</v>
          </cell>
          <cell r="AO20">
            <v>0.02</v>
          </cell>
          <cell r="AP20">
            <v>0.02</v>
          </cell>
          <cell r="AQ20">
            <v>0</v>
          </cell>
          <cell r="AR20">
            <v>0</v>
          </cell>
          <cell r="AS20">
            <v>0.04</v>
          </cell>
          <cell r="AT20">
            <v>0.03</v>
          </cell>
          <cell r="AU20">
            <v>0</v>
          </cell>
          <cell r="AV20">
            <v>-0.01</v>
          </cell>
          <cell r="AW20">
            <v>0.01</v>
          </cell>
          <cell r="AX20">
            <v>-0.01</v>
          </cell>
          <cell r="AY20">
            <v>0.01</v>
          </cell>
          <cell r="AZ20">
            <v>-0.01</v>
          </cell>
          <cell r="BA20">
            <v>0.01</v>
          </cell>
          <cell r="BB20">
            <v>-0.01</v>
          </cell>
          <cell r="BC20">
            <v>0</v>
          </cell>
          <cell r="BD20">
            <v>-0.01</v>
          </cell>
          <cell r="BE20">
            <v>0</v>
          </cell>
          <cell r="BF20">
            <v>0.04</v>
          </cell>
          <cell r="BG20">
            <v>0.03</v>
          </cell>
          <cell r="BH20">
            <v>0</v>
          </cell>
          <cell r="BI20">
            <v>0.67</v>
          </cell>
          <cell r="BJ20">
            <v>0.21</v>
          </cell>
          <cell r="BK20">
            <v>0</v>
          </cell>
          <cell r="BL20">
            <v>0</v>
          </cell>
          <cell r="BM20">
            <v>0</v>
          </cell>
          <cell r="BN20">
            <v>0</v>
          </cell>
          <cell r="BO20">
            <v>0.46</v>
          </cell>
          <cell r="BP20">
            <v>0.43</v>
          </cell>
          <cell r="BQ20">
            <v>0</v>
          </cell>
          <cell r="BR20">
            <v>0.03</v>
          </cell>
          <cell r="BS20">
            <v>0.22</v>
          </cell>
          <cell r="BT20">
            <v>0.08</v>
          </cell>
          <cell r="BU20">
            <v>0.06</v>
          </cell>
          <cell r="BV20">
            <v>0.02</v>
          </cell>
          <cell r="BW20">
            <v>0</v>
          </cell>
          <cell r="BX20">
            <v>0.03</v>
          </cell>
          <cell r="BY20">
            <v>0.01</v>
          </cell>
          <cell r="BZ20">
            <v>0</v>
          </cell>
          <cell r="CA20">
            <v>0.02</v>
          </cell>
          <cell r="CB20">
            <v>0.01</v>
          </cell>
          <cell r="CC20">
            <v>7.0000000000000007E-2</v>
          </cell>
          <cell r="CD20">
            <v>-0.01</v>
          </cell>
          <cell r="CE20">
            <v>0.01</v>
          </cell>
          <cell r="CF20">
            <v>0.06</v>
          </cell>
          <cell r="CG20">
            <v>0.05</v>
          </cell>
          <cell r="CH20">
            <v>0.01</v>
          </cell>
          <cell r="CI20">
            <v>0.02</v>
          </cell>
          <cell r="CJ20">
            <v>0.02</v>
          </cell>
          <cell r="CK20">
            <v>-0.09</v>
          </cell>
          <cell r="CL20">
            <v>0</v>
          </cell>
          <cell r="CM20">
            <v>-0.01</v>
          </cell>
          <cell r="CN20">
            <v>0</v>
          </cell>
          <cell r="CO20">
            <v>0</v>
          </cell>
          <cell r="CP20">
            <v>-0.09</v>
          </cell>
          <cell r="CQ20">
            <v>0.5</v>
          </cell>
          <cell r="CR20">
            <v>0.51</v>
          </cell>
          <cell r="CS20">
            <v>-0.01</v>
          </cell>
          <cell r="CT20">
            <v>0.45</v>
          </cell>
          <cell r="CU20">
            <v>0.05</v>
          </cell>
          <cell r="CV20">
            <v>-0.02</v>
          </cell>
          <cell r="CW20">
            <v>0.04</v>
          </cell>
          <cell r="CX20">
            <v>0</v>
          </cell>
          <cell r="CY20">
            <v>0</v>
          </cell>
          <cell r="CZ20">
            <v>0</v>
          </cell>
          <cell r="DA20">
            <v>0</v>
          </cell>
          <cell r="DB20">
            <v>0.19</v>
          </cell>
          <cell r="DC20">
            <v>-0.04</v>
          </cell>
          <cell r="DD20">
            <v>-0.09</v>
          </cell>
          <cell r="DE20">
            <v>0.05</v>
          </cell>
          <cell r="DF20">
            <v>0.01</v>
          </cell>
          <cell r="DG20">
            <v>0</v>
          </cell>
          <cell r="DH20">
            <v>0.01</v>
          </cell>
          <cell r="DI20">
            <v>0.02</v>
          </cell>
          <cell r="DJ20">
            <v>-0.01</v>
          </cell>
          <cell r="DK20">
            <v>-0.01</v>
          </cell>
          <cell r="DL20">
            <v>0.01</v>
          </cell>
          <cell r="DM20">
            <v>-0.01</v>
          </cell>
          <cell r="DN20">
            <v>0.01</v>
          </cell>
          <cell r="DO20">
            <v>0.02</v>
          </cell>
          <cell r="DP20">
            <v>0.2</v>
          </cell>
          <cell r="DQ20">
            <v>0.1</v>
          </cell>
          <cell r="DR20">
            <v>0.1</v>
          </cell>
          <cell r="DS20">
            <v>0</v>
          </cell>
          <cell r="DT20">
            <v>0</v>
          </cell>
          <cell r="DU20">
            <v>0</v>
          </cell>
          <cell r="DV20">
            <v>0</v>
          </cell>
          <cell r="DW20">
            <v>0.3</v>
          </cell>
          <cell r="DX20">
            <v>0.28000000000000003</v>
          </cell>
          <cell r="DY20">
            <v>0.16</v>
          </cell>
          <cell r="DZ20">
            <v>0.12</v>
          </cell>
          <cell r="EA20">
            <v>0.02</v>
          </cell>
          <cell r="EB20">
            <v>1.7</v>
          </cell>
          <cell r="EC20">
            <v>0.06</v>
          </cell>
          <cell r="ED20">
            <v>0.06</v>
          </cell>
          <cell r="EE20">
            <v>0.06</v>
          </cell>
          <cell r="EF20">
            <v>0</v>
          </cell>
          <cell r="EG20">
            <v>-0.01</v>
          </cell>
          <cell r="EH20">
            <v>0.11</v>
          </cell>
          <cell r="EI20">
            <v>0.05</v>
          </cell>
          <cell r="EJ20">
            <v>0.02</v>
          </cell>
          <cell r="EK20">
            <v>0.02</v>
          </cell>
          <cell r="EL20">
            <v>0.02</v>
          </cell>
          <cell r="EM20">
            <v>0.04</v>
          </cell>
          <cell r="EN20">
            <v>-0.01</v>
          </cell>
          <cell r="EO20">
            <v>0</v>
          </cell>
          <cell r="EP20">
            <v>0</v>
          </cell>
          <cell r="EQ20">
            <v>0.04</v>
          </cell>
          <cell r="ER20">
            <v>-0.03</v>
          </cell>
          <cell r="ES20">
            <v>0.05</v>
          </cell>
          <cell r="ET20">
            <v>-0.01</v>
          </cell>
          <cell r="EU20">
            <v>-0.27</v>
          </cell>
          <cell r="EV20">
            <v>-0.28000000000000003</v>
          </cell>
          <cell r="EW20">
            <v>0.01</v>
          </cell>
          <cell r="EX20">
            <v>-0.02</v>
          </cell>
          <cell r="EY20">
            <v>-0.03</v>
          </cell>
          <cell r="EZ20">
            <v>0.01</v>
          </cell>
          <cell r="FA20">
            <v>0.09</v>
          </cell>
          <cell r="FB20">
            <v>0.04</v>
          </cell>
          <cell r="FC20">
            <v>0.05</v>
          </cell>
          <cell r="FD20">
            <v>0.04</v>
          </cell>
          <cell r="FE20">
            <v>0</v>
          </cell>
          <cell r="FF20">
            <v>0.01</v>
          </cell>
          <cell r="FG20">
            <v>0.01</v>
          </cell>
          <cell r="FH20">
            <v>0</v>
          </cell>
          <cell r="FI20">
            <v>0</v>
          </cell>
          <cell r="FJ20">
            <v>0.02</v>
          </cell>
          <cell r="FK20">
            <v>0.22</v>
          </cell>
          <cell r="FL20">
            <v>0.16</v>
          </cell>
          <cell r="FM20">
            <v>0.06</v>
          </cell>
          <cell r="FN20">
            <v>0.08</v>
          </cell>
          <cell r="FO20">
            <v>0.03</v>
          </cell>
          <cell r="FP20">
            <v>0.05</v>
          </cell>
          <cell r="FQ20">
            <v>0.05</v>
          </cell>
          <cell r="FR20">
            <v>0.01</v>
          </cell>
          <cell r="FS20">
            <v>0</v>
          </cell>
          <cell r="FT20">
            <v>0.01</v>
          </cell>
          <cell r="FU20">
            <v>0.02</v>
          </cell>
          <cell r="FV20">
            <v>0.02</v>
          </cell>
          <cell r="FW20">
            <v>0.01</v>
          </cell>
          <cell r="FX20">
            <v>0.02</v>
          </cell>
          <cell r="FY20">
            <v>0.01</v>
          </cell>
          <cell r="FZ20">
            <v>0</v>
          </cell>
          <cell r="GA20">
            <v>0.01</v>
          </cell>
          <cell r="GB20">
            <v>0</v>
          </cell>
          <cell r="GC20">
            <v>0</v>
          </cell>
          <cell r="GD20">
            <v>-0.01</v>
          </cell>
          <cell r="GE20">
            <v>0</v>
          </cell>
          <cell r="GF20">
            <v>0.3</v>
          </cell>
          <cell r="GG20">
            <v>0.11</v>
          </cell>
          <cell r="GH20">
            <v>0.06</v>
          </cell>
          <cell r="GI20">
            <v>7.0000000000000007E-2</v>
          </cell>
          <cell r="GJ20">
            <v>0</v>
          </cell>
          <cell r="GK20">
            <v>0</v>
          </cell>
          <cell r="GL20">
            <v>0.12</v>
          </cell>
          <cell r="GM20">
            <v>0.06</v>
          </cell>
          <cell r="GN20">
            <v>0</v>
          </cell>
          <cell r="GO20">
            <v>0.06</v>
          </cell>
          <cell r="GP20">
            <v>0.1</v>
          </cell>
          <cell r="GQ20">
            <v>0.06</v>
          </cell>
          <cell r="GR20">
            <v>7.0000000000000007E-2</v>
          </cell>
          <cell r="GS20">
            <v>-0.01</v>
          </cell>
          <cell r="GT20">
            <v>-0.01</v>
          </cell>
          <cell r="GU20">
            <v>-0.03</v>
          </cell>
          <cell r="GV20">
            <v>0.01</v>
          </cell>
          <cell r="GW20">
            <v>0</v>
          </cell>
          <cell r="GX20">
            <v>-0.05</v>
          </cell>
          <cell r="GY20">
            <v>0.01</v>
          </cell>
          <cell r="GZ20">
            <v>0.03</v>
          </cell>
          <cell r="HA20">
            <v>-0.01</v>
          </cell>
          <cell r="HB20">
            <v>0.02</v>
          </cell>
          <cell r="HC20">
            <v>0.01</v>
          </cell>
          <cell r="HD20">
            <v>0.06</v>
          </cell>
          <cell r="HE20">
            <v>0.01</v>
          </cell>
          <cell r="HF20">
            <v>0.01</v>
          </cell>
          <cell r="HG20">
            <v>0.02</v>
          </cell>
          <cell r="HH20">
            <v>-0.05</v>
          </cell>
          <cell r="HI20">
            <v>0.02</v>
          </cell>
          <cell r="HJ20">
            <v>0</v>
          </cell>
          <cell r="HK20">
            <v>0</v>
          </cell>
          <cell r="HL20">
            <v>0.02</v>
          </cell>
          <cell r="HM20">
            <v>-7.0000000000000007E-2</v>
          </cell>
          <cell r="HN20">
            <v>0.56000000000000005</v>
          </cell>
          <cell r="HO20">
            <v>0.56000000000000005</v>
          </cell>
          <cell r="HP20">
            <v>-7.0000000000000007E-2</v>
          </cell>
          <cell r="HQ20">
            <v>0.55000000000000004</v>
          </cell>
          <cell r="HR20">
            <v>0.02</v>
          </cell>
          <cell r="HS20">
            <v>0.03</v>
          </cell>
          <cell r="HT20">
            <v>0.03</v>
          </cell>
          <cell r="HU20">
            <v>0</v>
          </cell>
          <cell r="HV20">
            <v>0</v>
          </cell>
          <cell r="HW20">
            <v>0</v>
          </cell>
          <cell r="HX20">
            <v>0</v>
          </cell>
          <cell r="HY20">
            <v>0.2</v>
          </cell>
          <cell r="HZ20">
            <v>-0.05</v>
          </cell>
          <cell r="IA20">
            <v>-0.08</v>
          </cell>
          <cell r="IB20">
            <v>0.05</v>
          </cell>
          <cell r="IC20">
            <v>0.02</v>
          </cell>
          <cell r="ID20">
            <v>0.02</v>
          </cell>
          <cell r="IE20">
            <v>0</v>
          </cell>
          <cell r="IF20">
            <v>-0.01</v>
          </cell>
          <cell r="IG20">
            <v>0.01</v>
          </cell>
          <cell r="IH20">
            <v>-0.01</v>
          </cell>
          <cell r="II20">
            <v>0.01</v>
          </cell>
          <cell r="IJ20">
            <v>-0.03</v>
          </cell>
          <cell r="IK20">
            <v>0</v>
          </cell>
          <cell r="IL20">
            <v>0.01</v>
          </cell>
          <cell r="IM20">
            <v>0.24</v>
          </cell>
          <cell r="IN20">
            <v>0.25</v>
          </cell>
          <cell r="IO20">
            <v>0.01</v>
          </cell>
          <cell r="IP20">
            <v>0</v>
          </cell>
          <cell r="IQ20">
            <v>0</v>
          </cell>
        </row>
        <row r="21">
          <cell r="B21">
            <v>0.09</v>
          </cell>
          <cell r="C21">
            <v>0.1</v>
          </cell>
          <cell r="D21">
            <v>7.0000000000000007E-2</v>
          </cell>
          <cell r="E21">
            <v>2.1</v>
          </cell>
          <cell r="F21">
            <v>0.47</v>
          </cell>
          <cell r="G21">
            <v>0.05</v>
          </cell>
          <cell r="H21">
            <v>0.02</v>
          </cell>
          <cell r="I21">
            <v>0.01</v>
          </cell>
          <cell r="J21">
            <v>0.01</v>
          </cell>
          <cell r="K21">
            <v>0.11</v>
          </cell>
          <cell r="L21">
            <v>0.05</v>
          </cell>
          <cell r="M21">
            <v>0.05</v>
          </cell>
          <cell r="N21">
            <v>0</v>
          </cell>
          <cell r="O21">
            <v>0.01</v>
          </cell>
          <cell r="P21">
            <v>0.1</v>
          </cell>
          <cell r="Q21">
            <v>0.01</v>
          </cell>
          <cell r="R21">
            <v>0.02</v>
          </cell>
          <cell r="S21">
            <v>0.01</v>
          </cell>
          <cell r="T21">
            <v>0.04</v>
          </cell>
          <cell r="U21">
            <v>-0.02</v>
          </cell>
          <cell r="V21">
            <v>0.01</v>
          </cell>
          <cell r="W21">
            <v>0.02</v>
          </cell>
          <cell r="X21">
            <v>0.02</v>
          </cell>
          <cell r="Y21">
            <v>-0.05</v>
          </cell>
          <cell r="Z21">
            <v>7.0000000000000007E-2</v>
          </cell>
          <cell r="AA21">
            <v>0.06</v>
          </cell>
          <cell r="AB21">
            <v>0.02</v>
          </cell>
          <cell r="AC21">
            <v>0.04</v>
          </cell>
          <cell r="AD21">
            <v>0.13</v>
          </cell>
          <cell r="AE21">
            <v>0.03</v>
          </cell>
          <cell r="AF21">
            <v>0.1</v>
          </cell>
          <cell r="AG21">
            <v>0.03</v>
          </cell>
          <cell r="AH21">
            <v>0.01</v>
          </cell>
          <cell r="AI21">
            <v>-0.01</v>
          </cell>
          <cell r="AJ21">
            <v>0</v>
          </cell>
          <cell r="AK21">
            <v>0</v>
          </cell>
          <cell r="AL21">
            <v>0.01</v>
          </cell>
          <cell r="AM21">
            <v>0</v>
          </cell>
          <cell r="AN21">
            <v>0.1</v>
          </cell>
          <cell r="AO21">
            <v>0.08</v>
          </cell>
          <cell r="AP21">
            <v>0.02</v>
          </cell>
          <cell r="AQ21">
            <v>0.02</v>
          </cell>
          <cell r="AR21">
            <v>0.03</v>
          </cell>
          <cell r="AS21">
            <v>0.03</v>
          </cell>
          <cell r="AT21">
            <v>-0.14000000000000001</v>
          </cell>
          <cell r="AU21">
            <v>-0.03</v>
          </cell>
          <cell r="AV21">
            <v>-0.03</v>
          </cell>
          <cell r="AW21">
            <v>0</v>
          </cell>
          <cell r="AX21">
            <v>-0.03</v>
          </cell>
          <cell r="AY21">
            <v>-0.01</v>
          </cell>
          <cell r="AZ21">
            <v>-0.02</v>
          </cell>
          <cell r="BA21">
            <v>-0.02</v>
          </cell>
          <cell r="BB21">
            <v>0</v>
          </cell>
          <cell r="BC21">
            <v>-0.01</v>
          </cell>
          <cell r="BD21">
            <v>0</v>
          </cell>
          <cell r="BE21">
            <v>0</v>
          </cell>
          <cell r="BF21">
            <v>-0.04</v>
          </cell>
          <cell r="BG21">
            <v>-0.04</v>
          </cell>
          <cell r="BH21">
            <v>0.01</v>
          </cell>
          <cell r="BI21">
            <v>0.53</v>
          </cell>
          <cell r="BJ21">
            <v>0.26</v>
          </cell>
          <cell r="BK21">
            <v>0</v>
          </cell>
          <cell r="BL21">
            <v>0</v>
          </cell>
          <cell r="BM21">
            <v>0</v>
          </cell>
          <cell r="BN21">
            <v>0</v>
          </cell>
          <cell r="BO21">
            <v>0.27</v>
          </cell>
          <cell r="BP21">
            <v>0.25</v>
          </cell>
          <cell r="BQ21">
            <v>0</v>
          </cell>
          <cell r="BR21">
            <v>0.01</v>
          </cell>
          <cell r="BS21">
            <v>-7.0000000000000007E-2</v>
          </cell>
          <cell r="BT21">
            <v>-0.1</v>
          </cell>
          <cell r="BU21">
            <v>-7.0000000000000007E-2</v>
          </cell>
          <cell r="BV21">
            <v>0</v>
          </cell>
          <cell r="BW21">
            <v>-0.03</v>
          </cell>
          <cell r="BX21">
            <v>-0.09</v>
          </cell>
          <cell r="BY21">
            <v>0</v>
          </cell>
          <cell r="BZ21">
            <v>-0.02</v>
          </cell>
          <cell r="CA21">
            <v>-7.0000000000000007E-2</v>
          </cell>
          <cell r="CB21">
            <v>0</v>
          </cell>
          <cell r="CC21">
            <v>0.01</v>
          </cell>
          <cell r="CD21">
            <v>0.01</v>
          </cell>
          <cell r="CE21">
            <v>0.01</v>
          </cell>
          <cell r="CF21">
            <v>0</v>
          </cell>
          <cell r="CG21">
            <v>0.1</v>
          </cell>
          <cell r="CH21">
            <v>7.0000000000000007E-2</v>
          </cell>
          <cell r="CI21">
            <v>0.01</v>
          </cell>
          <cell r="CJ21">
            <v>0.03</v>
          </cell>
          <cell r="CK21">
            <v>0.32</v>
          </cell>
          <cell r="CL21">
            <v>0.1</v>
          </cell>
          <cell r="CM21">
            <v>0.09</v>
          </cell>
          <cell r="CN21">
            <v>0</v>
          </cell>
          <cell r="CO21">
            <v>0.01</v>
          </cell>
          <cell r="CP21">
            <v>0.23</v>
          </cell>
          <cell r="CQ21">
            <v>0.52</v>
          </cell>
          <cell r="CR21">
            <v>0.49</v>
          </cell>
          <cell r="CS21">
            <v>0.05</v>
          </cell>
          <cell r="CT21">
            <v>0.37</v>
          </cell>
          <cell r="CU21">
            <v>0.03</v>
          </cell>
          <cell r="CV21">
            <v>0.02</v>
          </cell>
          <cell r="CW21">
            <v>0.02</v>
          </cell>
          <cell r="CX21">
            <v>0.03</v>
          </cell>
          <cell r="CY21">
            <v>-0.01</v>
          </cell>
          <cell r="CZ21">
            <v>0</v>
          </cell>
          <cell r="DA21">
            <v>0</v>
          </cell>
          <cell r="DB21">
            <v>-0.16</v>
          </cell>
          <cell r="DC21">
            <v>-7.0000000000000007E-2</v>
          </cell>
          <cell r="DD21">
            <v>-0.06</v>
          </cell>
          <cell r="DE21">
            <v>-0.01</v>
          </cell>
          <cell r="DF21">
            <v>0.01</v>
          </cell>
          <cell r="DG21">
            <v>0.01</v>
          </cell>
          <cell r="DH21">
            <v>0</v>
          </cell>
          <cell r="DI21">
            <v>0.04</v>
          </cell>
          <cell r="DJ21">
            <v>0</v>
          </cell>
          <cell r="DK21">
            <v>0</v>
          </cell>
          <cell r="DL21">
            <v>0.01</v>
          </cell>
          <cell r="DM21">
            <v>0.02</v>
          </cell>
          <cell r="DN21">
            <v>0</v>
          </cell>
          <cell r="DO21">
            <v>0.02</v>
          </cell>
          <cell r="DP21">
            <v>-0.15</v>
          </cell>
          <cell r="DQ21">
            <v>-0.08</v>
          </cell>
          <cell r="DR21">
            <v>-7.0000000000000007E-2</v>
          </cell>
          <cell r="DS21">
            <v>0.23</v>
          </cell>
          <cell r="DT21">
            <v>0.05</v>
          </cell>
          <cell r="DU21">
            <v>0.09</v>
          </cell>
          <cell r="DV21">
            <v>0.08</v>
          </cell>
          <cell r="DW21">
            <v>0.31</v>
          </cell>
          <cell r="DX21">
            <v>0.27</v>
          </cell>
          <cell r="DY21">
            <v>0.08</v>
          </cell>
          <cell r="DZ21">
            <v>0.19</v>
          </cell>
          <cell r="EA21">
            <v>0.03</v>
          </cell>
          <cell r="EB21">
            <v>2.2000000000000002</v>
          </cell>
          <cell r="EC21">
            <v>0.83</v>
          </cell>
          <cell r="ED21">
            <v>0.14000000000000001</v>
          </cell>
          <cell r="EE21">
            <v>0.05</v>
          </cell>
          <cell r="EF21">
            <v>0.08</v>
          </cell>
          <cell r="EG21">
            <v>0.02</v>
          </cell>
          <cell r="EH21">
            <v>0.18</v>
          </cell>
          <cell r="EI21">
            <v>7.0000000000000007E-2</v>
          </cell>
          <cell r="EJ21">
            <v>0.08</v>
          </cell>
          <cell r="EK21">
            <v>0</v>
          </cell>
          <cell r="EL21">
            <v>0.02</v>
          </cell>
          <cell r="EM21">
            <v>0.14000000000000001</v>
          </cell>
          <cell r="EN21">
            <v>0.04</v>
          </cell>
          <cell r="EO21">
            <v>0.01</v>
          </cell>
          <cell r="EP21">
            <v>0.01</v>
          </cell>
          <cell r="EQ21">
            <v>0.05</v>
          </cell>
          <cell r="ER21">
            <v>0.02</v>
          </cell>
          <cell r="ES21">
            <v>-0.01</v>
          </cell>
          <cell r="ET21">
            <v>0.02</v>
          </cell>
          <cell r="EU21">
            <v>0.03</v>
          </cell>
          <cell r="EV21">
            <v>0</v>
          </cell>
          <cell r="EW21">
            <v>0.02</v>
          </cell>
          <cell r="EX21">
            <v>0.16</v>
          </cell>
          <cell r="EY21">
            <v>0.09</v>
          </cell>
          <cell r="EZ21">
            <v>7.0000000000000007E-2</v>
          </cell>
          <cell r="FA21">
            <v>0.09</v>
          </cell>
          <cell r="FB21">
            <v>0.03</v>
          </cell>
          <cell r="FC21">
            <v>0.06</v>
          </cell>
          <cell r="FD21">
            <v>0.09</v>
          </cell>
          <cell r="FE21">
            <v>0.01</v>
          </cell>
          <cell r="FF21">
            <v>0</v>
          </cell>
          <cell r="FG21">
            <v>0.03</v>
          </cell>
          <cell r="FH21">
            <v>0</v>
          </cell>
          <cell r="FI21">
            <v>0.01</v>
          </cell>
          <cell r="FJ21">
            <v>0.03</v>
          </cell>
          <cell r="FK21">
            <v>0.09</v>
          </cell>
          <cell r="FL21">
            <v>0.05</v>
          </cell>
          <cell r="FM21">
            <v>0.04</v>
          </cell>
          <cell r="FN21">
            <v>-0.01</v>
          </cell>
          <cell r="FO21">
            <v>0</v>
          </cell>
          <cell r="FP21">
            <v>0.04</v>
          </cell>
          <cell r="FQ21">
            <v>-0.22</v>
          </cell>
          <cell r="FR21">
            <v>-7.0000000000000007E-2</v>
          </cell>
          <cell r="FS21">
            <v>-0.05</v>
          </cell>
          <cell r="FT21">
            <v>-0.01</v>
          </cell>
          <cell r="FU21">
            <v>-0.02</v>
          </cell>
          <cell r="FV21">
            <v>-0.01</v>
          </cell>
          <cell r="FW21">
            <v>-0.01</v>
          </cell>
          <cell r="FX21">
            <v>-0.05</v>
          </cell>
          <cell r="FY21">
            <v>-0.03</v>
          </cell>
          <cell r="FZ21">
            <v>-0.01</v>
          </cell>
          <cell r="GA21">
            <v>0</v>
          </cell>
          <cell r="GB21">
            <v>-0.01</v>
          </cell>
          <cell r="GC21">
            <v>-7.0000000000000007E-2</v>
          </cell>
          <cell r="GD21">
            <v>-7.0000000000000007E-2</v>
          </cell>
          <cell r="GE21">
            <v>0</v>
          </cell>
          <cell r="GF21">
            <v>0.76</v>
          </cell>
          <cell r="GG21">
            <v>0.08</v>
          </cell>
          <cell r="GH21">
            <v>0.39</v>
          </cell>
          <cell r="GI21">
            <v>0.38</v>
          </cell>
          <cell r="GJ21">
            <v>0.01</v>
          </cell>
          <cell r="GK21">
            <v>0</v>
          </cell>
          <cell r="GL21">
            <v>0.28000000000000003</v>
          </cell>
          <cell r="GM21">
            <v>0.27</v>
          </cell>
          <cell r="GN21">
            <v>0</v>
          </cell>
          <cell r="GO21">
            <v>0.02</v>
          </cell>
          <cell r="GP21">
            <v>-0.08</v>
          </cell>
          <cell r="GQ21">
            <v>-0.16</v>
          </cell>
          <cell r="GR21">
            <v>-7.0000000000000007E-2</v>
          </cell>
          <cell r="GS21">
            <v>-0.03</v>
          </cell>
          <cell r="GT21">
            <v>-0.05</v>
          </cell>
          <cell r="GU21">
            <v>-0.04</v>
          </cell>
          <cell r="GV21">
            <v>-0.03</v>
          </cell>
          <cell r="GW21">
            <v>0</v>
          </cell>
          <cell r="GX21">
            <v>-0.01</v>
          </cell>
          <cell r="GY21">
            <v>0</v>
          </cell>
          <cell r="GZ21">
            <v>0.03</v>
          </cell>
          <cell r="HA21">
            <v>0</v>
          </cell>
          <cell r="HB21">
            <v>0.01</v>
          </cell>
          <cell r="HC21">
            <v>0.03</v>
          </cell>
          <cell r="HD21">
            <v>0.08</v>
          </cell>
          <cell r="HE21">
            <v>0.01</v>
          </cell>
          <cell r="HF21">
            <v>0.03</v>
          </cell>
          <cell r="HG21">
            <v>0.06</v>
          </cell>
          <cell r="HH21">
            <v>0.22</v>
          </cell>
          <cell r="HI21">
            <v>0.02</v>
          </cell>
          <cell r="HJ21">
            <v>0.01</v>
          </cell>
          <cell r="HK21">
            <v>0</v>
          </cell>
          <cell r="HL21">
            <v>0</v>
          </cell>
          <cell r="HM21">
            <v>0.19</v>
          </cell>
          <cell r="HN21">
            <v>0.32</v>
          </cell>
          <cell r="HO21">
            <v>0.32</v>
          </cell>
          <cell r="HP21">
            <v>-0.06</v>
          </cell>
          <cell r="HQ21">
            <v>0.3</v>
          </cell>
          <cell r="HR21">
            <v>0.02</v>
          </cell>
          <cell r="HS21">
            <v>0.05</v>
          </cell>
          <cell r="HT21">
            <v>0</v>
          </cell>
          <cell r="HU21">
            <v>0</v>
          </cell>
          <cell r="HV21">
            <v>0</v>
          </cell>
          <cell r="HW21">
            <v>0</v>
          </cell>
          <cell r="HX21">
            <v>0</v>
          </cell>
          <cell r="HY21">
            <v>-0.01</v>
          </cell>
          <cell r="HZ21">
            <v>-0.09</v>
          </cell>
          <cell r="IA21">
            <v>-0.11</v>
          </cell>
          <cell r="IB21">
            <v>0.01</v>
          </cell>
          <cell r="IC21">
            <v>0.01</v>
          </cell>
          <cell r="ID21">
            <v>0</v>
          </cell>
          <cell r="IE21">
            <v>0.01</v>
          </cell>
          <cell r="IF21">
            <v>0.08</v>
          </cell>
          <cell r="IG21">
            <v>0</v>
          </cell>
          <cell r="IH21">
            <v>0.01</v>
          </cell>
          <cell r="II21">
            <v>0.01</v>
          </cell>
          <cell r="IJ21">
            <v>0.02</v>
          </cell>
          <cell r="IK21">
            <v>0.01</v>
          </cell>
          <cell r="IL21">
            <v>0.04</v>
          </cell>
          <cell r="IM21">
            <v>0.01</v>
          </cell>
          <cell r="IN21">
            <v>-0.08</v>
          </cell>
          <cell r="IO21">
            <v>0.08</v>
          </cell>
          <cell r="IP21">
            <v>0.2</v>
          </cell>
          <cell r="IQ21">
            <v>0.06</v>
          </cell>
        </row>
        <row r="22">
          <cell r="B22">
            <v>0.65</v>
          </cell>
          <cell r="C22">
            <v>-0.27</v>
          </cell>
          <cell r="D22">
            <v>7.0000000000000007E-2</v>
          </cell>
          <cell r="E22">
            <v>1.9</v>
          </cell>
          <cell r="F22">
            <v>0.12</v>
          </cell>
          <cell r="G22">
            <v>7.0000000000000007E-2</v>
          </cell>
          <cell r="H22">
            <v>0.01</v>
          </cell>
          <cell r="I22">
            <v>0.03</v>
          </cell>
          <cell r="J22">
            <v>0.03</v>
          </cell>
          <cell r="K22">
            <v>0.06</v>
          </cell>
          <cell r="L22">
            <v>-0.01</v>
          </cell>
          <cell r="M22">
            <v>0.05</v>
          </cell>
          <cell r="N22">
            <v>0.01</v>
          </cell>
          <cell r="O22">
            <v>0.02</v>
          </cell>
          <cell r="P22">
            <v>-0.01</v>
          </cell>
          <cell r="Q22">
            <v>0.01</v>
          </cell>
          <cell r="R22">
            <v>-0.01</v>
          </cell>
          <cell r="S22">
            <v>0.03</v>
          </cell>
          <cell r="T22">
            <v>0</v>
          </cell>
          <cell r="U22">
            <v>-0.01</v>
          </cell>
          <cell r="V22">
            <v>0</v>
          </cell>
          <cell r="W22">
            <v>-0.02</v>
          </cell>
          <cell r="X22">
            <v>-0.3</v>
          </cell>
          <cell r="Y22">
            <v>-0.14000000000000001</v>
          </cell>
          <cell r="Z22">
            <v>-0.16</v>
          </cell>
          <cell r="AA22">
            <v>0.08</v>
          </cell>
          <cell r="AB22">
            <v>0.06</v>
          </cell>
          <cell r="AC22">
            <v>0.03</v>
          </cell>
          <cell r="AD22">
            <v>0.16</v>
          </cell>
          <cell r="AE22">
            <v>0.05</v>
          </cell>
          <cell r="AF22">
            <v>0.11</v>
          </cell>
          <cell r="AG22">
            <v>0.04</v>
          </cell>
          <cell r="AH22">
            <v>0</v>
          </cell>
          <cell r="AI22">
            <v>0.01</v>
          </cell>
          <cell r="AJ22">
            <v>0</v>
          </cell>
          <cell r="AK22">
            <v>0.01</v>
          </cell>
          <cell r="AL22">
            <v>0.01</v>
          </cell>
          <cell r="AM22">
            <v>0.02</v>
          </cell>
          <cell r="AN22">
            <v>0.24</v>
          </cell>
          <cell r="AO22">
            <v>0.19</v>
          </cell>
          <cell r="AP22">
            <v>0.06</v>
          </cell>
          <cell r="AQ22">
            <v>0.04</v>
          </cell>
          <cell r="AR22">
            <v>0.11</v>
          </cell>
          <cell r="AS22">
            <v>0.04</v>
          </cell>
          <cell r="AT22">
            <v>0.14000000000000001</v>
          </cell>
          <cell r="AU22">
            <v>0.05</v>
          </cell>
          <cell r="AV22">
            <v>0.04</v>
          </cell>
          <cell r="AW22">
            <v>0.01</v>
          </cell>
          <cell r="AX22">
            <v>0.02</v>
          </cell>
          <cell r="AY22">
            <v>-0.02</v>
          </cell>
          <cell r="AZ22">
            <v>0.05</v>
          </cell>
          <cell r="BA22">
            <v>0.02</v>
          </cell>
          <cell r="BB22">
            <v>0</v>
          </cell>
          <cell r="BC22">
            <v>0</v>
          </cell>
          <cell r="BD22">
            <v>0</v>
          </cell>
          <cell r="BE22">
            <v>0</v>
          </cell>
          <cell r="BF22">
            <v>0.04</v>
          </cell>
          <cell r="BG22">
            <v>0.04</v>
          </cell>
          <cell r="BH22">
            <v>0</v>
          </cell>
          <cell r="BI22">
            <v>0.53</v>
          </cell>
          <cell r="BJ22">
            <v>0.28999999999999998</v>
          </cell>
          <cell r="BK22">
            <v>0</v>
          </cell>
          <cell r="BL22">
            <v>0</v>
          </cell>
          <cell r="BM22">
            <v>0</v>
          </cell>
          <cell r="BN22">
            <v>0</v>
          </cell>
          <cell r="BO22">
            <v>0.24</v>
          </cell>
          <cell r="BP22">
            <v>0.21</v>
          </cell>
          <cell r="BQ22">
            <v>0</v>
          </cell>
          <cell r="BR22">
            <v>0.04</v>
          </cell>
          <cell r="BS22">
            <v>0.35</v>
          </cell>
          <cell r="BT22">
            <v>0.14000000000000001</v>
          </cell>
          <cell r="BU22">
            <v>0.1</v>
          </cell>
          <cell r="BV22">
            <v>0.02</v>
          </cell>
          <cell r="BW22">
            <v>0.02</v>
          </cell>
          <cell r="BX22">
            <v>0.05</v>
          </cell>
          <cell r="BY22">
            <v>0</v>
          </cell>
          <cell r="BZ22">
            <v>0.01</v>
          </cell>
          <cell r="CA22">
            <v>0.03</v>
          </cell>
          <cell r="CB22">
            <v>0.01</v>
          </cell>
          <cell r="CC22">
            <v>0.06</v>
          </cell>
          <cell r="CD22">
            <v>-0.02</v>
          </cell>
          <cell r="CE22">
            <v>0</v>
          </cell>
          <cell r="CF22">
            <v>0.06</v>
          </cell>
          <cell r="CG22">
            <v>0.11</v>
          </cell>
          <cell r="CH22">
            <v>0.01</v>
          </cell>
          <cell r="CI22">
            <v>0.05</v>
          </cell>
          <cell r="CJ22">
            <v>0.04</v>
          </cell>
          <cell r="CK22">
            <v>0.16</v>
          </cell>
          <cell r="CL22">
            <v>0.17</v>
          </cell>
          <cell r="CM22">
            <v>0.15</v>
          </cell>
          <cell r="CN22">
            <v>0</v>
          </cell>
          <cell r="CO22">
            <v>0.02</v>
          </cell>
          <cell r="CP22">
            <v>-0.02</v>
          </cell>
          <cell r="CQ22">
            <v>0.84</v>
          </cell>
          <cell r="CR22">
            <v>0.84</v>
          </cell>
          <cell r="CS22">
            <v>0.04</v>
          </cell>
          <cell r="CT22">
            <v>0.7</v>
          </cell>
          <cell r="CU22">
            <v>0.02</v>
          </cell>
          <cell r="CV22">
            <v>0.03</v>
          </cell>
          <cell r="CW22">
            <v>0.05</v>
          </cell>
          <cell r="CX22">
            <v>0</v>
          </cell>
          <cell r="CY22">
            <v>0.01</v>
          </cell>
          <cell r="CZ22">
            <v>0</v>
          </cell>
          <cell r="DA22">
            <v>0</v>
          </cell>
          <cell r="DB22">
            <v>0.12</v>
          </cell>
          <cell r="DC22">
            <v>-0.02</v>
          </cell>
          <cell r="DD22">
            <v>-0.03</v>
          </cell>
          <cell r="DE22">
            <v>0.02</v>
          </cell>
          <cell r="DF22">
            <v>0</v>
          </cell>
          <cell r="DG22">
            <v>0</v>
          </cell>
          <cell r="DH22">
            <v>0.01</v>
          </cell>
          <cell r="DI22">
            <v>0.06</v>
          </cell>
          <cell r="DJ22">
            <v>0.01</v>
          </cell>
          <cell r="DK22">
            <v>0</v>
          </cell>
          <cell r="DL22">
            <v>0.01</v>
          </cell>
          <cell r="DM22">
            <v>-0.01</v>
          </cell>
          <cell r="DN22">
            <v>0.01</v>
          </cell>
          <cell r="DO22">
            <v>0.03</v>
          </cell>
          <cell r="DP22">
            <v>0.08</v>
          </cell>
          <cell r="DQ22">
            <v>-0.03</v>
          </cell>
          <cell r="DR22">
            <v>0.1</v>
          </cell>
          <cell r="DS22">
            <v>0</v>
          </cell>
          <cell r="DT22">
            <v>0</v>
          </cell>
          <cell r="DU22">
            <v>0</v>
          </cell>
          <cell r="DV22">
            <v>0</v>
          </cell>
          <cell r="DW22">
            <v>0.31</v>
          </cell>
          <cell r="DX22">
            <v>0.28000000000000003</v>
          </cell>
          <cell r="DY22">
            <v>0.63</v>
          </cell>
          <cell r="DZ22">
            <v>-0.35</v>
          </cell>
          <cell r="EA22">
            <v>0.04</v>
          </cell>
          <cell r="EB22">
            <v>2.8</v>
          </cell>
          <cell r="EC22">
            <v>-0.13</v>
          </cell>
          <cell r="ED22">
            <v>0.1</v>
          </cell>
          <cell r="EE22">
            <v>0.01</v>
          </cell>
          <cell r="EF22">
            <v>0.03</v>
          </cell>
          <cell r="EG22">
            <v>0.05</v>
          </cell>
          <cell r="EH22">
            <v>0</v>
          </cell>
          <cell r="EI22">
            <v>0</v>
          </cell>
          <cell r="EJ22">
            <v>0.01</v>
          </cell>
          <cell r="EK22">
            <v>-0.01</v>
          </cell>
          <cell r="EL22">
            <v>0</v>
          </cell>
          <cell r="EM22">
            <v>-0.05</v>
          </cell>
          <cell r="EN22">
            <v>-0.01</v>
          </cell>
          <cell r="EO22">
            <v>-0.01</v>
          </cell>
          <cell r="EP22">
            <v>0</v>
          </cell>
          <cell r="EQ22">
            <v>0</v>
          </cell>
          <cell r="ER22">
            <v>0</v>
          </cell>
          <cell r="ES22">
            <v>-0.01</v>
          </cell>
          <cell r="ET22">
            <v>-0.02</v>
          </cell>
          <cell r="EU22">
            <v>-0.41</v>
          </cell>
          <cell r="EV22">
            <v>-0.15</v>
          </cell>
          <cell r="EW22">
            <v>-0.24</v>
          </cell>
          <cell r="EX22">
            <v>0.04</v>
          </cell>
          <cell r="EY22">
            <v>0.04</v>
          </cell>
          <cell r="EZ22">
            <v>0.01</v>
          </cell>
          <cell r="FA22">
            <v>0.16</v>
          </cell>
          <cell r="FB22">
            <v>0.08</v>
          </cell>
          <cell r="FC22">
            <v>0.08</v>
          </cell>
          <cell r="FD22">
            <v>0.03</v>
          </cell>
          <cell r="FE22">
            <v>0</v>
          </cell>
          <cell r="FF22">
            <v>0</v>
          </cell>
          <cell r="FG22">
            <v>0.01</v>
          </cell>
          <cell r="FH22">
            <v>0.01</v>
          </cell>
          <cell r="FI22">
            <v>0.01</v>
          </cell>
          <cell r="FJ22">
            <v>0</v>
          </cell>
          <cell r="FK22">
            <v>0.23</v>
          </cell>
          <cell r="FL22">
            <v>0.19</v>
          </cell>
          <cell r="FM22">
            <v>0.04</v>
          </cell>
          <cell r="FN22">
            <v>0.05</v>
          </cell>
          <cell r="FO22">
            <v>0.11</v>
          </cell>
          <cell r="FP22">
            <v>0.04</v>
          </cell>
          <cell r="FQ22">
            <v>0.23</v>
          </cell>
          <cell r="FR22">
            <v>0.11</v>
          </cell>
          <cell r="FS22">
            <v>0.09</v>
          </cell>
          <cell r="FT22">
            <v>0.01</v>
          </cell>
          <cell r="FU22">
            <v>0.02</v>
          </cell>
          <cell r="FV22">
            <v>0.02</v>
          </cell>
          <cell r="FW22">
            <v>-0.01</v>
          </cell>
          <cell r="FX22">
            <v>0.03</v>
          </cell>
          <cell r="FY22">
            <v>0</v>
          </cell>
          <cell r="FZ22">
            <v>0.01</v>
          </cell>
          <cell r="GA22">
            <v>-0.02</v>
          </cell>
          <cell r="GB22">
            <v>0.01</v>
          </cell>
          <cell r="GC22">
            <v>0.08</v>
          </cell>
          <cell r="GD22">
            <v>7.0000000000000007E-2</v>
          </cell>
          <cell r="GE22">
            <v>0</v>
          </cell>
          <cell r="GF22">
            <v>0.08</v>
          </cell>
          <cell r="GG22">
            <v>0.08</v>
          </cell>
          <cell r="GH22">
            <v>-0.16</v>
          </cell>
          <cell r="GI22">
            <v>-0.2</v>
          </cell>
          <cell r="GJ22">
            <v>0.04</v>
          </cell>
          <cell r="GK22">
            <v>0</v>
          </cell>
          <cell r="GL22">
            <v>0.17</v>
          </cell>
          <cell r="GM22">
            <v>0.15</v>
          </cell>
          <cell r="GN22">
            <v>0</v>
          </cell>
          <cell r="GO22">
            <v>0.02</v>
          </cell>
          <cell r="GP22">
            <v>0.34</v>
          </cell>
          <cell r="GQ22">
            <v>0.2</v>
          </cell>
          <cell r="GR22">
            <v>0.1</v>
          </cell>
          <cell r="GS22">
            <v>0.04</v>
          </cell>
          <cell r="GT22">
            <v>0.06</v>
          </cell>
          <cell r="GU22">
            <v>0.06</v>
          </cell>
          <cell r="GV22">
            <v>0.03</v>
          </cell>
          <cell r="GW22">
            <v>0</v>
          </cell>
          <cell r="GX22">
            <v>0.02</v>
          </cell>
          <cell r="GY22">
            <v>0</v>
          </cell>
          <cell r="GZ22">
            <v>0.04</v>
          </cell>
          <cell r="HA22">
            <v>-0.01</v>
          </cell>
          <cell r="HB22">
            <v>-0.01</v>
          </cell>
          <cell r="HC22">
            <v>0.06</v>
          </cell>
          <cell r="HD22">
            <v>0.04</v>
          </cell>
          <cell r="HE22">
            <v>0.01</v>
          </cell>
          <cell r="HF22">
            <v>-0.01</v>
          </cell>
          <cell r="HG22">
            <v>0.03</v>
          </cell>
          <cell r="HH22">
            <v>0.23</v>
          </cell>
          <cell r="HI22">
            <v>0.25</v>
          </cell>
          <cell r="HJ22">
            <v>0.25</v>
          </cell>
          <cell r="HK22">
            <v>-0.01</v>
          </cell>
          <cell r="HL22">
            <v>0.01</v>
          </cell>
          <cell r="HM22">
            <v>-0.01</v>
          </cell>
          <cell r="HN22">
            <v>0.83</v>
          </cell>
          <cell r="HO22">
            <v>0.83</v>
          </cell>
          <cell r="HP22">
            <v>-0.01</v>
          </cell>
          <cell r="HQ22">
            <v>0.84</v>
          </cell>
          <cell r="HR22">
            <v>-0.01</v>
          </cell>
          <cell r="HS22">
            <v>0.01</v>
          </cell>
          <cell r="HT22">
            <v>0</v>
          </cell>
          <cell r="HU22">
            <v>0</v>
          </cell>
          <cell r="HV22">
            <v>0</v>
          </cell>
          <cell r="HW22">
            <v>0</v>
          </cell>
          <cell r="HX22">
            <v>0</v>
          </cell>
          <cell r="HY22">
            <v>-0.06</v>
          </cell>
          <cell r="HZ22">
            <v>-7.0000000000000007E-2</v>
          </cell>
          <cell r="IA22">
            <v>-0.04</v>
          </cell>
          <cell r="IB22">
            <v>-0.03</v>
          </cell>
          <cell r="IC22">
            <v>-0.02</v>
          </cell>
          <cell r="ID22">
            <v>-0.02</v>
          </cell>
          <cell r="IE22">
            <v>0</v>
          </cell>
          <cell r="IF22">
            <v>0</v>
          </cell>
          <cell r="IG22">
            <v>-0.03</v>
          </cell>
          <cell r="IH22">
            <v>-0.01</v>
          </cell>
          <cell r="II22">
            <v>0</v>
          </cell>
          <cell r="IJ22">
            <v>0</v>
          </cell>
          <cell r="IK22">
            <v>0.01</v>
          </cell>
          <cell r="IL22">
            <v>0.01</v>
          </cell>
          <cell r="IM22">
            <v>0.01</v>
          </cell>
          <cell r="IN22">
            <v>0.01</v>
          </cell>
          <cell r="IO22">
            <v>0</v>
          </cell>
          <cell r="IP22">
            <v>0</v>
          </cell>
          <cell r="IQ22">
            <v>0</v>
          </cell>
        </row>
        <row r="23">
          <cell r="B23">
            <v>0.15</v>
          </cell>
          <cell r="C23">
            <v>0.03</v>
          </cell>
          <cell r="D23">
            <v>0.08</v>
          </cell>
          <cell r="E23">
            <v>1.9</v>
          </cell>
          <cell r="F23">
            <v>0.23</v>
          </cell>
          <cell r="G23">
            <v>0.02</v>
          </cell>
          <cell r="H23">
            <v>0.01</v>
          </cell>
          <cell r="I23">
            <v>-0.01</v>
          </cell>
          <cell r="J23">
            <v>0.01</v>
          </cell>
          <cell r="K23">
            <v>0.06</v>
          </cell>
          <cell r="L23">
            <v>0.05</v>
          </cell>
          <cell r="M23">
            <v>-0.01</v>
          </cell>
          <cell r="N23">
            <v>0</v>
          </cell>
          <cell r="O23">
            <v>0.01</v>
          </cell>
          <cell r="P23">
            <v>0</v>
          </cell>
          <cell r="Q23">
            <v>0</v>
          </cell>
          <cell r="R23">
            <v>0</v>
          </cell>
          <cell r="S23">
            <v>-0.01</v>
          </cell>
          <cell r="T23">
            <v>0</v>
          </cell>
          <cell r="U23">
            <v>-0.01</v>
          </cell>
          <cell r="V23">
            <v>0.01</v>
          </cell>
          <cell r="W23">
            <v>0.01</v>
          </cell>
          <cell r="X23">
            <v>0.13</v>
          </cell>
          <cell r="Y23">
            <v>0.14000000000000001</v>
          </cell>
          <cell r="Z23">
            <v>-0.01</v>
          </cell>
          <cell r="AA23">
            <v>-0.03</v>
          </cell>
          <cell r="AB23">
            <v>-0.03</v>
          </cell>
          <cell r="AC23">
            <v>-0.01</v>
          </cell>
          <cell r="AD23">
            <v>0.04</v>
          </cell>
          <cell r="AE23">
            <v>0.02</v>
          </cell>
          <cell r="AF23">
            <v>0.02</v>
          </cell>
          <cell r="AG23">
            <v>0.03</v>
          </cell>
          <cell r="AH23">
            <v>0</v>
          </cell>
          <cell r="AI23">
            <v>0.01</v>
          </cell>
          <cell r="AJ23">
            <v>0.01</v>
          </cell>
          <cell r="AK23">
            <v>0</v>
          </cell>
          <cell r="AL23">
            <v>0.01</v>
          </cell>
          <cell r="AM23">
            <v>-0.01</v>
          </cell>
          <cell r="AN23">
            <v>0.28000000000000003</v>
          </cell>
          <cell r="AO23">
            <v>0.18</v>
          </cell>
          <cell r="AP23">
            <v>0.11</v>
          </cell>
          <cell r="AQ23">
            <v>0.01</v>
          </cell>
          <cell r="AR23">
            <v>0.06</v>
          </cell>
          <cell r="AS23">
            <v>0.09</v>
          </cell>
          <cell r="AT23">
            <v>0</v>
          </cell>
          <cell r="AU23">
            <v>0.03</v>
          </cell>
          <cell r="AV23">
            <v>0.03</v>
          </cell>
          <cell r="AW23">
            <v>-0.01</v>
          </cell>
          <cell r="AX23">
            <v>-0.04</v>
          </cell>
          <cell r="AY23">
            <v>-0.03</v>
          </cell>
          <cell r="AZ23">
            <v>-0.02</v>
          </cell>
          <cell r="BA23">
            <v>0</v>
          </cell>
          <cell r="BB23">
            <v>0</v>
          </cell>
          <cell r="BC23">
            <v>0.01</v>
          </cell>
          <cell r="BD23">
            <v>-0.01</v>
          </cell>
          <cell r="BE23">
            <v>0.01</v>
          </cell>
          <cell r="BF23">
            <v>0.02</v>
          </cell>
          <cell r="BG23">
            <v>0.02</v>
          </cell>
          <cell r="BH23">
            <v>0</v>
          </cell>
          <cell r="BI23">
            <v>1.22</v>
          </cell>
          <cell r="BJ23">
            <v>0.35</v>
          </cell>
          <cell r="BK23">
            <v>0.37</v>
          </cell>
          <cell r="BL23">
            <v>0.24</v>
          </cell>
          <cell r="BM23">
            <v>0.04</v>
          </cell>
          <cell r="BN23">
            <v>0.1</v>
          </cell>
          <cell r="BO23">
            <v>0.5</v>
          </cell>
          <cell r="BP23">
            <v>0.33</v>
          </cell>
          <cell r="BQ23">
            <v>0.13</v>
          </cell>
          <cell r="BR23">
            <v>0.03</v>
          </cell>
          <cell r="BS23">
            <v>-0.19</v>
          </cell>
          <cell r="BT23">
            <v>-0.02</v>
          </cell>
          <cell r="BU23">
            <v>-0.06</v>
          </cell>
          <cell r="BV23">
            <v>0.01</v>
          </cell>
          <cell r="BW23">
            <v>0.03</v>
          </cell>
          <cell r="BX23">
            <v>0.01</v>
          </cell>
          <cell r="BY23">
            <v>-0.03</v>
          </cell>
          <cell r="BZ23">
            <v>-0.01</v>
          </cell>
          <cell r="CA23">
            <v>0.06</v>
          </cell>
          <cell r="CB23">
            <v>-0.01</v>
          </cell>
          <cell r="CC23">
            <v>0.01</v>
          </cell>
          <cell r="CD23">
            <v>0.02</v>
          </cell>
          <cell r="CE23">
            <v>0.02</v>
          </cell>
          <cell r="CF23">
            <v>-0.01</v>
          </cell>
          <cell r="CG23">
            <v>-0.21</v>
          </cell>
          <cell r="CH23">
            <v>-0.23</v>
          </cell>
          <cell r="CI23">
            <v>0.02</v>
          </cell>
          <cell r="CJ23">
            <v>0.02</v>
          </cell>
          <cell r="CK23">
            <v>-0.04</v>
          </cell>
          <cell r="CL23">
            <v>0.03</v>
          </cell>
          <cell r="CM23">
            <v>0.03</v>
          </cell>
          <cell r="CN23">
            <v>0</v>
          </cell>
          <cell r="CO23">
            <v>0.01</v>
          </cell>
          <cell r="CP23">
            <v>-7.0000000000000007E-2</v>
          </cell>
          <cell r="CQ23">
            <v>0.38</v>
          </cell>
          <cell r="CR23">
            <v>0.35</v>
          </cell>
          <cell r="CS23">
            <v>-0.04</v>
          </cell>
          <cell r="CT23">
            <v>0.19</v>
          </cell>
          <cell r="CU23">
            <v>0.08</v>
          </cell>
          <cell r="CV23">
            <v>0.02</v>
          </cell>
          <cell r="CW23">
            <v>0.1</v>
          </cell>
          <cell r="CX23">
            <v>0.03</v>
          </cell>
          <cell r="CY23">
            <v>0.01</v>
          </cell>
          <cell r="CZ23">
            <v>0.01</v>
          </cell>
          <cell r="DA23">
            <v>0.01</v>
          </cell>
          <cell r="DB23">
            <v>0.21</v>
          </cell>
          <cell r="DC23">
            <v>-0.06</v>
          </cell>
          <cell r="DD23">
            <v>-0.04</v>
          </cell>
          <cell r="DE23">
            <v>-0.04</v>
          </cell>
          <cell r="DF23">
            <v>0.01</v>
          </cell>
          <cell r="DG23">
            <v>0</v>
          </cell>
          <cell r="DH23">
            <v>0</v>
          </cell>
          <cell r="DI23">
            <v>7.0000000000000007E-2</v>
          </cell>
          <cell r="DJ23">
            <v>0</v>
          </cell>
          <cell r="DK23">
            <v>0</v>
          </cell>
          <cell r="DL23">
            <v>0.04</v>
          </cell>
          <cell r="DM23">
            <v>0</v>
          </cell>
          <cell r="DN23">
            <v>0.01</v>
          </cell>
          <cell r="DO23">
            <v>0.02</v>
          </cell>
          <cell r="DP23">
            <v>0.21</v>
          </cell>
          <cell r="DQ23">
            <v>0.11</v>
          </cell>
          <cell r="DR23">
            <v>0.11</v>
          </cell>
          <cell r="DS23">
            <v>-0.02</v>
          </cell>
          <cell r="DT23">
            <v>-0.02</v>
          </cell>
          <cell r="DU23">
            <v>0</v>
          </cell>
          <cell r="DV23">
            <v>0</v>
          </cell>
          <cell r="DW23">
            <v>0.28999999999999998</v>
          </cell>
          <cell r="DX23">
            <v>0.26</v>
          </cell>
          <cell r="DY23">
            <v>0.19</v>
          </cell>
          <cell r="DZ23">
            <v>7.0000000000000007E-2</v>
          </cell>
          <cell r="EA23">
            <v>0.03</v>
          </cell>
          <cell r="EB23">
            <v>2.4</v>
          </cell>
          <cell r="EC23">
            <v>0.47</v>
          </cell>
          <cell r="ED23">
            <v>0.02</v>
          </cell>
          <cell r="EE23">
            <v>0.03</v>
          </cell>
          <cell r="EF23">
            <v>0.01</v>
          </cell>
          <cell r="EG23">
            <v>0</v>
          </cell>
          <cell r="EH23">
            <v>0.08</v>
          </cell>
          <cell r="EI23">
            <v>0.02</v>
          </cell>
          <cell r="EJ23">
            <v>0.02</v>
          </cell>
          <cell r="EK23">
            <v>0.01</v>
          </cell>
          <cell r="EL23">
            <v>0.03</v>
          </cell>
          <cell r="EM23">
            <v>0.02</v>
          </cell>
          <cell r="EN23">
            <v>0</v>
          </cell>
          <cell r="EO23">
            <v>0</v>
          </cell>
          <cell r="EP23">
            <v>0</v>
          </cell>
          <cell r="EQ23">
            <v>0</v>
          </cell>
          <cell r="ER23">
            <v>-0.01</v>
          </cell>
          <cell r="ES23">
            <v>0.02</v>
          </cell>
          <cell r="ET23">
            <v>0.02</v>
          </cell>
          <cell r="EU23">
            <v>0.09</v>
          </cell>
          <cell r="EV23">
            <v>0.11</v>
          </cell>
          <cell r="EW23">
            <v>-0.03</v>
          </cell>
          <cell r="EX23">
            <v>0</v>
          </cell>
          <cell r="EY23">
            <v>-0.02</v>
          </cell>
          <cell r="EZ23">
            <v>0.02</v>
          </cell>
          <cell r="FA23">
            <v>0.17</v>
          </cell>
          <cell r="FB23">
            <v>0.06</v>
          </cell>
          <cell r="FC23">
            <v>0.11</v>
          </cell>
          <cell r="FD23">
            <v>7.0000000000000007E-2</v>
          </cell>
          <cell r="FE23">
            <v>0.01</v>
          </cell>
          <cell r="FF23">
            <v>0.01</v>
          </cell>
          <cell r="FG23">
            <v>0</v>
          </cell>
          <cell r="FH23">
            <v>0.02</v>
          </cell>
          <cell r="FI23">
            <v>0.02</v>
          </cell>
          <cell r="FJ23">
            <v>0.03</v>
          </cell>
          <cell r="FK23">
            <v>0.26</v>
          </cell>
          <cell r="FL23">
            <v>0.17</v>
          </cell>
          <cell r="FM23">
            <v>7.0000000000000007E-2</v>
          </cell>
          <cell r="FN23">
            <v>0.02</v>
          </cell>
          <cell r="FO23">
            <v>7.0000000000000007E-2</v>
          </cell>
          <cell r="FP23">
            <v>0.09</v>
          </cell>
          <cell r="FQ23">
            <v>-0.12</v>
          </cell>
          <cell r="FR23">
            <v>-0.04</v>
          </cell>
          <cell r="FS23">
            <v>-0.04</v>
          </cell>
          <cell r="FT23">
            <v>0</v>
          </cell>
          <cell r="FU23">
            <v>-7.0000000000000007E-2</v>
          </cell>
          <cell r="FV23">
            <v>-0.08</v>
          </cell>
          <cell r="FW23">
            <v>0</v>
          </cell>
          <cell r="FX23">
            <v>-0.03</v>
          </cell>
          <cell r="FY23">
            <v>0</v>
          </cell>
          <cell r="FZ23">
            <v>0</v>
          </cell>
          <cell r="GA23">
            <v>0</v>
          </cell>
          <cell r="GB23">
            <v>0</v>
          </cell>
          <cell r="GC23">
            <v>0.02</v>
          </cell>
          <cell r="GD23">
            <v>0.02</v>
          </cell>
          <cell r="GE23">
            <v>0</v>
          </cell>
          <cell r="GF23">
            <v>0.86</v>
          </cell>
          <cell r="GG23">
            <v>0.08</v>
          </cell>
          <cell r="GH23">
            <v>0.41</v>
          </cell>
          <cell r="GI23">
            <v>0.15</v>
          </cell>
          <cell r="GJ23">
            <v>0.11</v>
          </cell>
          <cell r="GK23">
            <v>0.15</v>
          </cell>
          <cell r="GL23">
            <v>0.36</v>
          </cell>
          <cell r="GM23">
            <v>0.22</v>
          </cell>
          <cell r="GN23">
            <v>0.13</v>
          </cell>
          <cell r="GO23">
            <v>0.02</v>
          </cell>
          <cell r="GP23">
            <v>-0.1</v>
          </cell>
          <cell r="GQ23">
            <v>-0.08</v>
          </cell>
          <cell r="GR23">
            <v>-0.13</v>
          </cell>
          <cell r="GS23">
            <v>0.01</v>
          </cell>
          <cell r="GT23">
            <v>0.03</v>
          </cell>
          <cell r="GU23">
            <v>-0.02</v>
          </cell>
          <cell r="GV23">
            <v>-0.02</v>
          </cell>
          <cell r="GW23">
            <v>-0.01</v>
          </cell>
          <cell r="GX23">
            <v>0.02</v>
          </cell>
          <cell r="GY23">
            <v>0</v>
          </cell>
          <cell r="GZ23">
            <v>0.05</v>
          </cell>
          <cell r="HA23">
            <v>0.02</v>
          </cell>
          <cell r="HB23">
            <v>-0.02</v>
          </cell>
          <cell r="HC23">
            <v>0.05</v>
          </cell>
          <cell r="HD23">
            <v>-0.05</v>
          </cell>
          <cell r="HE23">
            <v>-0.12</v>
          </cell>
          <cell r="HF23">
            <v>0.01</v>
          </cell>
          <cell r="HG23">
            <v>7.0000000000000007E-2</v>
          </cell>
          <cell r="HH23">
            <v>-0.03</v>
          </cell>
          <cell r="HI23">
            <v>0.04</v>
          </cell>
          <cell r="HJ23">
            <v>0.02</v>
          </cell>
          <cell r="HK23">
            <v>0</v>
          </cell>
          <cell r="HL23">
            <v>0.02</v>
          </cell>
          <cell r="HM23">
            <v>-0.06</v>
          </cell>
          <cell r="HN23">
            <v>0.23</v>
          </cell>
          <cell r="HO23">
            <v>0.21</v>
          </cell>
          <cell r="HP23">
            <v>-0.06</v>
          </cell>
          <cell r="HQ23">
            <v>0.15</v>
          </cell>
          <cell r="HR23">
            <v>0.05</v>
          </cell>
          <cell r="HS23">
            <v>0.02</v>
          </cell>
          <cell r="HT23">
            <v>0.05</v>
          </cell>
          <cell r="HU23">
            <v>0.02</v>
          </cell>
          <cell r="HV23">
            <v>0.02</v>
          </cell>
          <cell r="HW23">
            <v>0.01</v>
          </cell>
          <cell r="HX23">
            <v>0.01</v>
          </cell>
          <cell r="HY23">
            <v>0.32</v>
          </cell>
          <cell r="HZ23">
            <v>-0.02</v>
          </cell>
          <cell r="IA23">
            <v>-0.04</v>
          </cell>
          <cell r="IB23">
            <v>0.02</v>
          </cell>
          <cell r="IC23">
            <v>0.04</v>
          </cell>
          <cell r="ID23">
            <v>0.03</v>
          </cell>
          <cell r="IE23">
            <v>0.01</v>
          </cell>
          <cell r="IF23">
            <v>0.08</v>
          </cell>
          <cell r="IG23">
            <v>0</v>
          </cell>
          <cell r="IH23">
            <v>0.02</v>
          </cell>
          <cell r="II23">
            <v>0.04</v>
          </cell>
          <cell r="IJ23">
            <v>0</v>
          </cell>
          <cell r="IK23">
            <v>0.01</v>
          </cell>
          <cell r="IL23">
            <v>0.02</v>
          </cell>
          <cell r="IM23">
            <v>0.24</v>
          </cell>
          <cell r="IN23">
            <v>0.01</v>
          </cell>
          <cell r="IO23">
            <v>0.23</v>
          </cell>
          <cell r="IP23">
            <v>-0.01</v>
          </cell>
          <cell r="IQ23">
            <v>-0.01</v>
          </cell>
        </row>
        <row r="24">
          <cell r="B24">
            <v>-0.15</v>
          </cell>
          <cell r="C24">
            <v>0.05</v>
          </cell>
          <cell r="D24">
            <v>0.02</v>
          </cell>
          <cell r="E24">
            <v>-0.9</v>
          </cell>
          <cell r="F24">
            <v>0.7</v>
          </cell>
          <cell r="G24">
            <v>0.04</v>
          </cell>
          <cell r="H24">
            <v>0.02</v>
          </cell>
          <cell r="I24">
            <v>0.03</v>
          </cell>
          <cell r="J24">
            <v>0.01</v>
          </cell>
          <cell r="K24">
            <v>0.05</v>
          </cell>
          <cell r="L24">
            <v>0</v>
          </cell>
          <cell r="M24">
            <v>0.04</v>
          </cell>
          <cell r="N24">
            <v>0</v>
          </cell>
          <cell r="O24">
            <v>0.01</v>
          </cell>
          <cell r="P24">
            <v>0.09</v>
          </cell>
          <cell r="Q24">
            <v>0.02</v>
          </cell>
          <cell r="R24">
            <v>0.01</v>
          </cell>
          <cell r="S24">
            <v>0</v>
          </cell>
          <cell r="T24">
            <v>0</v>
          </cell>
          <cell r="U24">
            <v>0.03</v>
          </cell>
          <cell r="V24">
            <v>0.01</v>
          </cell>
          <cell r="W24">
            <v>0.01</v>
          </cell>
          <cell r="X24">
            <v>0.31</v>
          </cell>
          <cell r="Y24">
            <v>0.21</v>
          </cell>
          <cell r="Z24">
            <v>0.1</v>
          </cell>
          <cell r="AA24">
            <v>0.04</v>
          </cell>
          <cell r="AB24">
            <v>0.02</v>
          </cell>
          <cell r="AC24">
            <v>0.01</v>
          </cell>
          <cell r="AD24">
            <v>0.12</v>
          </cell>
          <cell r="AE24">
            <v>0.03</v>
          </cell>
          <cell r="AF24">
            <v>0.09</v>
          </cell>
          <cell r="AG24">
            <v>0.04</v>
          </cell>
          <cell r="AH24">
            <v>0</v>
          </cell>
          <cell r="AI24">
            <v>0</v>
          </cell>
          <cell r="AJ24">
            <v>0</v>
          </cell>
          <cell r="AK24">
            <v>0.01</v>
          </cell>
          <cell r="AL24">
            <v>0</v>
          </cell>
          <cell r="AM24">
            <v>0.04</v>
          </cell>
          <cell r="AN24">
            <v>0.12</v>
          </cell>
          <cell r="AO24">
            <v>0.06</v>
          </cell>
          <cell r="AP24">
            <v>0.06</v>
          </cell>
          <cell r="AQ24">
            <v>-0.04</v>
          </cell>
          <cell r="AR24">
            <v>0.03</v>
          </cell>
          <cell r="AS24">
            <v>7.0000000000000007E-2</v>
          </cell>
          <cell r="AT24">
            <v>-0.04</v>
          </cell>
          <cell r="AU24">
            <v>-0.05</v>
          </cell>
          <cell r="AV24">
            <v>-0.04</v>
          </cell>
          <cell r="AW24">
            <v>0</v>
          </cell>
          <cell r="AX24">
            <v>-0.01</v>
          </cell>
          <cell r="AY24">
            <v>-0.03</v>
          </cell>
          <cell r="AZ24">
            <v>0.02</v>
          </cell>
          <cell r="BA24">
            <v>0.01</v>
          </cell>
          <cell r="BB24">
            <v>-0.01</v>
          </cell>
          <cell r="BC24">
            <v>-0.01</v>
          </cell>
          <cell r="BD24">
            <v>0</v>
          </cell>
          <cell r="BE24">
            <v>0</v>
          </cell>
          <cell r="BF24">
            <v>0.01</v>
          </cell>
          <cell r="BG24">
            <v>0.01</v>
          </cell>
          <cell r="BH24">
            <v>0</v>
          </cell>
          <cell r="BI24">
            <v>0.47</v>
          </cell>
          <cell r="BJ24">
            <v>0.24</v>
          </cell>
          <cell r="BK24">
            <v>0</v>
          </cell>
          <cell r="BL24">
            <v>0</v>
          </cell>
          <cell r="BM24">
            <v>0</v>
          </cell>
          <cell r="BN24">
            <v>0</v>
          </cell>
          <cell r="BO24">
            <v>0.23</v>
          </cell>
          <cell r="BP24">
            <v>0.16</v>
          </cell>
          <cell r="BQ24">
            <v>0</v>
          </cell>
          <cell r="BR24">
            <v>7.0000000000000007E-2</v>
          </cell>
          <cell r="BS24">
            <v>7.0000000000000007E-2</v>
          </cell>
          <cell r="BT24">
            <v>0.05</v>
          </cell>
          <cell r="BU24">
            <v>0.1</v>
          </cell>
          <cell r="BV24">
            <v>0</v>
          </cell>
          <cell r="BW24">
            <v>-0.05</v>
          </cell>
          <cell r="BX24">
            <v>0.01</v>
          </cell>
          <cell r="BY24">
            <v>0.03</v>
          </cell>
          <cell r="BZ24">
            <v>0</v>
          </cell>
          <cell r="CA24">
            <v>-0.03</v>
          </cell>
          <cell r="CB24">
            <v>0.01</v>
          </cell>
          <cell r="CC24">
            <v>-0.01</v>
          </cell>
          <cell r="CD24">
            <v>0.01</v>
          </cell>
          <cell r="CE24">
            <v>-0.03</v>
          </cell>
          <cell r="CF24">
            <v>0</v>
          </cell>
          <cell r="CG24">
            <v>0.04</v>
          </cell>
          <cell r="CH24">
            <v>0.01</v>
          </cell>
          <cell r="CI24">
            <v>0.02</v>
          </cell>
          <cell r="CJ24">
            <v>0</v>
          </cell>
          <cell r="CK24">
            <v>-0.09</v>
          </cell>
          <cell r="CL24">
            <v>-0.01</v>
          </cell>
          <cell r="CM24">
            <v>-0.03</v>
          </cell>
          <cell r="CN24">
            <v>0</v>
          </cell>
          <cell r="CO24">
            <v>0.02</v>
          </cell>
          <cell r="CP24">
            <v>-0.09</v>
          </cell>
          <cell r="CQ24">
            <v>-1.65</v>
          </cell>
          <cell r="CR24">
            <v>-1.66</v>
          </cell>
          <cell r="CS24">
            <v>-0.21</v>
          </cell>
          <cell r="CT24">
            <v>-1.52</v>
          </cell>
          <cell r="CU24">
            <v>0.05</v>
          </cell>
          <cell r="CV24">
            <v>0.01</v>
          </cell>
          <cell r="CW24">
            <v>0.02</v>
          </cell>
          <cell r="CX24">
            <v>0</v>
          </cell>
          <cell r="CY24">
            <v>0.02</v>
          </cell>
          <cell r="CZ24">
            <v>0.01</v>
          </cell>
          <cell r="DA24">
            <v>0.02</v>
          </cell>
          <cell r="DB24">
            <v>0.03</v>
          </cell>
          <cell r="DC24">
            <v>-0.12</v>
          </cell>
          <cell r="DD24">
            <v>-0.04</v>
          </cell>
          <cell r="DE24">
            <v>-0.06</v>
          </cell>
          <cell r="DF24">
            <v>0.01</v>
          </cell>
          <cell r="DG24">
            <v>0.01</v>
          </cell>
          <cell r="DH24">
            <v>0</v>
          </cell>
          <cell r="DI24">
            <v>0.05</v>
          </cell>
          <cell r="DJ24">
            <v>0</v>
          </cell>
          <cell r="DK24">
            <v>-0.01</v>
          </cell>
          <cell r="DL24">
            <v>-0.01</v>
          </cell>
          <cell r="DM24">
            <v>0.03</v>
          </cell>
          <cell r="DN24">
            <v>0</v>
          </cell>
          <cell r="DO24">
            <v>0.04</v>
          </cell>
          <cell r="DP24">
            <v>7.0000000000000007E-2</v>
          </cell>
          <cell r="DQ24">
            <v>0.03</v>
          </cell>
          <cell r="DR24">
            <v>0.04</v>
          </cell>
          <cell r="DS24">
            <v>0</v>
          </cell>
          <cell r="DT24">
            <v>0</v>
          </cell>
          <cell r="DU24">
            <v>0</v>
          </cell>
          <cell r="DV24">
            <v>0</v>
          </cell>
          <cell r="DW24">
            <v>0.05</v>
          </cell>
          <cell r="DX24">
            <v>-0.06</v>
          </cell>
          <cell r="DY24">
            <v>-0.14000000000000001</v>
          </cell>
          <cell r="DZ24">
            <v>0.08</v>
          </cell>
          <cell r="EA24">
            <v>0.11</v>
          </cell>
          <cell r="EB24">
            <v>-0.4</v>
          </cell>
          <cell r="EC24">
            <v>0.51</v>
          </cell>
          <cell r="ED24">
            <v>0.03</v>
          </cell>
          <cell r="EE24">
            <v>0</v>
          </cell>
          <cell r="EF24">
            <v>0.01</v>
          </cell>
          <cell r="EG24">
            <v>0</v>
          </cell>
          <cell r="EH24">
            <v>0.02</v>
          </cell>
          <cell r="EI24">
            <v>0.02</v>
          </cell>
          <cell r="EJ24">
            <v>-0.01</v>
          </cell>
          <cell r="EK24">
            <v>0</v>
          </cell>
          <cell r="EL24">
            <v>0</v>
          </cell>
          <cell r="EM24">
            <v>0.1</v>
          </cell>
          <cell r="EN24">
            <v>0</v>
          </cell>
          <cell r="EO24">
            <v>0.01</v>
          </cell>
          <cell r="EP24">
            <v>0</v>
          </cell>
          <cell r="EQ24">
            <v>-0.01</v>
          </cell>
          <cell r="ER24">
            <v>0.02</v>
          </cell>
          <cell r="ES24">
            <v>0.05</v>
          </cell>
          <cell r="ET24">
            <v>0.01</v>
          </cell>
          <cell r="EU24">
            <v>0.14000000000000001</v>
          </cell>
          <cell r="EV24">
            <v>0.09</v>
          </cell>
          <cell r="EW24">
            <v>0.05</v>
          </cell>
          <cell r="EX24">
            <v>0.11</v>
          </cell>
          <cell r="EY24">
            <v>0.06</v>
          </cell>
          <cell r="EZ24">
            <v>0.04</v>
          </cell>
          <cell r="FA24">
            <v>0.09</v>
          </cell>
          <cell r="FB24">
            <v>0.04</v>
          </cell>
          <cell r="FC24">
            <v>0.05</v>
          </cell>
          <cell r="FD24">
            <v>0.03</v>
          </cell>
          <cell r="FE24">
            <v>-0.01</v>
          </cell>
          <cell r="FF24">
            <v>0</v>
          </cell>
          <cell r="FG24">
            <v>0</v>
          </cell>
          <cell r="FH24">
            <v>-0.01</v>
          </cell>
          <cell r="FI24">
            <v>0</v>
          </cell>
          <cell r="FJ24">
            <v>0.03</v>
          </cell>
          <cell r="FK24">
            <v>0.31</v>
          </cell>
          <cell r="FL24">
            <v>0.24</v>
          </cell>
          <cell r="FM24">
            <v>0.13</v>
          </cell>
          <cell r="FN24">
            <v>0.06</v>
          </cell>
          <cell r="FO24">
            <v>0.05</v>
          </cell>
          <cell r="FP24">
            <v>7.0000000000000007E-2</v>
          </cell>
          <cell r="FQ24">
            <v>-0.01</v>
          </cell>
          <cell r="FR24">
            <v>-0.01</v>
          </cell>
          <cell r="FS24">
            <v>-0.01</v>
          </cell>
          <cell r="FT24">
            <v>0</v>
          </cell>
          <cell r="FU24">
            <v>-0.08</v>
          </cell>
          <cell r="FV24">
            <v>-0.1</v>
          </cell>
          <cell r="FW24">
            <v>0.02</v>
          </cell>
          <cell r="FX24">
            <v>0.01</v>
          </cell>
          <cell r="FY24">
            <v>0.01</v>
          </cell>
          <cell r="FZ24">
            <v>-0.01</v>
          </cell>
          <cell r="GA24">
            <v>0.03</v>
          </cell>
          <cell r="GB24">
            <v>-0.01</v>
          </cell>
          <cell r="GC24">
            <v>7.0000000000000007E-2</v>
          </cell>
          <cell r="GD24">
            <v>7.0000000000000007E-2</v>
          </cell>
          <cell r="GE24">
            <v>0.01</v>
          </cell>
          <cell r="GF24">
            <v>0.32</v>
          </cell>
          <cell r="GG24">
            <v>0.11</v>
          </cell>
          <cell r="GH24">
            <v>0.01</v>
          </cell>
          <cell r="GI24">
            <v>0</v>
          </cell>
          <cell r="GJ24">
            <v>0</v>
          </cell>
          <cell r="GK24">
            <v>0</v>
          </cell>
          <cell r="GL24">
            <v>0.21</v>
          </cell>
          <cell r="GM24">
            <v>0.15</v>
          </cell>
          <cell r="GN24">
            <v>0</v>
          </cell>
          <cell r="GO24">
            <v>0.05</v>
          </cell>
          <cell r="GP24">
            <v>0.17</v>
          </cell>
          <cell r="GQ24">
            <v>0.09</v>
          </cell>
          <cell r="GR24">
            <v>0.11</v>
          </cell>
          <cell r="GS24">
            <v>0</v>
          </cell>
          <cell r="GT24">
            <v>-0.01</v>
          </cell>
          <cell r="GU24">
            <v>0.01</v>
          </cell>
          <cell r="GV24">
            <v>0.02</v>
          </cell>
          <cell r="GW24">
            <v>0.01</v>
          </cell>
          <cell r="GX24">
            <v>-0.01</v>
          </cell>
          <cell r="GY24">
            <v>0</v>
          </cell>
          <cell r="GZ24">
            <v>0</v>
          </cell>
          <cell r="HA24">
            <v>0.01</v>
          </cell>
          <cell r="HB24">
            <v>0</v>
          </cell>
          <cell r="HC24">
            <v>0</v>
          </cell>
          <cell r="HD24">
            <v>7.0000000000000007E-2</v>
          </cell>
          <cell r="HE24">
            <v>0.01</v>
          </cell>
          <cell r="HF24">
            <v>0.04</v>
          </cell>
          <cell r="HG24">
            <v>0.02</v>
          </cell>
          <cell r="HH24">
            <v>-0.08</v>
          </cell>
          <cell r="HI24">
            <v>0</v>
          </cell>
          <cell r="HJ24">
            <v>-0.01</v>
          </cell>
          <cell r="HK24">
            <v>0.01</v>
          </cell>
          <cell r="HL24">
            <v>0.01</v>
          </cell>
          <cell r="HM24">
            <v>-0.09</v>
          </cell>
          <cell r="HN24">
            <v>-1.74</v>
          </cell>
          <cell r="HO24">
            <v>-1.74</v>
          </cell>
          <cell r="HP24">
            <v>-0.05</v>
          </cell>
          <cell r="HQ24">
            <v>-1.75</v>
          </cell>
          <cell r="HR24">
            <v>0.04</v>
          </cell>
          <cell r="HS24">
            <v>0</v>
          </cell>
          <cell r="HT24">
            <v>0.02</v>
          </cell>
          <cell r="HU24">
            <v>0</v>
          </cell>
          <cell r="HV24">
            <v>0.02</v>
          </cell>
          <cell r="HW24">
            <v>0.01</v>
          </cell>
          <cell r="HX24">
            <v>0.01</v>
          </cell>
          <cell r="HY24">
            <v>0.06</v>
          </cell>
          <cell r="HZ24">
            <v>-0.19</v>
          </cell>
          <cell r="IA24">
            <v>-0.09</v>
          </cell>
          <cell r="IB24">
            <v>-0.1</v>
          </cell>
          <cell r="IC24">
            <v>0.01</v>
          </cell>
          <cell r="ID24">
            <v>0</v>
          </cell>
          <cell r="IE24">
            <v>0.01</v>
          </cell>
          <cell r="IF24">
            <v>0.09</v>
          </cell>
          <cell r="IG24">
            <v>0.03</v>
          </cell>
          <cell r="IH24">
            <v>-0.02</v>
          </cell>
          <cell r="II24">
            <v>0.01</v>
          </cell>
          <cell r="IJ24">
            <v>0.05</v>
          </cell>
          <cell r="IK24">
            <v>0.02</v>
          </cell>
          <cell r="IL24">
            <v>0.01</v>
          </cell>
          <cell r="IM24">
            <v>0.14000000000000001</v>
          </cell>
          <cell r="IN24">
            <v>0.09</v>
          </cell>
          <cell r="IO24">
            <v>0.05</v>
          </cell>
          <cell r="IP24">
            <v>0</v>
          </cell>
          <cell r="IQ24">
            <v>0</v>
          </cell>
        </row>
        <row r="25">
          <cell r="B25">
            <v>-1.07</v>
          </cell>
          <cell r="C25">
            <v>0.03</v>
          </cell>
          <cell r="D25">
            <v>0.02</v>
          </cell>
          <cell r="E25">
            <v>0.4</v>
          </cell>
          <cell r="F25">
            <v>0.56000000000000005</v>
          </cell>
          <cell r="G25">
            <v>-0.01</v>
          </cell>
          <cell r="H25">
            <v>-0.02</v>
          </cell>
          <cell r="I25">
            <v>0</v>
          </cell>
          <cell r="J25">
            <v>0.01</v>
          </cell>
          <cell r="K25">
            <v>0.03</v>
          </cell>
          <cell r="L25">
            <v>0.03</v>
          </cell>
          <cell r="M25">
            <v>-0.02</v>
          </cell>
          <cell r="N25">
            <v>0</v>
          </cell>
          <cell r="O25">
            <v>0</v>
          </cell>
          <cell r="P25">
            <v>0.12</v>
          </cell>
          <cell r="Q25">
            <v>0.02</v>
          </cell>
          <cell r="R25">
            <v>0.03</v>
          </cell>
          <cell r="S25">
            <v>0.03</v>
          </cell>
          <cell r="T25">
            <v>0</v>
          </cell>
          <cell r="U25">
            <v>0.02</v>
          </cell>
          <cell r="V25">
            <v>0.03</v>
          </cell>
          <cell r="W25">
            <v>0.01</v>
          </cell>
          <cell r="X25">
            <v>0.18</v>
          </cell>
          <cell r="Y25">
            <v>0.01</v>
          </cell>
          <cell r="Z25">
            <v>0.18</v>
          </cell>
          <cell r="AA25">
            <v>0.12</v>
          </cell>
          <cell r="AB25">
            <v>0.06</v>
          </cell>
          <cell r="AC25">
            <v>7.0000000000000007E-2</v>
          </cell>
          <cell r="AD25">
            <v>0.06</v>
          </cell>
          <cell r="AE25">
            <v>0.04</v>
          </cell>
          <cell r="AF25">
            <v>0.03</v>
          </cell>
          <cell r="AG25">
            <v>0.05</v>
          </cell>
          <cell r="AH25">
            <v>0</v>
          </cell>
          <cell r="AI25">
            <v>0.01</v>
          </cell>
          <cell r="AJ25">
            <v>0.01</v>
          </cell>
          <cell r="AK25">
            <v>0</v>
          </cell>
          <cell r="AL25">
            <v>0.01</v>
          </cell>
          <cell r="AM25">
            <v>0.03</v>
          </cell>
          <cell r="AN25">
            <v>0.13</v>
          </cell>
          <cell r="AO25">
            <v>0.04</v>
          </cell>
          <cell r="AP25">
            <v>0.03</v>
          </cell>
          <cell r="AQ25">
            <v>-0.03</v>
          </cell>
          <cell r="AR25">
            <v>0.04</v>
          </cell>
          <cell r="AS25">
            <v>0.09</v>
          </cell>
          <cell r="AT25">
            <v>0.02</v>
          </cell>
          <cell r="AU25">
            <v>0.03</v>
          </cell>
          <cell r="AV25">
            <v>0.01</v>
          </cell>
          <cell r="AW25">
            <v>0.02</v>
          </cell>
          <cell r="AX25">
            <v>0.03</v>
          </cell>
          <cell r="AY25">
            <v>0.03</v>
          </cell>
          <cell r="AZ25">
            <v>0</v>
          </cell>
          <cell r="BA25">
            <v>-0.01</v>
          </cell>
          <cell r="BB25">
            <v>-0.02</v>
          </cell>
          <cell r="BC25">
            <v>0</v>
          </cell>
          <cell r="BD25">
            <v>-0.01</v>
          </cell>
          <cell r="BE25">
            <v>-0.01</v>
          </cell>
          <cell r="BF25">
            <v>-0.01</v>
          </cell>
          <cell r="BG25">
            <v>-0.02</v>
          </cell>
          <cell r="BH25">
            <v>0.01</v>
          </cell>
          <cell r="BI25">
            <v>0.13</v>
          </cell>
          <cell r="BJ25">
            <v>0.21</v>
          </cell>
          <cell r="BK25">
            <v>0</v>
          </cell>
          <cell r="BL25">
            <v>0</v>
          </cell>
          <cell r="BM25">
            <v>0</v>
          </cell>
          <cell r="BN25">
            <v>0</v>
          </cell>
          <cell r="BO25">
            <v>-7.0000000000000007E-2</v>
          </cell>
          <cell r="BP25">
            <v>-0.12</v>
          </cell>
          <cell r="BQ25">
            <v>0</v>
          </cell>
          <cell r="BR25">
            <v>0.04</v>
          </cell>
          <cell r="BS25">
            <v>0.27</v>
          </cell>
          <cell r="BT25">
            <v>0.12</v>
          </cell>
          <cell r="BU25">
            <v>0.12</v>
          </cell>
          <cell r="BV25">
            <v>0.03</v>
          </cell>
          <cell r="BW25">
            <v>-0.03</v>
          </cell>
          <cell r="BX25">
            <v>-0.03</v>
          </cell>
          <cell r="BY25">
            <v>0</v>
          </cell>
          <cell r="BZ25">
            <v>0</v>
          </cell>
          <cell r="CA25">
            <v>-0.04</v>
          </cell>
          <cell r="CB25">
            <v>0</v>
          </cell>
          <cell r="CC25">
            <v>0.11</v>
          </cell>
          <cell r="CD25">
            <v>-0.01</v>
          </cell>
          <cell r="CE25">
            <v>0.06</v>
          </cell>
          <cell r="CF25">
            <v>0.05</v>
          </cell>
          <cell r="CG25">
            <v>0.06</v>
          </cell>
          <cell r="CH25">
            <v>0.04</v>
          </cell>
          <cell r="CI25">
            <v>0.01</v>
          </cell>
          <cell r="CJ25">
            <v>0.02</v>
          </cell>
          <cell r="CK25">
            <v>0.36</v>
          </cell>
          <cell r="CL25">
            <v>0.14000000000000001</v>
          </cell>
          <cell r="CM25">
            <v>0.14000000000000001</v>
          </cell>
          <cell r="CN25">
            <v>0</v>
          </cell>
          <cell r="CO25">
            <v>0</v>
          </cell>
          <cell r="CP25">
            <v>0.23</v>
          </cell>
          <cell r="CQ25">
            <v>-0.33</v>
          </cell>
          <cell r="CR25">
            <v>-0.36</v>
          </cell>
          <cell r="CS25">
            <v>0.09</v>
          </cell>
          <cell r="CT25">
            <v>-0.49</v>
          </cell>
          <cell r="CU25">
            <v>0</v>
          </cell>
          <cell r="CV25">
            <v>0.03</v>
          </cell>
          <cell r="CW25">
            <v>-0.01</v>
          </cell>
          <cell r="CX25">
            <v>0.04</v>
          </cell>
          <cell r="CY25">
            <v>0.02</v>
          </cell>
          <cell r="CZ25">
            <v>0</v>
          </cell>
          <cell r="DA25">
            <v>0.02</v>
          </cell>
          <cell r="DB25">
            <v>-0.26</v>
          </cell>
          <cell r="DC25">
            <v>0.08</v>
          </cell>
          <cell r="DD25">
            <v>-0.03</v>
          </cell>
          <cell r="DE25">
            <v>0.1</v>
          </cell>
          <cell r="DF25">
            <v>0</v>
          </cell>
          <cell r="DG25">
            <v>-0.01</v>
          </cell>
          <cell r="DH25">
            <v>0</v>
          </cell>
          <cell r="DI25">
            <v>0.03</v>
          </cell>
          <cell r="DJ25">
            <v>0.03</v>
          </cell>
          <cell r="DK25">
            <v>0.01</v>
          </cell>
          <cell r="DL25">
            <v>-0.03</v>
          </cell>
          <cell r="DM25">
            <v>-0.02</v>
          </cell>
          <cell r="DN25">
            <v>0.01</v>
          </cell>
          <cell r="DO25">
            <v>0.02</v>
          </cell>
          <cell r="DP25">
            <v>-0.36</v>
          </cell>
          <cell r="DQ25">
            <v>-0.18</v>
          </cell>
          <cell r="DR25">
            <v>-0.17</v>
          </cell>
          <cell r="DS25">
            <v>0.28999999999999998</v>
          </cell>
          <cell r="DT25">
            <v>7.0000000000000007E-2</v>
          </cell>
          <cell r="DU25">
            <v>0.11</v>
          </cell>
          <cell r="DV25">
            <v>0.13</v>
          </cell>
          <cell r="DW25">
            <v>-0.82</v>
          </cell>
          <cell r="DX25">
            <v>-0.97</v>
          </cell>
          <cell r="DY25">
            <v>-1.03</v>
          </cell>
          <cell r="DZ25">
            <v>0.05</v>
          </cell>
          <cell r="EA25">
            <v>0.16</v>
          </cell>
          <cell r="EB25">
            <v>0.4</v>
          </cell>
          <cell r="EC25">
            <v>0.6</v>
          </cell>
          <cell r="ED25">
            <v>-0.01</v>
          </cell>
          <cell r="EE25">
            <v>-0.01</v>
          </cell>
          <cell r="EF25">
            <v>0</v>
          </cell>
          <cell r="EG25">
            <v>0.02</v>
          </cell>
          <cell r="EH25">
            <v>7.0000000000000007E-2</v>
          </cell>
          <cell r="EI25">
            <v>0.01</v>
          </cell>
          <cell r="EJ25">
            <v>0.04</v>
          </cell>
          <cell r="EK25">
            <v>0.01</v>
          </cell>
          <cell r="EL25">
            <v>0.02</v>
          </cell>
          <cell r="EM25">
            <v>0.11</v>
          </cell>
          <cell r="EN25">
            <v>0.01</v>
          </cell>
          <cell r="EO25">
            <v>0.02</v>
          </cell>
          <cell r="EP25">
            <v>0.02</v>
          </cell>
          <cell r="EQ25">
            <v>0.02</v>
          </cell>
          <cell r="ER25">
            <v>0.01</v>
          </cell>
          <cell r="ES25">
            <v>0.02</v>
          </cell>
          <cell r="ET25">
            <v>0.01</v>
          </cell>
          <cell r="EU25">
            <v>0.2</v>
          </cell>
          <cell r="EV25">
            <v>0.1</v>
          </cell>
          <cell r="EW25">
            <v>0.1</v>
          </cell>
          <cell r="EX25">
            <v>0.06</v>
          </cell>
          <cell r="EY25">
            <v>0.01</v>
          </cell>
          <cell r="EZ25">
            <v>0.05</v>
          </cell>
          <cell r="FA25">
            <v>0.13</v>
          </cell>
          <cell r="FB25">
            <v>0.04</v>
          </cell>
          <cell r="FC25">
            <v>0.08</v>
          </cell>
          <cell r="FD25">
            <v>0.05</v>
          </cell>
          <cell r="FE25">
            <v>0</v>
          </cell>
          <cell r="FF25">
            <v>0.01</v>
          </cell>
          <cell r="FG25">
            <v>0.03</v>
          </cell>
          <cell r="FH25">
            <v>0</v>
          </cell>
          <cell r="FI25">
            <v>0.01</v>
          </cell>
          <cell r="FJ25">
            <v>0.02</v>
          </cell>
          <cell r="FK25">
            <v>0.15</v>
          </cell>
          <cell r="FL25">
            <v>0.04</v>
          </cell>
          <cell r="FM25">
            <v>0.03</v>
          </cell>
          <cell r="FN25">
            <v>0</v>
          </cell>
          <cell r="FO25">
            <v>0.02</v>
          </cell>
          <cell r="FP25">
            <v>0.11</v>
          </cell>
          <cell r="FQ25">
            <v>-0.24</v>
          </cell>
          <cell r="FR25">
            <v>-0.05</v>
          </cell>
          <cell r="FS25">
            <v>-0.05</v>
          </cell>
          <cell r="FT25">
            <v>0</v>
          </cell>
          <cell r="FU25">
            <v>-0.06</v>
          </cell>
          <cell r="FV25">
            <v>-0.03</v>
          </cell>
          <cell r="FW25">
            <v>-0.02</v>
          </cell>
          <cell r="FX25">
            <v>-0.06</v>
          </cell>
          <cell r="FY25">
            <v>-0.01</v>
          </cell>
          <cell r="FZ25">
            <v>0</v>
          </cell>
          <cell r="GA25">
            <v>-0.01</v>
          </cell>
          <cell r="GB25">
            <v>0</v>
          </cell>
          <cell r="GC25">
            <v>-0.06</v>
          </cell>
          <cell r="GD25">
            <v>-7.0000000000000007E-2</v>
          </cell>
          <cell r="GE25">
            <v>0</v>
          </cell>
          <cell r="GF25">
            <v>0.42</v>
          </cell>
          <cell r="GG25">
            <v>0.09</v>
          </cell>
          <cell r="GH25">
            <v>0.21</v>
          </cell>
          <cell r="GI25">
            <v>0.22</v>
          </cell>
          <cell r="GJ25">
            <v>0</v>
          </cell>
          <cell r="GK25">
            <v>0</v>
          </cell>
          <cell r="GL25">
            <v>0.12</v>
          </cell>
          <cell r="GM25">
            <v>0.04</v>
          </cell>
          <cell r="GN25">
            <v>0</v>
          </cell>
          <cell r="GO25">
            <v>0.08</v>
          </cell>
          <cell r="GP25">
            <v>-0.01</v>
          </cell>
          <cell r="GQ25">
            <v>-0.02</v>
          </cell>
          <cell r="GR25">
            <v>0.01</v>
          </cell>
          <cell r="GS25">
            <v>0.01</v>
          </cell>
          <cell r="GT25">
            <v>-0.04</v>
          </cell>
          <cell r="GU25">
            <v>-0.11</v>
          </cell>
          <cell r="GV25">
            <v>-0.03</v>
          </cell>
          <cell r="GW25">
            <v>-0.01</v>
          </cell>
          <cell r="GX25">
            <v>-0.08</v>
          </cell>
          <cell r="GY25">
            <v>0</v>
          </cell>
          <cell r="GZ25">
            <v>0.06</v>
          </cell>
          <cell r="HA25">
            <v>0</v>
          </cell>
          <cell r="HB25">
            <v>0.04</v>
          </cell>
          <cell r="HC25">
            <v>0.01</v>
          </cell>
          <cell r="HD25">
            <v>7.0000000000000007E-2</v>
          </cell>
          <cell r="HE25">
            <v>0.01</v>
          </cell>
          <cell r="HF25">
            <v>0.02</v>
          </cell>
          <cell r="HG25">
            <v>0.03</v>
          </cell>
          <cell r="HH25">
            <v>0.21</v>
          </cell>
          <cell r="HI25">
            <v>0.01</v>
          </cell>
          <cell r="HJ25">
            <v>0.03</v>
          </cell>
          <cell r="HK25">
            <v>-0.03</v>
          </cell>
          <cell r="HL25">
            <v>0</v>
          </cell>
          <cell r="HM25">
            <v>0.2</v>
          </cell>
          <cell r="HN25">
            <v>-0.32</v>
          </cell>
          <cell r="HO25">
            <v>-0.33</v>
          </cell>
          <cell r="HP25">
            <v>0.02</v>
          </cell>
          <cell r="HQ25">
            <v>-0.43</v>
          </cell>
          <cell r="HR25">
            <v>0.04</v>
          </cell>
          <cell r="HS25">
            <v>0.05</v>
          </cell>
          <cell r="HT25">
            <v>0</v>
          </cell>
          <cell r="HU25">
            <v>0</v>
          </cell>
          <cell r="HV25">
            <v>0.01</v>
          </cell>
          <cell r="HW25">
            <v>0</v>
          </cell>
          <cell r="HX25">
            <v>0.02</v>
          </cell>
          <cell r="HY25">
            <v>-0.25</v>
          </cell>
          <cell r="HZ25">
            <v>7.0000000000000007E-2</v>
          </cell>
          <cell r="IA25">
            <v>-0.01</v>
          </cell>
          <cell r="IB25">
            <v>0.08</v>
          </cell>
          <cell r="IC25">
            <v>0</v>
          </cell>
          <cell r="ID25">
            <v>0</v>
          </cell>
          <cell r="IE25">
            <v>0</v>
          </cell>
          <cell r="IF25">
            <v>0.05</v>
          </cell>
          <cell r="IG25">
            <v>0.02</v>
          </cell>
          <cell r="IH25">
            <v>0.02</v>
          </cell>
          <cell r="II25">
            <v>0</v>
          </cell>
          <cell r="IJ25">
            <v>-0.03</v>
          </cell>
          <cell r="IK25">
            <v>0.01</v>
          </cell>
          <cell r="IL25">
            <v>0.02</v>
          </cell>
          <cell r="IM25">
            <v>-0.37</v>
          </cell>
          <cell r="IN25">
            <v>-0.22</v>
          </cell>
          <cell r="IO25">
            <v>-0.14000000000000001</v>
          </cell>
          <cell r="IP25">
            <v>0.24</v>
          </cell>
          <cell r="IQ25">
            <v>0.08</v>
          </cell>
        </row>
        <row r="26">
          <cell r="B26">
            <v>-0.28000000000000003</v>
          </cell>
          <cell r="C26">
            <v>0.02</v>
          </cell>
          <cell r="D26">
            <v>0</v>
          </cell>
          <cell r="E26">
            <v>0.5</v>
          </cell>
          <cell r="F26">
            <v>-0.28000000000000003</v>
          </cell>
          <cell r="G26">
            <v>-0.02</v>
          </cell>
          <cell r="H26">
            <v>-0.05</v>
          </cell>
          <cell r="I26">
            <v>0.01</v>
          </cell>
          <cell r="J26">
            <v>0.01</v>
          </cell>
          <cell r="K26">
            <v>-7.0000000000000007E-2</v>
          </cell>
          <cell r="L26">
            <v>-0.02</v>
          </cell>
          <cell r="M26">
            <v>-0.02</v>
          </cell>
          <cell r="N26">
            <v>-0.01</v>
          </cell>
          <cell r="O26">
            <v>0</v>
          </cell>
          <cell r="P26">
            <v>0</v>
          </cell>
          <cell r="Q26">
            <v>-0.01</v>
          </cell>
          <cell r="R26">
            <v>0.01</v>
          </cell>
          <cell r="S26">
            <v>0</v>
          </cell>
          <cell r="T26">
            <v>-0.01</v>
          </cell>
          <cell r="U26">
            <v>-0.01</v>
          </cell>
          <cell r="V26">
            <v>0</v>
          </cell>
          <cell r="W26">
            <v>0.01</v>
          </cell>
          <cell r="X26">
            <v>-0.27</v>
          </cell>
          <cell r="Y26">
            <v>-0.13</v>
          </cell>
          <cell r="Z26">
            <v>-0.15</v>
          </cell>
          <cell r="AA26">
            <v>0.02</v>
          </cell>
          <cell r="AB26">
            <v>0.02</v>
          </cell>
          <cell r="AC26">
            <v>0</v>
          </cell>
          <cell r="AD26">
            <v>0.04</v>
          </cell>
          <cell r="AE26">
            <v>0.02</v>
          </cell>
          <cell r="AF26">
            <v>0.02</v>
          </cell>
          <cell r="AG26">
            <v>0.04</v>
          </cell>
          <cell r="AH26">
            <v>0</v>
          </cell>
          <cell r="AI26">
            <v>0</v>
          </cell>
          <cell r="AJ26">
            <v>0.02</v>
          </cell>
          <cell r="AK26">
            <v>0.02</v>
          </cell>
          <cell r="AL26">
            <v>0</v>
          </cell>
          <cell r="AM26">
            <v>-0.01</v>
          </cell>
          <cell r="AN26">
            <v>0.15</v>
          </cell>
          <cell r="AO26">
            <v>0.09</v>
          </cell>
          <cell r="AP26">
            <v>0.06</v>
          </cell>
          <cell r="AQ26">
            <v>0</v>
          </cell>
          <cell r="AR26">
            <v>0.03</v>
          </cell>
          <cell r="AS26">
            <v>7.0000000000000007E-2</v>
          </cell>
          <cell r="AT26">
            <v>0.06</v>
          </cell>
          <cell r="AU26">
            <v>-0.02</v>
          </cell>
          <cell r="AV26">
            <v>-0.02</v>
          </cell>
          <cell r="AW26">
            <v>0</v>
          </cell>
          <cell r="AX26">
            <v>0.09</v>
          </cell>
          <cell r="AY26">
            <v>0.03</v>
          </cell>
          <cell r="AZ26">
            <v>0.06</v>
          </cell>
          <cell r="BA26">
            <v>0.01</v>
          </cell>
          <cell r="BB26">
            <v>-0.04</v>
          </cell>
          <cell r="BC26">
            <v>-0.02</v>
          </cell>
          <cell r="BD26">
            <v>-0.02</v>
          </cell>
          <cell r="BE26">
            <v>0</v>
          </cell>
          <cell r="BF26">
            <v>0.03</v>
          </cell>
          <cell r="BG26">
            <v>0.03</v>
          </cell>
          <cell r="BH26">
            <v>0</v>
          </cell>
          <cell r="BI26">
            <v>0.28000000000000003</v>
          </cell>
          <cell r="BJ26">
            <v>0.17</v>
          </cell>
          <cell r="BK26">
            <v>0</v>
          </cell>
          <cell r="BL26">
            <v>0</v>
          </cell>
          <cell r="BM26">
            <v>0</v>
          </cell>
          <cell r="BN26">
            <v>0</v>
          </cell>
          <cell r="BO26">
            <v>0.11</v>
          </cell>
          <cell r="BP26">
            <v>0.06</v>
          </cell>
          <cell r="BQ26">
            <v>0</v>
          </cell>
          <cell r="BR26">
            <v>0.05</v>
          </cell>
          <cell r="BS26">
            <v>0.51</v>
          </cell>
          <cell r="BT26">
            <v>0.25</v>
          </cell>
          <cell r="BU26">
            <v>0.16</v>
          </cell>
          <cell r="BV26">
            <v>0.04</v>
          </cell>
          <cell r="BW26">
            <v>0.05</v>
          </cell>
          <cell r="BX26">
            <v>0.15</v>
          </cell>
          <cell r="BY26">
            <v>0.02</v>
          </cell>
          <cell r="BZ26">
            <v>0.02</v>
          </cell>
          <cell r="CA26">
            <v>7.0000000000000007E-2</v>
          </cell>
          <cell r="CB26">
            <v>0.05</v>
          </cell>
          <cell r="CC26">
            <v>0.08</v>
          </cell>
          <cell r="CD26">
            <v>-0.01</v>
          </cell>
          <cell r="CE26">
            <v>0.02</v>
          </cell>
          <cell r="CF26">
            <v>0.08</v>
          </cell>
          <cell r="CG26">
            <v>0.02</v>
          </cell>
          <cell r="CH26">
            <v>0</v>
          </cell>
          <cell r="CI26">
            <v>0</v>
          </cell>
          <cell r="CJ26">
            <v>0.01</v>
          </cell>
          <cell r="CK26">
            <v>0.11</v>
          </cell>
          <cell r="CL26">
            <v>0.13</v>
          </cell>
          <cell r="CM26">
            <v>0.11</v>
          </cell>
          <cell r="CN26">
            <v>0</v>
          </cell>
          <cell r="CO26">
            <v>0.02</v>
          </cell>
          <cell r="CP26">
            <v>-0.02</v>
          </cell>
          <cell r="CQ26">
            <v>0.2</v>
          </cell>
          <cell r="CR26">
            <v>0.2</v>
          </cell>
          <cell r="CS26">
            <v>0</v>
          </cell>
          <cell r="CT26">
            <v>0.14000000000000001</v>
          </cell>
          <cell r="CU26">
            <v>0.04</v>
          </cell>
          <cell r="CV26">
            <v>0.02</v>
          </cell>
          <cell r="CW26">
            <v>0</v>
          </cell>
          <cell r="CX26">
            <v>0</v>
          </cell>
          <cell r="CY26">
            <v>0.01</v>
          </cell>
          <cell r="CZ26">
            <v>0</v>
          </cell>
          <cell r="DA26">
            <v>0.01</v>
          </cell>
          <cell r="DB26">
            <v>0.09</v>
          </cell>
          <cell r="DC26">
            <v>0.01</v>
          </cell>
          <cell r="DD26">
            <v>0</v>
          </cell>
          <cell r="DE26">
            <v>0.01</v>
          </cell>
          <cell r="DF26">
            <v>-0.01</v>
          </cell>
          <cell r="DG26">
            <v>-0.01</v>
          </cell>
          <cell r="DH26">
            <v>0</v>
          </cell>
          <cell r="DI26">
            <v>0.11</v>
          </cell>
          <cell r="DJ26">
            <v>0.01</v>
          </cell>
          <cell r="DK26">
            <v>0.01</v>
          </cell>
          <cell r="DL26">
            <v>0.03</v>
          </cell>
          <cell r="DM26">
            <v>0.05</v>
          </cell>
          <cell r="DN26">
            <v>0</v>
          </cell>
          <cell r="DO26">
            <v>0.02</v>
          </cell>
          <cell r="DP26">
            <v>-0.01</v>
          </cell>
          <cell r="DQ26">
            <v>0.01</v>
          </cell>
          <cell r="DR26">
            <v>-0.03</v>
          </cell>
          <cell r="DS26">
            <v>0</v>
          </cell>
          <cell r="DT26">
            <v>0</v>
          </cell>
          <cell r="DU26">
            <v>0</v>
          </cell>
          <cell r="DV26">
            <v>0</v>
          </cell>
          <cell r="DW26">
            <v>-0.18</v>
          </cell>
          <cell r="DX26">
            <v>-0.24</v>
          </cell>
          <cell r="DY26">
            <v>-0.27</v>
          </cell>
          <cell r="DZ26">
            <v>0.04</v>
          </cell>
          <cell r="EA26">
            <v>0.05</v>
          </cell>
          <cell r="EB26">
            <v>1</v>
          </cell>
          <cell r="EC26">
            <v>-0.21</v>
          </cell>
          <cell r="ED26">
            <v>-0.03</v>
          </cell>
          <cell r="EE26">
            <v>-0.03</v>
          </cell>
          <cell r="EF26">
            <v>-0.01</v>
          </cell>
          <cell r="EG26">
            <v>0.01</v>
          </cell>
          <cell r="EH26">
            <v>-7.0000000000000007E-2</v>
          </cell>
          <cell r="EI26">
            <v>0</v>
          </cell>
          <cell r="EJ26">
            <v>-0.04</v>
          </cell>
          <cell r="EK26">
            <v>-0.01</v>
          </cell>
          <cell r="EL26">
            <v>-0.01</v>
          </cell>
          <cell r="EM26">
            <v>-0.01</v>
          </cell>
          <cell r="EN26">
            <v>0</v>
          </cell>
          <cell r="EO26">
            <v>0.01</v>
          </cell>
          <cell r="EP26">
            <v>-0.01</v>
          </cell>
          <cell r="EQ26">
            <v>-0.01</v>
          </cell>
          <cell r="ER26">
            <v>0</v>
          </cell>
          <cell r="ES26">
            <v>0.01</v>
          </cell>
          <cell r="ET26">
            <v>0</v>
          </cell>
          <cell r="EU26">
            <v>-0.28000000000000003</v>
          </cell>
          <cell r="EV26">
            <v>-0.14000000000000001</v>
          </cell>
          <cell r="EW26">
            <v>-0.14000000000000001</v>
          </cell>
          <cell r="EX26">
            <v>0.05</v>
          </cell>
          <cell r="EY26">
            <v>0.04</v>
          </cell>
          <cell r="EZ26">
            <v>0.01</v>
          </cell>
          <cell r="FA26">
            <v>0.1</v>
          </cell>
          <cell r="FB26">
            <v>0.05</v>
          </cell>
          <cell r="FC26">
            <v>0.06</v>
          </cell>
          <cell r="FD26">
            <v>0.03</v>
          </cell>
          <cell r="FE26">
            <v>0.01</v>
          </cell>
          <cell r="FF26">
            <v>0</v>
          </cell>
          <cell r="FG26">
            <v>-0.01</v>
          </cell>
          <cell r="FH26">
            <v>0.02</v>
          </cell>
          <cell r="FI26">
            <v>0</v>
          </cell>
          <cell r="FJ26">
            <v>0</v>
          </cell>
          <cell r="FK26">
            <v>0.15</v>
          </cell>
          <cell r="FL26">
            <v>0.1</v>
          </cell>
          <cell r="FM26">
            <v>0.04</v>
          </cell>
          <cell r="FN26">
            <v>0.02</v>
          </cell>
          <cell r="FO26">
            <v>0.04</v>
          </cell>
          <cell r="FP26">
            <v>0.05</v>
          </cell>
          <cell r="FQ26">
            <v>0.25</v>
          </cell>
          <cell r="FR26">
            <v>0.1</v>
          </cell>
          <cell r="FS26">
            <v>0.08</v>
          </cell>
          <cell r="FT26">
            <v>0.01</v>
          </cell>
          <cell r="FU26">
            <v>-0.02</v>
          </cell>
          <cell r="FV26">
            <v>-0.06</v>
          </cell>
          <cell r="FW26">
            <v>0.04</v>
          </cell>
          <cell r="FX26">
            <v>0.1</v>
          </cell>
          <cell r="FY26">
            <v>-0.05</v>
          </cell>
          <cell r="FZ26">
            <v>-0.01</v>
          </cell>
          <cell r="GA26">
            <v>-0.03</v>
          </cell>
          <cell r="GB26">
            <v>0</v>
          </cell>
          <cell r="GC26">
            <v>0.11</v>
          </cell>
          <cell r="GD26">
            <v>0.12</v>
          </cell>
          <cell r="GE26">
            <v>0</v>
          </cell>
          <cell r="GF26">
            <v>-0.2</v>
          </cell>
          <cell r="GG26">
            <v>0.08</v>
          </cell>
          <cell r="GH26">
            <v>-0.21</v>
          </cell>
          <cell r="GI26">
            <v>-0.22</v>
          </cell>
          <cell r="GJ26">
            <v>0</v>
          </cell>
          <cell r="GK26">
            <v>0</v>
          </cell>
          <cell r="GL26">
            <v>-7.0000000000000007E-2</v>
          </cell>
          <cell r="GM26">
            <v>-7.0000000000000007E-2</v>
          </cell>
          <cell r="GN26">
            <v>0</v>
          </cell>
          <cell r="GO26">
            <v>0.01</v>
          </cell>
          <cell r="GP26">
            <v>0.37</v>
          </cell>
          <cell r="GQ26">
            <v>0.16</v>
          </cell>
          <cell r="GR26">
            <v>0.1</v>
          </cell>
          <cell r="GS26">
            <v>0.05</v>
          </cell>
          <cell r="GT26">
            <v>0.01</v>
          </cell>
          <cell r="GU26">
            <v>7.0000000000000007E-2</v>
          </cell>
          <cell r="GV26">
            <v>0.01</v>
          </cell>
          <cell r="GW26">
            <v>0</v>
          </cell>
          <cell r="GX26">
            <v>0.04</v>
          </cell>
          <cell r="GY26">
            <v>0.03</v>
          </cell>
          <cell r="GZ26">
            <v>0.11</v>
          </cell>
          <cell r="HA26">
            <v>0</v>
          </cell>
          <cell r="HB26">
            <v>0.04</v>
          </cell>
          <cell r="HC26">
            <v>0.06</v>
          </cell>
          <cell r="HD26">
            <v>0.03</v>
          </cell>
          <cell r="HE26">
            <v>0</v>
          </cell>
          <cell r="HF26">
            <v>0.02</v>
          </cell>
          <cell r="HG26">
            <v>0.01</v>
          </cell>
          <cell r="HH26">
            <v>0.28000000000000003</v>
          </cell>
          <cell r="HI26">
            <v>0.28999999999999998</v>
          </cell>
          <cell r="HJ26">
            <v>0.25</v>
          </cell>
          <cell r="HK26">
            <v>0.03</v>
          </cell>
          <cell r="HL26">
            <v>0.01</v>
          </cell>
          <cell r="HM26">
            <v>-0.01</v>
          </cell>
          <cell r="HN26">
            <v>0.31</v>
          </cell>
          <cell r="HO26">
            <v>0.32</v>
          </cell>
          <cell r="HP26">
            <v>0.09</v>
          </cell>
          <cell r="HQ26">
            <v>0.19</v>
          </cell>
          <cell r="HR26">
            <v>0.02</v>
          </cell>
          <cell r="HS26">
            <v>0.03</v>
          </cell>
          <cell r="HT26">
            <v>-0.01</v>
          </cell>
          <cell r="HU26">
            <v>0</v>
          </cell>
          <cell r="HV26">
            <v>0.02</v>
          </cell>
          <cell r="HW26">
            <v>0</v>
          </cell>
          <cell r="HX26">
            <v>0.01</v>
          </cell>
          <cell r="HY26">
            <v>0.14000000000000001</v>
          </cell>
          <cell r="HZ26">
            <v>0</v>
          </cell>
          <cell r="IA26">
            <v>-0.03</v>
          </cell>
          <cell r="IB26">
            <v>0.03</v>
          </cell>
          <cell r="IC26">
            <v>0.01</v>
          </cell>
          <cell r="ID26">
            <v>0.01</v>
          </cell>
          <cell r="IE26">
            <v>0</v>
          </cell>
          <cell r="IF26">
            <v>0.11</v>
          </cell>
          <cell r="IG26">
            <v>0.01</v>
          </cell>
          <cell r="IH26">
            <v>0</v>
          </cell>
          <cell r="II26">
            <v>0</v>
          </cell>
          <cell r="IJ26">
            <v>0.09</v>
          </cell>
          <cell r="IK26">
            <v>0</v>
          </cell>
          <cell r="IL26">
            <v>0.02</v>
          </cell>
          <cell r="IM26">
            <v>0.02</v>
          </cell>
          <cell r="IN26">
            <v>0.11</v>
          </cell>
          <cell r="IO26">
            <v>-0.1</v>
          </cell>
          <cell r="IP26">
            <v>0</v>
          </cell>
          <cell r="IQ26">
            <v>0</v>
          </cell>
        </row>
        <row r="27">
          <cell r="B27">
            <v>0.19</v>
          </cell>
          <cell r="C27">
            <v>-0.37</v>
          </cell>
          <cell r="D27">
            <v>0.04</v>
          </cell>
          <cell r="E27">
            <v>1</v>
          </cell>
          <cell r="F27">
            <v>-0.22</v>
          </cell>
          <cell r="G27">
            <v>-0.01</v>
          </cell>
          <cell r="H27">
            <v>0</v>
          </cell>
          <cell r="I27">
            <v>0</v>
          </cell>
          <cell r="J27">
            <v>-0.01</v>
          </cell>
          <cell r="K27">
            <v>0.01</v>
          </cell>
          <cell r="L27">
            <v>0.02</v>
          </cell>
          <cell r="M27">
            <v>-0.02</v>
          </cell>
          <cell r="N27">
            <v>0.01</v>
          </cell>
          <cell r="O27">
            <v>-0.01</v>
          </cell>
          <cell r="P27">
            <v>0.02</v>
          </cell>
          <cell r="Q27">
            <v>0.01</v>
          </cell>
          <cell r="R27">
            <v>-0.01</v>
          </cell>
          <cell r="S27">
            <v>0</v>
          </cell>
          <cell r="T27">
            <v>0.03</v>
          </cell>
          <cell r="U27">
            <v>0</v>
          </cell>
          <cell r="V27">
            <v>-0.02</v>
          </cell>
          <cell r="W27">
            <v>0.01</v>
          </cell>
          <cell r="X27">
            <v>-0.28999999999999998</v>
          </cell>
          <cell r="Y27">
            <v>-0.14000000000000001</v>
          </cell>
          <cell r="Z27">
            <v>-0.15</v>
          </cell>
          <cell r="AA27">
            <v>-0.01</v>
          </cell>
          <cell r="AB27">
            <v>-0.02</v>
          </cell>
          <cell r="AC27">
            <v>0</v>
          </cell>
          <cell r="AD27">
            <v>0.08</v>
          </cell>
          <cell r="AE27">
            <v>0.02</v>
          </cell>
          <cell r="AF27">
            <v>0.05</v>
          </cell>
          <cell r="AG27">
            <v>-0.02</v>
          </cell>
          <cell r="AH27">
            <v>0</v>
          </cell>
          <cell r="AI27">
            <v>0</v>
          </cell>
          <cell r="AJ27">
            <v>-0.02</v>
          </cell>
          <cell r="AK27">
            <v>0</v>
          </cell>
          <cell r="AL27">
            <v>0</v>
          </cell>
          <cell r="AM27">
            <v>-0.01</v>
          </cell>
          <cell r="AN27">
            <v>0.1</v>
          </cell>
          <cell r="AO27">
            <v>0.13</v>
          </cell>
          <cell r="AP27">
            <v>0.09</v>
          </cell>
          <cell r="AQ27">
            <v>0.01</v>
          </cell>
          <cell r="AR27">
            <v>0.03</v>
          </cell>
          <cell r="AS27">
            <v>-0.04</v>
          </cell>
          <cell r="AT27">
            <v>0.11</v>
          </cell>
          <cell r="AU27">
            <v>0.03</v>
          </cell>
          <cell r="AV27">
            <v>0.04</v>
          </cell>
          <cell r="AW27">
            <v>-0.01</v>
          </cell>
          <cell r="AX27">
            <v>0.03</v>
          </cell>
          <cell r="AY27">
            <v>0.05</v>
          </cell>
          <cell r="AZ27">
            <v>-0.01</v>
          </cell>
          <cell r="BA27">
            <v>0</v>
          </cell>
          <cell r="BB27">
            <v>0.06</v>
          </cell>
          <cell r="BC27">
            <v>0</v>
          </cell>
          <cell r="BD27">
            <v>0.06</v>
          </cell>
          <cell r="BE27">
            <v>0</v>
          </cell>
          <cell r="BF27">
            <v>-0.02</v>
          </cell>
          <cell r="BG27">
            <v>-0.02</v>
          </cell>
          <cell r="BH27">
            <v>0</v>
          </cell>
          <cell r="BI27">
            <v>0.96</v>
          </cell>
          <cell r="BJ27">
            <v>0.12</v>
          </cell>
          <cell r="BK27">
            <v>0.74</v>
          </cell>
          <cell r="BL27">
            <v>0.48</v>
          </cell>
          <cell r="BM27">
            <v>0.03</v>
          </cell>
          <cell r="BN27">
            <v>0.23</v>
          </cell>
          <cell r="BO27">
            <v>0.09</v>
          </cell>
          <cell r="BP27">
            <v>0.01</v>
          </cell>
          <cell r="BQ27">
            <v>0.08</v>
          </cell>
          <cell r="BR27">
            <v>0.01</v>
          </cell>
          <cell r="BS27">
            <v>0.14000000000000001</v>
          </cell>
          <cell r="BT27">
            <v>0.04</v>
          </cell>
          <cell r="BU27">
            <v>0.06</v>
          </cell>
          <cell r="BV27">
            <v>0.01</v>
          </cell>
          <cell r="BW27">
            <v>-0.03</v>
          </cell>
          <cell r="BX27">
            <v>0.05</v>
          </cell>
          <cell r="BY27">
            <v>0.03</v>
          </cell>
          <cell r="BZ27">
            <v>0.02</v>
          </cell>
          <cell r="CA27">
            <v>-0.02</v>
          </cell>
          <cell r="CB27">
            <v>0.02</v>
          </cell>
          <cell r="CC27">
            <v>0.04</v>
          </cell>
          <cell r="CD27">
            <v>0.02</v>
          </cell>
          <cell r="CE27">
            <v>0.02</v>
          </cell>
          <cell r="CF27">
            <v>0</v>
          </cell>
          <cell r="CG27">
            <v>0.03</v>
          </cell>
          <cell r="CH27">
            <v>0</v>
          </cell>
          <cell r="CI27">
            <v>0.01</v>
          </cell>
          <cell r="CJ27">
            <v>0.02</v>
          </cell>
          <cell r="CK27">
            <v>-0.09</v>
          </cell>
          <cell r="CL27">
            <v>-0.02</v>
          </cell>
          <cell r="CM27">
            <v>-0.03</v>
          </cell>
          <cell r="CN27">
            <v>0</v>
          </cell>
          <cell r="CO27">
            <v>0.01</v>
          </cell>
          <cell r="CP27">
            <v>-0.08</v>
          </cell>
          <cell r="CQ27">
            <v>1.03</v>
          </cell>
          <cell r="CR27">
            <v>1.03</v>
          </cell>
          <cell r="CS27">
            <v>0.06</v>
          </cell>
          <cell r="CT27">
            <v>0.65</v>
          </cell>
          <cell r="CU27">
            <v>0.03</v>
          </cell>
          <cell r="CV27">
            <v>0</v>
          </cell>
          <cell r="CW27">
            <v>0.3</v>
          </cell>
          <cell r="CX27">
            <v>0</v>
          </cell>
          <cell r="CY27">
            <v>0.01</v>
          </cell>
          <cell r="CZ27">
            <v>0</v>
          </cell>
          <cell r="DA27">
            <v>0</v>
          </cell>
          <cell r="DB27">
            <v>0.15</v>
          </cell>
          <cell r="DC27">
            <v>-0.02</v>
          </cell>
          <cell r="DD27">
            <v>-0.02</v>
          </cell>
          <cell r="DE27">
            <v>0</v>
          </cell>
          <cell r="DF27">
            <v>0.01</v>
          </cell>
          <cell r="DG27">
            <v>0.02</v>
          </cell>
          <cell r="DH27">
            <v>0.01</v>
          </cell>
          <cell r="DI27">
            <v>0.1</v>
          </cell>
          <cell r="DJ27">
            <v>0</v>
          </cell>
          <cell r="DK27">
            <v>-0.01</v>
          </cell>
          <cell r="DL27">
            <v>0.05</v>
          </cell>
          <cell r="DM27">
            <v>0.03</v>
          </cell>
          <cell r="DN27">
            <v>0.01</v>
          </cell>
          <cell r="DO27">
            <v>0.02</v>
          </cell>
          <cell r="DP27">
            <v>0.05</v>
          </cell>
          <cell r="DQ27">
            <v>0.05</v>
          </cell>
          <cell r="DR27">
            <v>0</v>
          </cell>
          <cell r="DS27">
            <v>0</v>
          </cell>
          <cell r="DT27">
            <v>0</v>
          </cell>
          <cell r="DU27">
            <v>0</v>
          </cell>
          <cell r="DV27">
            <v>0</v>
          </cell>
          <cell r="DW27">
            <v>0.17</v>
          </cell>
          <cell r="DX27">
            <v>0.08</v>
          </cell>
          <cell r="DY27">
            <v>0.18</v>
          </cell>
          <cell r="DZ27">
            <v>-0.1</v>
          </cell>
          <cell r="EA27">
            <v>0.09</v>
          </cell>
          <cell r="EB27">
            <v>2.2999999999999998</v>
          </cell>
          <cell r="EC27">
            <v>0.05</v>
          </cell>
          <cell r="ED27">
            <v>-0.01</v>
          </cell>
          <cell r="EE27">
            <v>-0.01</v>
          </cell>
          <cell r="EF27">
            <v>0.01</v>
          </cell>
          <cell r="EG27">
            <v>-0.01</v>
          </cell>
          <cell r="EH27">
            <v>0.08</v>
          </cell>
          <cell r="EI27">
            <v>0.03</v>
          </cell>
          <cell r="EJ27">
            <v>0.03</v>
          </cell>
          <cell r="EK27">
            <v>0</v>
          </cell>
          <cell r="EL27">
            <v>0.01</v>
          </cell>
          <cell r="EM27">
            <v>-0.03</v>
          </cell>
          <cell r="EN27">
            <v>0</v>
          </cell>
          <cell r="EO27">
            <v>0.01</v>
          </cell>
          <cell r="EP27">
            <v>0</v>
          </cell>
          <cell r="EQ27">
            <v>-0.02</v>
          </cell>
          <cell r="ER27">
            <v>0</v>
          </cell>
          <cell r="ES27">
            <v>-0.02</v>
          </cell>
          <cell r="ET27">
            <v>0</v>
          </cell>
          <cell r="EU27">
            <v>-0.02</v>
          </cell>
          <cell r="EV27">
            <v>0</v>
          </cell>
          <cell r="EW27">
            <v>-0.02</v>
          </cell>
          <cell r="EX27">
            <v>0.01</v>
          </cell>
          <cell r="EY27">
            <v>0.01</v>
          </cell>
          <cell r="EZ27">
            <v>0</v>
          </cell>
          <cell r="FA27">
            <v>0.03</v>
          </cell>
          <cell r="FB27">
            <v>0.02</v>
          </cell>
          <cell r="FC27">
            <v>0.01</v>
          </cell>
          <cell r="FD27">
            <v>-0.02</v>
          </cell>
          <cell r="FE27">
            <v>-0.01</v>
          </cell>
          <cell r="FF27">
            <v>0</v>
          </cell>
          <cell r="FG27">
            <v>-0.01</v>
          </cell>
          <cell r="FH27">
            <v>0.01</v>
          </cell>
          <cell r="FI27">
            <v>0</v>
          </cell>
          <cell r="FJ27">
            <v>-0.01</v>
          </cell>
          <cell r="FK27">
            <v>0.04</v>
          </cell>
          <cell r="FL27">
            <v>0.05</v>
          </cell>
          <cell r="FM27">
            <v>0.04</v>
          </cell>
          <cell r="FN27">
            <v>-0.02</v>
          </cell>
          <cell r="FO27">
            <v>0.03</v>
          </cell>
          <cell r="FP27">
            <v>-0.01</v>
          </cell>
          <cell r="FQ27">
            <v>-0.1</v>
          </cell>
          <cell r="FR27">
            <v>-0.04</v>
          </cell>
          <cell r="FS27">
            <v>-0.03</v>
          </cell>
          <cell r="FT27">
            <v>0</v>
          </cell>
          <cell r="FU27">
            <v>-0.05</v>
          </cell>
          <cell r="FV27">
            <v>-0.04</v>
          </cell>
          <cell r="FW27">
            <v>-0.01</v>
          </cell>
          <cell r="FX27">
            <v>-0.05</v>
          </cell>
          <cell r="FY27">
            <v>0.02</v>
          </cell>
          <cell r="FZ27">
            <v>0</v>
          </cell>
          <cell r="GA27">
            <v>0.01</v>
          </cell>
          <cell r="GB27">
            <v>0.01</v>
          </cell>
          <cell r="GC27">
            <v>0.02</v>
          </cell>
          <cell r="GD27">
            <v>0.01</v>
          </cell>
          <cell r="GE27">
            <v>0.01</v>
          </cell>
          <cell r="GF27">
            <v>0.69</v>
          </cell>
          <cell r="GG27">
            <v>0.05</v>
          </cell>
          <cell r="GH27">
            <v>0.38</v>
          </cell>
          <cell r="GI27">
            <v>0.13</v>
          </cell>
          <cell r="GJ27">
            <v>0.06</v>
          </cell>
          <cell r="GK27">
            <v>0.2</v>
          </cell>
          <cell r="GL27">
            <v>0.25</v>
          </cell>
          <cell r="GM27">
            <v>0.08</v>
          </cell>
          <cell r="GN27">
            <v>0.13</v>
          </cell>
          <cell r="GO27">
            <v>0.04</v>
          </cell>
          <cell r="GP27">
            <v>0.23</v>
          </cell>
          <cell r="GQ27">
            <v>0.05</v>
          </cell>
          <cell r="GR27">
            <v>0.01</v>
          </cell>
          <cell r="GS27">
            <v>0.02</v>
          </cell>
          <cell r="GT27">
            <v>0.02</v>
          </cell>
          <cell r="GU27">
            <v>0.15</v>
          </cell>
          <cell r="GV27">
            <v>0.01</v>
          </cell>
          <cell r="GW27">
            <v>0.03</v>
          </cell>
          <cell r="GX27">
            <v>0.1</v>
          </cell>
          <cell r="GY27">
            <v>0</v>
          </cell>
          <cell r="GZ27">
            <v>-0.05</v>
          </cell>
          <cell r="HA27">
            <v>-0.02</v>
          </cell>
          <cell r="HB27">
            <v>-0.01</v>
          </cell>
          <cell r="HC27">
            <v>0</v>
          </cell>
          <cell r="HD27">
            <v>0.06</v>
          </cell>
          <cell r="HE27">
            <v>0.01</v>
          </cell>
          <cell r="HF27">
            <v>0.01</v>
          </cell>
          <cell r="HG27">
            <v>0.04</v>
          </cell>
          <cell r="HH27">
            <v>-0.08</v>
          </cell>
          <cell r="HI27">
            <v>0</v>
          </cell>
          <cell r="HJ27">
            <v>0.01</v>
          </cell>
          <cell r="HK27">
            <v>-0.02</v>
          </cell>
          <cell r="HL27">
            <v>0.01</v>
          </cell>
          <cell r="HM27">
            <v>-0.08</v>
          </cell>
          <cell r="HN27">
            <v>0.43</v>
          </cell>
          <cell r="HO27">
            <v>0.39</v>
          </cell>
          <cell r="HP27">
            <v>0.09</v>
          </cell>
          <cell r="HQ27">
            <v>0.16</v>
          </cell>
          <cell r="HR27">
            <v>-0.01</v>
          </cell>
          <cell r="HS27">
            <v>0.02</v>
          </cell>
          <cell r="HT27">
            <v>0.12</v>
          </cell>
          <cell r="HU27">
            <v>0.04</v>
          </cell>
          <cell r="HV27">
            <v>0</v>
          </cell>
          <cell r="HW27">
            <v>0</v>
          </cell>
          <cell r="HX27">
            <v>0</v>
          </cell>
          <cell r="HY27">
            <v>0.2</v>
          </cell>
          <cell r="HZ27">
            <v>0</v>
          </cell>
          <cell r="IA27">
            <v>-0.02</v>
          </cell>
          <cell r="IB27">
            <v>0.01</v>
          </cell>
          <cell r="IC27">
            <v>-0.01</v>
          </cell>
          <cell r="ID27">
            <v>-0.01</v>
          </cell>
          <cell r="IE27">
            <v>0</v>
          </cell>
          <cell r="IF27">
            <v>0.18</v>
          </cell>
          <cell r="IG27">
            <v>0</v>
          </cell>
          <cell r="IH27">
            <v>0</v>
          </cell>
          <cell r="II27">
            <v>0.04</v>
          </cell>
          <cell r="IJ27">
            <v>0.04</v>
          </cell>
          <cell r="IK27">
            <v>0.02</v>
          </cell>
          <cell r="IL27">
            <v>7.0000000000000007E-2</v>
          </cell>
          <cell r="IM27">
            <v>0.03</v>
          </cell>
          <cell r="IN27">
            <v>0.1</v>
          </cell>
          <cell r="IO27">
            <v>-7.0000000000000007E-2</v>
          </cell>
          <cell r="IP27">
            <v>0</v>
          </cell>
          <cell r="IQ27">
            <v>0</v>
          </cell>
        </row>
        <row r="28">
          <cell r="B28">
            <v>0</v>
          </cell>
          <cell r="C28">
            <v>0.04</v>
          </cell>
          <cell r="D28">
            <v>0.06</v>
          </cell>
          <cell r="E28">
            <v>1</v>
          </cell>
          <cell r="F28">
            <v>0.38</v>
          </cell>
          <cell r="G28">
            <v>-0.01</v>
          </cell>
          <cell r="H28">
            <v>0</v>
          </cell>
          <cell r="I28">
            <v>-0.01</v>
          </cell>
          <cell r="J28">
            <v>0</v>
          </cell>
          <cell r="K28">
            <v>7.0000000000000007E-2</v>
          </cell>
          <cell r="L28">
            <v>0.01</v>
          </cell>
          <cell r="M28">
            <v>0.06</v>
          </cell>
          <cell r="N28">
            <v>0.01</v>
          </cell>
          <cell r="O28">
            <v>0</v>
          </cell>
          <cell r="P28">
            <v>-0.02</v>
          </cell>
          <cell r="Q28">
            <v>-0.02</v>
          </cell>
          <cell r="R28">
            <v>0</v>
          </cell>
          <cell r="S28">
            <v>0.01</v>
          </cell>
          <cell r="T28">
            <v>0.01</v>
          </cell>
          <cell r="U28">
            <v>-0.02</v>
          </cell>
          <cell r="V28">
            <v>0</v>
          </cell>
          <cell r="W28">
            <v>0.01</v>
          </cell>
          <cell r="X28">
            <v>0.31</v>
          </cell>
          <cell r="Y28">
            <v>0.26</v>
          </cell>
          <cell r="Z28">
            <v>0.04</v>
          </cell>
          <cell r="AA28">
            <v>-0.02</v>
          </cell>
          <cell r="AB28">
            <v>-0.02</v>
          </cell>
          <cell r="AC28">
            <v>0.01</v>
          </cell>
          <cell r="AD28">
            <v>0.02</v>
          </cell>
          <cell r="AE28">
            <v>0.04</v>
          </cell>
          <cell r="AF28">
            <v>-0.02</v>
          </cell>
          <cell r="AG28">
            <v>0.02</v>
          </cell>
          <cell r="AH28">
            <v>-0.01</v>
          </cell>
          <cell r="AI28">
            <v>0</v>
          </cell>
          <cell r="AJ28">
            <v>0.01</v>
          </cell>
          <cell r="AK28">
            <v>-0.01</v>
          </cell>
          <cell r="AL28">
            <v>0</v>
          </cell>
          <cell r="AM28">
            <v>0.04</v>
          </cell>
          <cell r="AN28">
            <v>0.02</v>
          </cell>
          <cell r="AO28">
            <v>0.05</v>
          </cell>
          <cell r="AP28">
            <v>0.05</v>
          </cell>
          <cell r="AQ28">
            <v>0</v>
          </cell>
          <cell r="AR28">
            <v>0</v>
          </cell>
          <cell r="AS28">
            <v>-0.03</v>
          </cell>
          <cell r="AT28">
            <v>-0.01</v>
          </cell>
          <cell r="AU28">
            <v>0.02</v>
          </cell>
          <cell r="AV28">
            <v>0.01</v>
          </cell>
          <cell r="AW28">
            <v>0.01</v>
          </cell>
          <cell r="AX28">
            <v>0.01</v>
          </cell>
          <cell r="AY28">
            <v>0</v>
          </cell>
          <cell r="AZ28">
            <v>0</v>
          </cell>
          <cell r="BA28">
            <v>-0.01</v>
          </cell>
          <cell r="BB28">
            <v>-0.04</v>
          </cell>
          <cell r="BC28">
            <v>-0.02</v>
          </cell>
          <cell r="BD28">
            <v>-0.02</v>
          </cell>
          <cell r="BE28">
            <v>0</v>
          </cell>
          <cell r="BF28">
            <v>0.02</v>
          </cell>
          <cell r="BG28">
            <v>0.03</v>
          </cell>
          <cell r="BH28">
            <v>0</v>
          </cell>
          <cell r="BI28">
            <v>0.22</v>
          </cell>
          <cell r="BJ28">
            <v>0.12</v>
          </cell>
          <cell r="BK28">
            <v>0</v>
          </cell>
          <cell r="BL28">
            <v>0</v>
          </cell>
          <cell r="BM28">
            <v>0</v>
          </cell>
          <cell r="BN28">
            <v>0</v>
          </cell>
          <cell r="BO28">
            <v>0.09</v>
          </cell>
          <cell r="BP28">
            <v>7.0000000000000007E-2</v>
          </cell>
          <cell r="BQ28">
            <v>0</v>
          </cell>
          <cell r="BR28">
            <v>0.02</v>
          </cell>
          <cell r="BS28">
            <v>0.03</v>
          </cell>
          <cell r="BT28">
            <v>0.1</v>
          </cell>
          <cell r="BU28">
            <v>7.0000000000000007E-2</v>
          </cell>
          <cell r="BV28">
            <v>0.01</v>
          </cell>
          <cell r="BW28">
            <v>0.02</v>
          </cell>
          <cell r="BX28">
            <v>-0.03</v>
          </cell>
          <cell r="BY28">
            <v>-0.02</v>
          </cell>
          <cell r="BZ28">
            <v>-0.01</v>
          </cell>
          <cell r="CA28">
            <v>0</v>
          </cell>
          <cell r="CB28">
            <v>0</v>
          </cell>
          <cell r="CC28">
            <v>-7.0000000000000007E-2</v>
          </cell>
          <cell r="CD28">
            <v>0</v>
          </cell>
          <cell r="CE28">
            <v>-0.06</v>
          </cell>
          <cell r="CF28">
            <v>-0.02</v>
          </cell>
          <cell r="CG28">
            <v>0.01</v>
          </cell>
          <cell r="CH28">
            <v>0.01</v>
          </cell>
          <cell r="CI28">
            <v>0</v>
          </cell>
          <cell r="CJ28">
            <v>0</v>
          </cell>
          <cell r="CK28">
            <v>-0.11</v>
          </cell>
          <cell r="CL28">
            <v>-0.01</v>
          </cell>
          <cell r="CM28">
            <v>-0.02</v>
          </cell>
          <cell r="CN28">
            <v>0</v>
          </cell>
          <cell r="CO28">
            <v>0</v>
          </cell>
          <cell r="CP28">
            <v>-0.09</v>
          </cell>
          <cell r="CQ28">
            <v>-0.23</v>
          </cell>
          <cell r="CR28">
            <v>-0.24</v>
          </cell>
          <cell r="CS28">
            <v>-0.06</v>
          </cell>
          <cell r="CT28">
            <v>-0.16</v>
          </cell>
          <cell r="CU28">
            <v>-0.04</v>
          </cell>
          <cell r="CV28">
            <v>0</v>
          </cell>
          <cell r="CW28">
            <v>0.01</v>
          </cell>
          <cell r="CX28">
            <v>0.02</v>
          </cell>
          <cell r="CY28">
            <v>-0.01</v>
          </cell>
          <cell r="CZ28">
            <v>0</v>
          </cell>
          <cell r="DA28">
            <v>-0.01</v>
          </cell>
          <cell r="DB28">
            <v>0.25</v>
          </cell>
          <cell r="DC28">
            <v>-0.09</v>
          </cell>
          <cell r="DD28">
            <v>-0.09</v>
          </cell>
          <cell r="DE28">
            <v>0</v>
          </cell>
          <cell r="DF28">
            <v>0.02</v>
          </cell>
          <cell r="DG28">
            <v>0.02</v>
          </cell>
          <cell r="DH28">
            <v>-0.01</v>
          </cell>
          <cell r="DI28">
            <v>0</v>
          </cell>
          <cell r="DJ28">
            <v>0</v>
          </cell>
          <cell r="DK28">
            <v>-0.01</v>
          </cell>
          <cell r="DL28">
            <v>-0.01</v>
          </cell>
          <cell r="DM28">
            <v>0.02</v>
          </cell>
          <cell r="DN28">
            <v>0</v>
          </cell>
          <cell r="DO28">
            <v>0.01</v>
          </cell>
          <cell r="DP28">
            <v>0.32</v>
          </cell>
          <cell r="DQ28">
            <v>0.23</v>
          </cell>
          <cell r="DR28">
            <v>0.08</v>
          </cell>
          <cell r="DS28">
            <v>0</v>
          </cell>
          <cell r="DT28">
            <v>0</v>
          </cell>
          <cell r="DU28">
            <v>0</v>
          </cell>
          <cell r="DV28">
            <v>0</v>
          </cell>
          <cell r="DW28">
            <v>0.05</v>
          </cell>
          <cell r="DX28">
            <v>0.03</v>
          </cell>
          <cell r="DY28">
            <v>0</v>
          </cell>
          <cell r="DZ28">
            <v>0.03</v>
          </cell>
          <cell r="EA28">
            <v>0.02</v>
          </cell>
          <cell r="EB28">
            <v>0.6</v>
          </cell>
          <cell r="EC28">
            <v>0.36</v>
          </cell>
          <cell r="ED28">
            <v>0</v>
          </cell>
          <cell r="EE28">
            <v>-0.01</v>
          </cell>
          <cell r="EF28">
            <v>-0.01</v>
          </cell>
          <cell r="EG28">
            <v>0.01</v>
          </cell>
          <cell r="EH28">
            <v>0</v>
          </cell>
          <cell r="EI28">
            <v>0.01</v>
          </cell>
          <cell r="EJ28">
            <v>-0.01</v>
          </cell>
          <cell r="EK28">
            <v>0</v>
          </cell>
          <cell r="EL28">
            <v>0</v>
          </cell>
          <cell r="EM28">
            <v>-0.04</v>
          </cell>
          <cell r="EN28">
            <v>0</v>
          </cell>
          <cell r="EO28">
            <v>-0.03</v>
          </cell>
          <cell r="EP28">
            <v>0.01</v>
          </cell>
          <cell r="EQ28">
            <v>0</v>
          </cell>
          <cell r="ER28">
            <v>-0.03</v>
          </cell>
          <cell r="ES28">
            <v>0.01</v>
          </cell>
          <cell r="ET28">
            <v>0</v>
          </cell>
          <cell r="EU28">
            <v>0.33</v>
          </cell>
          <cell r="EV28">
            <v>0.27</v>
          </cell>
          <cell r="EW28">
            <v>0.06</v>
          </cell>
          <cell r="EX28">
            <v>0.01</v>
          </cell>
          <cell r="EY28">
            <v>-0.02</v>
          </cell>
          <cell r="EZ28">
            <v>0.03</v>
          </cell>
          <cell r="FA28">
            <v>0.05</v>
          </cell>
          <cell r="FB28">
            <v>0.03</v>
          </cell>
          <cell r="FC28">
            <v>0.02</v>
          </cell>
          <cell r="FD28">
            <v>0.01</v>
          </cell>
          <cell r="FE28">
            <v>0</v>
          </cell>
          <cell r="FF28">
            <v>0</v>
          </cell>
          <cell r="FG28">
            <v>0</v>
          </cell>
          <cell r="FH28">
            <v>-0.01</v>
          </cell>
          <cell r="FI28">
            <v>0</v>
          </cell>
          <cell r="FJ28">
            <v>0.02</v>
          </cell>
          <cell r="FK28">
            <v>0.09</v>
          </cell>
          <cell r="FL28">
            <v>0.08</v>
          </cell>
          <cell r="FM28">
            <v>0.08</v>
          </cell>
          <cell r="FN28">
            <v>0.02</v>
          </cell>
          <cell r="FO28">
            <v>-0.01</v>
          </cell>
          <cell r="FP28">
            <v>0.01</v>
          </cell>
          <cell r="FQ28">
            <v>0.01</v>
          </cell>
          <cell r="FR28">
            <v>-0.01</v>
          </cell>
          <cell r="FS28">
            <v>0</v>
          </cell>
          <cell r="FT28">
            <v>-0.01</v>
          </cell>
          <cell r="FU28">
            <v>0.04</v>
          </cell>
          <cell r="FV28">
            <v>0.05</v>
          </cell>
          <cell r="FW28">
            <v>-0.01</v>
          </cell>
          <cell r="FX28">
            <v>0.06</v>
          </cell>
          <cell r="FY28">
            <v>-0.04</v>
          </cell>
          <cell r="FZ28">
            <v>-0.03</v>
          </cell>
          <cell r="GA28">
            <v>-0.01</v>
          </cell>
          <cell r="GB28">
            <v>-0.02</v>
          </cell>
          <cell r="GC28">
            <v>-0.03</v>
          </cell>
          <cell r="GD28">
            <v>-0.04</v>
          </cell>
          <cell r="GE28">
            <v>0</v>
          </cell>
          <cell r="GF28">
            <v>0.22</v>
          </cell>
          <cell r="GG28">
            <v>0.05</v>
          </cell>
          <cell r="GH28">
            <v>0.06</v>
          </cell>
          <cell r="GI28">
            <v>0.04</v>
          </cell>
          <cell r="GJ28">
            <v>0.01</v>
          </cell>
          <cell r="GK28">
            <v>0</v>
          </cell>
          <cell r="GL28">
            <v>0.12</v>
          </cell>
          <cell r="GM28">
            <v>0.1</v>
          </cell>
          <cell r="GN28">
            <v>0</v>
          </cell>
          <cell r="GO28">
            <v>0</v>
          </cell>
          <cell r="GP28">
            <v>-0.1</v>
          </cell>
          <cell r="GQ28">
            <v>0</v>
          </cell>
          <cell r="GR28">
            <v>0.03</v>
          </cell>
          <cell r="GS28">
            <v>-0.03</v>
          </cell>
          <cell r="GT28">
            <v>0.01</v>
          </cell>
          <cell r="GU28">
            <v>-0.12</v>
          </cell>
          <cell r="GV28">
            <v>-0.01</v>
          </cell>
          <cell r="GW28">
            <v>-0.01</v>
          </cell>
          <cell r="GX28">
            <v>-0.11</v>
          </cell>
          <cell r="GY28">
            <v>0.01</v>
          </cell>
          <cell r="GZ28">
            <v>0.01</v>
          </cell>
          <cell r="HA28">
            <v>0</v>
          </cell>
          <cell r="HB28">
            <v>-0.04</v>
          </cell>
          <cell r="HC28">
            <v>0.04</v>
          </cell>
          <cell r="HD28">
            <v>0.01</v>
          </cell>
          <cell r="HE28">
            <v>0.01</v>
          </cell>
          <cell r="HF28">
            <v>0</v>
          </cell>
          <cell r="HG28">
            <v>0</v>
          </cell>
          <cell r="HH28">
            <v>-0.08</v>
          </cell>
          <cell r="HI28">
            <v>0.02</v>
          </cell>
          <cell r="HJ28">
            <v>0.01</v>
          </cell>
          <cell r="HK28">
            <v>0.02</v>
          </cell>
          <cell r="HL28">
            <v>0</v>
          </cell>
          <cell r="HM28">
            <v>-0.1</v>
          </cell>
          <cell r="HN28">
            <v>-0.19</v>
          </cell>
          <cell r="HO28">
            <v>-0.19</v>
          </cell>
          <cell r="HP28">
            <v>0.02</v>
          </cell>
          <cell r="HQ28">
            <v>-0.18</v>
          </cell>
          <cell r="HR28">
            <v>0</v>
          </cell>
          <cell r="HS28">
            <v>-0.01</v>
          </cell>
          <cell r="HT28">
            <v>-0.01</v>
          </cell>
          <cell r="HU28">
            <v>0</v>
          </cell>
          <cell r="HV28">
            <v>0</v>
          </cell>
          <cell r="HW28">
            <v>0</v>
          </cell>
          <cell r="HX28">
            <v>0</v>
          </cell>
          <cell r="HY28">
            <v>0.25</v>
          </cell>
          <cell r="HZ28">
            <v>-0.14000000000000001</v>
          </cell>
          <cell r="IA28">
            <v>-0.14000000000000001</v>
          </cell>
          <cell r="IB28">
            <v>0.01</v>
          </cell>
          <cell r="IC28">
            <v>0.01</v>
          </cell>
          <cell r="ID28">
            <v>0.01</v>
          </cell>
          <cell r="IE28">
            <v>0</v>
          </cell>
          <cell r="IF28">
            <v>0.01</v>
          </cell>
          <cell r="IG28">
            <v>-0.03</v>
          </cell>
          <cell r="IH28">
            <v>0</v>
          </cell>
          <cell r="II28">
            <v>0.01</v>
          </cell>
          <cell r="IJ28">
            <v>0.03</v>
          </cell>
          <cell r="IK28">
            <v>0</v>
          </cell>
          <cell r="IL28">
            <v>0</v>
          </cell>
          <cell r="IM28">
            <v>0.37</v>
          </cell>
          <cell r="IN28">
            <v>0.28000000000000003</v>
          </cell>
          <cell r="IO28">
            <v>0.09</v>
          </cell>
          <cell r="IP28">
            <v>0</v>
          </cell>
          <cell r="IQ28">
            <v>0</v>
          </cell>
        </row>
        <row r="29">
          <cell r="B29">
            <v>0.22</v>
          </cell>
          <cell r="C29">
            <v>0.05</v>
          </cell>
          <cell r="D29">
            <v>0.02</v>
          </cell>
          <cell r="E29">
            <v>2.1</v>
          </cell>
          <cell r="F29">
            <v>0.4</v>
          </cell>
          <cell r="G29">
            <v>-0.02</v>
          </cell>
          <cell r="H29">
            <v>0</v>
          </cell>
          <cell r="I29">
            <v>-0.01</v>
          </cell>
          <cell r="J29">
            <v>-0.02</v>
          </cell>
          <cell r="K29">
            <v>0.06</v>
          </cell>
          <cell r="L29">
            <v>0.02</v>
          </cell>
          <cell r="M29">
            <v>0.04</v>
          </cell>
          <cell r="N29">
            <v>0</v>
          </cell>
          <cell r="O29">
            <v>0.02</v>
          </cell>
          <cell r="P29">
            <v>-0.02</v>
          </cell>
          <cell r="Q29">
            <v>0</v>
          </cell>
          <cell r="R29">
            <v>0</v>
          </cell>
          <cell r="S29">
            <v>-0.01</v>
          </cell>
          <cell r="T29">
            <v>-0.05</v>
          </cell>
          <cell r="U29">
            <v>0.03</v>
          </cell>
          <cell r="V29">
            <v>0.01</v>
          </cell>
          <cell r="W29">
            <v>-0.01</v>
          </cell>
          <cell r="X29">
            <v>0.2</v>
          </cell>
          <cell r="Y29">
            <v>-0.1</v>
          </cell>
          <cell r="Z29">
            <v>0.31</v>
          </cell>
          <cell r="AA29">
            <v>0.11</v>
          </cell>
          <cell r="AB29">
            <v>0.1</v>
          </cell>
          <cell r="AC29">
            <v>0.01</v>
          </cell>
          <cell r="AD29">
            <v>0.06</v>
          </cell>
          <cell r="AE29">
            <v>0.02</v>
          </cell>
          <cell r="AF29">
            <v>0.04</v>
          </cell>
          <cell r="AG29">
            <v>0</v>
          </cell>
          <cell r="AH29">
            <v>0</v>
          </cell>
          <cell r="AI29">
            <v>0</v>
          </cell>
          <cell r="AJ29">
            <v>0.01</v>
          </cell>
          <cell r="AK29">
            <v>0.01</v>
          </cell>
          <cell r="AL29">
            <v>0</v>
          </cell>
          <cell r="AM29">
            <v>-0.01</v>
          </cell>
          <cell r="AN29">
            <v>0.13</v>
          </cell>
          <cell r="AO29">
            <v>0.01</v>
          </cell>
          <cell r="AP29">
            <v>0.01</v>
          </cell>
          <cell r="AQ29">
            <v>0</v>
          </cell>
          <cell r="AR29">
            <v>0</v>
          </cell>
          <cell r="AS29">
            <v>0.12</v>
          </cell>
          <cell r="AT29">
            <v>-0.28999999999999998</v>
          </cell>
          <cell r="AU29">
            <v>-0.09</v>
          </cell>
          <cell r="AV29">
            <v>-0.08</v>
          </cell>
          <cell r="AW29">
            <v>0</v>
          </cell>
          <cell r="AX29">
            <v>-0.08</v>
          </cell>
          <cell r="AY29">
            <v>-0.06</v>
          </cell>
          <cell r="AZ29">
            <v>-0.02</v>
          </cell>
          <cell r="BA29">
            <v>-0.09</v>
          </cell>
          <cell r="BB29">
            <v>-0.02</v>
          </cell>
          <cell r="BC29">
            <v>0</v>
          </cell>
          <cell r="BD29">
            <v>-0.04</v>
          </cell>
          <cell r="BE29">
            <v>0.01</v>
          </cell>
          <cell r="BF29">
            <v>-0.02</v>
          </cell>
          <cell r="BG29">
            <v>-0.03</v>
          </cell>
          <cell r="BH29">
            <v>0</v>
          </cell>
          <cell r="BI29">
            <v>0.28000000000000003</v>
          </cell>
          <cell r="BJ29">
            <v>0.09</v>
          </cell>
          <cell r="BK29">
            <v>0</v>
          </cell>
          <cell r="BL29">
            <v>0</v>
          </cell>
          <cell r="BM29">
            <v>0</v>
          </cell>
          <cell r="BN29">
            <v>0</v>
          </cell>
          <cell r="BO29">
            <v>0.2</v>
          </cell>
          <cell r="BP29">
            <v>0.19</v>
          </cell>
          <cell r="BQ29">
            <v>0</v>
          </cell>
          <cell r="BR29">
            <v>0.01</v>
          </cell>
          <cell r="BS29">
            <v>-0.35</v>
          </cell>
          <cell r="BT29">
            <v>-0.35</v>
          </cell>
          <cell r="BU29">
            <v>-0.28000000000000003</v>
          </cell>
          <cell r="BV29">
            <v>-0.01</v>
          </cell>
          <cell r="BW29">
            <v>-0.06</v>
          </cell>
          <cell r="BX29">
            <v>-0.05</v>
          </cell>
          <cell r="BY29">
            <v>-0.02</v>
          </cell>
          <cell r="BZ29">
            <v>-0.03</v>
          </cell>
          <cell r="CA29">
            <v>-0.02</v>
          </cell>
          <cell r="CB29">
            <v>0.01</v>
          </cell>
          <cell r="CC29">
            <v>0.01</v>
          </cell>
          <cell r="CD29">
            <v>0.03</v>
          </cell>
          <cell r="CE29">
            <v>0.01</v>
          </cell>
          <cell r="CF29">
            <v>-0.01</v>
          </cell>
          <cell r="CG29">
            <v>0.06</v>
          </cell>
          <cell r="CH29">
            <v>0.04</v>
          </cell>
          <cell r="CI29">
            <v>0.01</v>
          </cell>
          <cell r="CJ29">
            <v>0.02</v>
          </cell>
          <cell r="CK29">
            <v>0.39</v>
          </cell>
          <cell r="CL29">
            <v>0.17</v>
          </cell>
          <cell r="CM29">
            <v>0.17</v>
          </cell>
          <cell r="CN29">
            <v>0.01</v>
          </cell>
          <cell r="CO29">
            <v>0</v>
          </cell>
          <cell r="CP29">
            <v>0.22</v>
          </cell>
          <cell r="CQ29">
            <v>0.51</v>
          </cell>
          <cell r="CR29">
            <v>0.34</v>
          </cell>
          <cell r="CS29">
            <v>0.03</v>
          </cell>
          <cell r="CT29">
            <v>0.28000000000000003</v>
          </cell>
          <cell r="CU29">
            <v>0.04</v>
          </cell>
          <cell r="CV29">
            <v>-0.01</v>
          </cell>
          <cell r="CW29">
            <v>0</v>
          </cell>
          <cell r="CX29">
            <v>0.15</v>
          </cell>
          <cell r="CY29">
            <v>0</v>
          </cell>
          <cell r="CZ29">
            <v>0</v>
          </cell>
          <cell r="DA29">
            <v>0</v>
          </cell>
          <cell r="DB29">
            <v>-0.35</v>
          </cell>
          <cell r="DC29">
            <v>-7.0000000000000007E-2</v>
          </cell>
          <cell r="DD29">
            <v>-0.09</v>
          </cell>
          <cell r="DE29">
            <v>0.02</v>
          </cell>
          <cell r="DF29">
            <v>0</v>
          </cell>
          <cell r="DG29">
            <v>0</v>
          </cell>
          <cell r="DH29">
            <v>0</v>
          </cell>
          <cell r="DI29">
            <v>0.05</v>
          </cell>
          <cell r="DJ29">
            <v>0</v>
          </cell>
          <cell r="DK29">
            <v>0.01</v>
          </cell>
          <cell r="DL29">
            <v>0</v>
          </cell>
          <cell r="DM29">
            <v>0.01</v>
          </cell>
          <cell r="DN29">
            <v>0.01</v>
          </cell>
          <cell r="DO29">
            <v>0.02</v>
          </cell>
          <cell r="DP29">
            <v>-0.35</v>
          </cell>
          <cell r="DQ29">
            <v>-0.21</v>
          </cell>
          <cell r="DR29">
            <v>-0.13</v>
          </cell>
          <cell r="DS29">
            <v>0.22</v>
          </cell>
          <cell r="DT29">
            <v>0.03</v>
          </cell>
          <cell r="DU29">
            <v>0.09</v>
          </cell>
          <cell r="DV29">
            <v>0.09</v>
          </cell>
          <cell r="DW29">
            <v>0.34</v>
          </cell>
          <cell r="DX29">
            <v>0.25</v>
          </cell>
          <cell r="DY29">
            <v>0.22</v>
          </cell>
          <cell r="DZ29">
            <v>0.03</v>
          </cell>
          <cell r="EA29">
            <v>0.09</v>
          </cell>
          <cell r="EB29">
            <v>1.3</v>
          </cell>
          <cell r="EC29">
            <v>0.23</v>
          </cell>
          <cell r="ED29">
            <v>-0.01</v>
          </cell>
          <cell r="EE29">
            <v>0.01</v>
          </cell>
          <cell r="EF29">
            <v>0</v>
          </cell>
          <cell r="EG29">
            <v>-0.02</v>
          </cell>
          <cell r="EH29">
            <v>0.01</v>
          </cell>
          <cell r="EI29">
            <v>0</v>
          </cell>
          <cell r="EJ29">
            <v>0.02</v>
          </cell>
          <cell r="EK29">
            <v>0</v>
          </cell>
          <cell r="EL29">
            <v>-0.02</v>
          </cell>
          <cell r="EM29">
            <v>0.09</v>
          </cell>
          <cell r="EN29">
            <v>0.01</v>
          </cell>
          <cell r="EO29">
            <v>0.03</v>
          </cell>
          <cell r="EP29">
            <v>-0.01</v>
          </cell>
          <cell r="EQ29">
            <v>0.01</v>
          </cell>
          <cell r="ER29">
            <v>0.03</v>
          </cell>
          <cell r="ES29">
            <v>0</v>
          </cell>
          <cell r="ET29">
            <v>0.02</v>
          </cell>
          <cell r="EU29">
            <v>-0.01</v>
          </cell>
          <cell r="EV29">
            <v>-0.21</v>
          </cell>
          <cell r="EW29">
            <v>0.2</v>
          </cell>
          <cell r="EX29">
            <v>0.03</v>
          </cell>
          <cell r="EY29">
            <v>0.05</v>
          </cell>
          <cell r="EZ29">
            <v>-0.02</v>
          </cell>
          <cell r="FA29">
            <v>0.13</v>
          </cell>
          <cell r="FB29">
            <v>0.08</v>
          </cell>
          <cell r="FC29">
            <v>0.04</v>
          </cell>
          <cell r="FD29">
            <v>0.01</v>
          </cell>
          <cell r="FE29">
            <v>-0.01</v>
          </cell>
          <cell r="FF29">
            <v>-0.01</v>
          </cell>
          <cell r="FG29">
            <v>0</v>
          </cell>
          <cell r="FH29">
            <v>0.01</v>
          </cell>
          <cell r="FI29">
            <v>0</v>
          </cell>
          <cell r="FJ29">
            <v>0.01</v>
          </cell>
          <cell r="FK29">
            <v>0.16</v>
          </cell>
          <cell r="FL29">
            <v>7.0000000000000007E-2</v>
          </cell>
          <cell r="FM29">
            <v>0.02</v>
          </cell>
          <cell r="FN29">
            <v>0.03</v>
          </cell>
          <cell r="FO29">
            <v>0.01</v>
          </cell>
          <cell r="FP29">
            <v>0.08</v>
          </cell>
          <cell r="FQ29">
            <v>-0.25</v>
          </cell>
          <cell r="FR29">
            <v>-7.0000000000000007E-2</v>
          </cell>
          <cell r="FS29">
            <v>-7.0000000000000007E-2</v>
          </cell>
          <cell r="FT29">
            <v>0</v>
          </cell>
          <cell r="FU29">
            <v>0</v>
          </cell>
          <cell r="FV29">
            <v>0.02</v>
          </cell>
          <cell r="FW29">
            <v>-0.01</v>
          </cell>
          <cell r="FX29">
            <v>-0.09</v>
          </cell>
          <cell r="FY29">
            <v>-0.03</v>
          </cell>
          <cell r="FZ29">
            <v>0</v>
          </cell>
          <cell r="GA29">
            <v>-0.02</v>
          </cell>
          <cell r="GB29">
            <v>0</v>
          </cell>
          <cell r="GC29">
            <v>-7.0000000000000007E-2</v>
          </cell>
          <cell r="GD29">
            <v>-0.06</v>
          </cell>
          <cell r="GE29">
            <v>0.01</v>
          </cell>
          <cell r="GF29">
            <v>0.45</v>
          </cell>
          <cell r="GG29">
            <v>0.08</v>
          </cell>
          <cell r="GH29">
            <v>0.23</v>
          </cell>
          <cell r="GI29">
            <v>0.23</v>
          </cell>
          <cell r="GJ29">
            <v>0</v>
          </cell>
          <cell r="GK29">
            <v>0</v>
          </cell>
          <cell r="GL29">
            <v>0.14000000000000001</v>
          </cell>
          <cell r="GM29">
            <v>0.16</v>
          </cell>
          <cell r="GN29">
            <v>0</v>
          </cell>
          <cell r="GO29">
            <v>-0.01</v>
          </cell>
          <cell r="GP29">
            <v>-0.22</v>
          </cell>
          <cell r="GQ29">
            <v>-0.25</v>
          </cell>
          <cell r="GR29">
            <v>-0.14000000000000001</v>
          </cell>
          <cell r="GS29">
            <v>-0.04</v>
          </cell>
          <cell r="GT29">
            <v>-0.08</v>
          </cell>
          <cell r="GU29">
            <v>-0.1</v>
          </cell>
          <cell r="GV29">
            <v>-0.02</v>
          </cell>
          <cell r="GW29">
            <v>0</v>
          </cell>
          <cell r="GX29">
            <v>-7.0000000000000007E-2</v>
          </cell>
          <cell r="GY29">
            <v>-0.01</v>
          </cell>
          <cell r="GZ29">
            <v>0.09</v>
          </cell>
          <cell r="HA29">
            <v>0.04</v>
          </cell>
          <cell r="HB29">
            <v>0.03</v>
          </cell>
          <cell r="HC29">
            <v>0.03</v>
          </cell>
          <cell r="HD29">
            <v>0.05</v>
          </cell>
          <cell r="HE29">
            <v>0</v>
          </cell>
          <cell r="HF29">
            <v>0.01</v>
          </cell>
          <cell r="HG29">
            <v>0.05</v>
          </cell>
          <cell r="HH29">
            <v>0.25</v>
          </cell>
          <cell r="HI29">
            <v>0.04</v>
          </cell>
          <cell r="HJ29">
            <v>0.03</v>
          </cell>
          <cell r="HK29">
            <v>-0.01</v>
          </cell>
          <cell r="HL29">
            <v>0</v>
          </cell>
          <cell r="HM29">
            <v>0.21</v>
          </cell>
          <cell r="HN29">
            <v>0.25</v>
          </cell>
          <cell r="HO29">
            <v>0.25</v>
          </cell>
          <cell r="HP29">
            <v>-0.12</v>
          </cell>
          <cell r="HQ29">
            <v>0.36</v>
          </cell>
          <cell r="HR29">
            <v>0</v>
          </cell>
          <cell r="HS29">
            <v>0.01</v>
          </cell>
          <cell r="HT29">
            <v>0</v>
          </cell>
          <cell r="HU29">
            <v>0</v>
          </cell>
          <cell r="HV29">
            <v>-0.01</v>
          </cell>
          <cell r="HW29">
            <v>0</v>
          </cell>
          <cell r="HX29">
            <v>-0.01</v>
          </cell>
          <cell r="HY29">
            <v>-0.26</v>
          </cell>
          <cell r="HZ29">
            <v>-0.08</v>
          </cell>
          <cell r="IA29">
            <v>-0.08</v>
          </cell>
          <cell r="IB29">
            <v>0</v>
          </cell>
          <cell r="IC29">
            <v>0</v>
          </cell>
          <cell r="ID29">
            <v>0</v>
          </cell>
          <cell r="IE29">
            <v>0</v>
          </cell>
          <cell r="IF29">
            <v>0.01</v>
          </cell>
          <cell r="IG29">
            <v>-0.02</v>
          </cell>
          <cell r="IH29">
            <v>0</v>
          </cell>
          <cell r="II29">
            <v>0</v>
          </cell>
          <cell r="IJ29">
            <v>0.01</v>
          </cell>
          <cell r="IK29">
            <v>0.02</v>
          </cell>
          <cell r="IL29">
            <v>0.02</v>
          </cell>
          <cell r="IM29">
            <v>-0.19</v>
          </cell>
          <cell r="IN29">
            <v>-0.14000000000000001</v>
          </cell>
          <cell r="IO29">
            <v>-0.05</v>
          </cell>
          <cell r="IP29">
            <v>0.26</v>
          </cell>
          <cell r="IQ29">
            <v>0.08</v>
          </cell>
        </row>
      </sheetData>
      <sheetData sheetId="3">
        <row r="1">
          <cell r="B1" t="str">
            <v>Change in Contribution to Total CPI ;  Secondary education ;  Adelaide ;</v>
          </cell>
          <cell r="C1" t="str">
            <v>Change in Contribution to Total CPI ;  Tertiary education ;  Adelaide ;</v>
          </cell>
          <cell r="D1" t="str">
            <v>Change in Contribution to Total CPI ;  Financial and insurance services ;  Adelaide ;</v>
          </cell>
          <cell r="E1" t="str">
            <v>Change in Contribution to Total CPI ;  Financial services ;  Adelaide ;</v>
          </cell>
          <cell r="F1" t="str">
            <v>Change in Contribution to Total CPI ;  Deposit and loan facilities ;  Adelaide ;</v>
          </cell>
          <cell r="G1" t="str">
            <v>Change in Contribution to Total CPI ;  Other financial services ;  Adelaide ;</v>
          </cell>
          <cell r="H1" t="str">
            <v>Change in Contribution to Total CPI ;  Insurance services ;  Adelaide ;</v>
          </cell>
          <cell r="I1" t="str">
            <v>Change in Contribution to Total CPI ;  All groups ;  Adelaide ;</v>
          </cell>
          <cell r="J1" t="str">
            <v>Change in Contribution to Total CPI ;  Food ;  Perth ;</v>
          </cell>
          <cell r="K1" t="str">
            <v>Change in Contribution to Total CPI ;  Dairy and related products ;  Perth ;</v>
          </cell>
          <cell r="L1" t="str">
            <v>Change in Contribution to Total CPI ;  Milk ;  Perth ;</v>
          </cell>
          <cell r="M1" t="str">
            <v>Change in Contribution to Total CPI ;  Cheese ;  Perth ;</v>
          </cell>
          <cell r="N1" t="str">
            <v>Change in Contribution to Total CPI ;  Ice cream and other dairy products ;  Perth ;</v>
          </cell>
          <cell r="O1" t="str">
            <v>Change in Contribution to Total CPI ;  Bread and cereal products ;  Perth ;</v>
          </cell>
          <cell r="P1" t="str">
            <v>Change in Contribution to Total CPI ;  Bread ;  Perth ;</v>
          </cell>
          <cell r="Q1" t="str">
            <v>Change in Contribution to Total CPI ;  Cakes and biscuits ;  Perth ;</v>
          </cell>
          <cell r="R1" t="str">
            <v>Change in Contribution to Total CPI ;  Breakfast cereals ;  Perth ;</v>
          </cell>
          <cell r="S1" t="str">
            <v>Change in Contribution to Total CPI ;  Other cereal products ;  Perth ;</v>
          </cell>
          <cell r="T1" t="str">
            <v>Change in Contribution to Total CPI ;  Meat and seafoods ;  Perth ;</v>
          </cell>
          <cell r="U1" t="str">
            <v>Change in Contribution to Total CPI ;  Beef and veal ;  Perth ;</v>
          </cell>
          <cell r="V1" t="str">
            <v>Change in Contribution to Total CPI ;  Lamb and mutton ;  Perth ;</v>
          </cell>
          <cell r="W1" t="str">
            <v>Change in Contribution to Total CPI ;  Pork ;  Perth ;</v>
          </cell>
          <cell r="X1" t="str">
            <v>Change in Contribution to Total CPI ;  Poultry ;  Perth ;</v>
          </cell>
          <cell r="Y1" t="str">
            <v>Change in Contribution to Total CPI ;  Bacon and ham ;  Perth ;</v>
          </cell>
          <cell r="Z1" t="str">
            <v>Change in Contribution to Total CPI ;  Other fresh and processed meat ;  Perth ;</v>
          </cell>
          <cell r="AA1" t="str">
            <v>Change in Contribution to Total CPI ;  Fish and other seafood ;  Perth ;</v>
          </cell>
          <cell r="AB1" t="str">
            <v>Change in Contribution to Total CPI ;  Fruit and vegetables ;  Perth ;</v>
          </cell>
          <cell r="AC1" t="str">
            <v>Change in Contribution to Total CPI ;  Fruit ;  Perth ;</v>
          </cell>
          <cell r="AD1" t="str">
            <v>Change in Contribution to Total CPI ;  Vegetables ;  Perth ;</v>
          </cell>
          <cell r="AE1" t="str">
            <v>Change in Contribution to Total CPI ;  Non-alcoholic drinks and snack food ;  Perth ;</v>
          </cell>
          <cell r="AF1" t="str">
            <v>Change in Contribution to Total CPI ;  Soft drinks, waters and juices ;  Perth ;</v>
          </cell>
          <cell r="AG1" t="str">
            <v>Change in Contribution to Total CPI ;  Snacks and confectionery ;  Perth ;</v>
          </cell>
          <cell r="AH1" t="str">
            <v>Change in Contribution to Total CPI ;  Meals out and take away foods ;  Perth ;</v>
          </cell>
          <cell r="AI1" t="str">
            <v>Change in Contribution to Total CPI ;  Restaurant meals ;  Perth ;</v>
          </cell>
          <cell r="AJ1" t="str">
            <v>Change in Contribution to Total CPI ;  Take away and fast foods ;  Perth ;</v>
          </cell>
          <cell r="AK1" t="str">
            <v>Change in Contribution to Total CPI ;  Other food ;  Perth ;</v>
          </cell>
          <cell r="AL1" t="str">
            <v>Change in Contribution to Total CPI ;  Eggs ;  Perth ;</v>
          </cell>
          <cell r="AM1" t="str">
            <v>Change in Contribution to Total CPI ;  Jams, honey and sandwich spreads ;  Perth ;</v>
          </cell>
          <cell r="AN1" t="str">
            <v>Change in Contribution to Total CPI ;  Tea, coffee and food drinks ;  Perth ;</v>
          </cell>
          <cell r="AO1" t="str">
            <v>Change in Contribution to Total CPI ;  Food additives and condiments ;  Perth ;</v>
          </cell>
          <cell r="AP1" t="str">
            <v>Change in Contribution to Total CPI ;  Fats and oils ;  Perth ;</v>
          </cell>
          <cell r="AQ1" t="str">
            <v>Change in Contribution to Total CPI ;  Food n.e.c. ;  Perth ;</v>
          </cell>
          <cell r="AR1" t="str">
            <v>Change in Contribution to Total CPI ;  Alcohol and tobacco ;  Perth ;</v>
          </cell>
          <cell r="AS1" t="str">
            <v>Change in Contribution to Total CPI ;  Alcoholic drinks ;  Perth ;</v>
          </cell>
          <cell r="AT1" t="str">
            <v>Change in Contribution to Total CPI ;  Beer ;  Perth ;</v>
          </cell>
          <cell r="AU1" t="str">
            <v>Change in Contribution to Total CPI ;  Wine ;  Perth ;</v>
          </cell>
          <cell r="AV1" t="str">
            <v>Change in Contribution to Total CPI ;  Spirits ;  Perth ;</v>
          </cell>
          <cell r="AW1" t="str">
            <v>Change in Contribution to Total CPI ;  Tobacco ;  Perth ;</v>
          </cell>
          <cell r="AX1" t="str">
            <v>Change in Contribution to Total CPI ;  Clothing and footwear ;  Perth ;</v>
          </cell>
          <cell r="AY1" t="str">
            <v>Change in Contribution to Total CPI ;  Men's clothing ;  Perth ;</v>
          </cell>
          <cell r="AZ1" t="str">
            <v>Change in Contribution to Total CPI ;  Men's outerwear ;  Perth ;</v>
          </cell>
          <cell r="BA1" t="str">
            <v>Change in Contribution to Total CPI ;  Men's underwear, nightwear and socks ;  Perth ;</v>
          </cell>
          <cell r="BB1" t="str">
            <v>Change in Contribution to Total CPI ;  Women's clothing ;  Perth ;</v>
          </cell>
          <cell r="BC1" t="str">
            <v>Change in Contribution to Total CPI ;  Women's outerwear ;  Perth ;</v>
          </cell>
          <cell r="BD1" t="str">
            <v>Change in Contribution to Total CPI ;  Women's underwear, nightwear and hosiery ;  Perth ;</v>
          </cell>
          <cell r="BE1" t="str">
            <v>Change in Contribution to Total CPI ;  Children's and infants' clothing ;  Perth ;</v>
          </cell>
          <cell r="BF1" t="str">
            <v>Change in Contribution to Total CPI ;  Footwear ;  Perth ;</v>
          </cell>
          <cell r="BG1" t="str">
            <v>Change in Contribution to Total CPI ;  Men's footwear ;  Perth ;</v>
          </cell>
          <cell r="BH1" t="str">
            <v>Change in Contribution to Total CPI ;  Women's footwear ;  Perth ;</v>
          </cell>
          <cell r="BI1" t="str">
            <v>Change in Contribution to Total CPI ;  Children's footwear ;  Perth ;</v>
          </cell>
          <cell r="BJ1" t="str">
            <v>Change in Contribution to Total CPI ;  Accessories and clothing services ;  Perth ;</v>
          </cell>
          <cell r="BK1" t="str">
            <v>Change in Contribution to Total CPI ;  Accessories ;  Perth ;</v>
          </cell>
          <cell r="BL1" t="str">
            <v>Change in Contribution to Total CPI ;  Clothing services and shoe repair ;  Perth ;</v>
          </cell>
          <cell r="BM1" t="str">
            <v>Change in Contribution to Total CPI ;  Housing ;  Perth ;</v>
          </cell>
          <cell r="BN1" t="str">
            <v>Change in Contribution to Total CPI ;  Rents ;  Perth ;</v>
          </cell>
          <cell r="BO1" t="str">
            <v>Change in Contribution to Total CPI ;  Utilities ;  Perth ;</v>
          </cell>
          <cell r="BP1" t="str">
            <v>Change in Contribution to Total CPI ;  Electricity ;  Perth ;</v>
          </cell>
          <cell r="BQ1" t="str">
            <v>Change in Contribution to Total CPI ;  Gas and other household fuels ;  Perth ;</v>
          </cell>
          <cell r="BR1" t="str">
            <v>Change in Contribution to Total CPI ;  Water and sewerage ;  Perth ;</v>
          </cell>
          <cell r="BS1" t="str">
            <v>Change in Contribution to Total CPI ;  Other housing ;  Perth ;</v>
          </cell>
          <cell r="BT1" t="str">
            <v>Change in Contribution to Total CPI ;  House purchase ;  Perth ;</v>
          </cell>
          <cell r="BU1" t="str">
            <v>Change in Contribution to Total CPI ;  Property rates and charges ;  Perth ;</v>
          </cell>
          <cell r="BV1" t="str">
            <v>Change in Contribution to Total CPI ;  House repairs and maintenance ;  Perth ;</v>
          </cell>
          <cell r="BW1" t="str">
            <v>Change in Contribution to Total CPI ;  Household contents and services ;  Perth ;</v>
          </cell>
          <cell r="BX1" t="str">
            <v>Change in Contribution to Total CPI ;  Furniture and furnishings ;  Perth ;</v>
          </cell>
          <cell r="BY1" t="str">
            <v>Change in Contribution to Total CPI ;  Furniture ;  Perth ;</v>
          </cell>
          <cell r="BZ1" t="str">
            <v>Change in Contribution to Total CPI ;  Floor and window coverings ;  Perth ;</v>
          </cell>
          <cell r="CA1" t="str">
            <v>Change in Contribution to Total CPI ;  Towels and linen ;  Perth ;</v>
          </cell>
          <cell r="CB1" t="str">
            <v>Change in Contribution to Total CPI ;  Household appliances, utensils and tools ;  Perth ;</v>
          </cell>
          <cell r="CC1" t="str">
            <v>Change in Contribution to Total CPI ;  Major household appliances ;  Perth ;</v>
          </cell>
          <cell r="CD1" t="str">
            <v>Change in Contribution to Total CPI ;  Small electric household appliances ;  Perth ;</v>
          </cell>
          <cell r="CE1" t="str">
            <v>Change in Contribution to Total CPI ;  Glassware, tableware and household utensils ;  Perth ;</v>
          </cell>
          <cell r="CF1" t="str">
            <v>Change in Contribution to Total CPI ;  Tools ;  Perth ;</v>
          </cell>
          <cell r="CG1" t="str">
            <v>Change in Contribution to Total CPI ;  Household supplies ;  Perth ;</v>
          </cell>
          <cell r="CH1" t="str">
            <v>Change in Contribution to Total CPI ;  Household cleaning agents ;  Perth ;</v>
          </cell>
          <cell r="CI1" t="str">
            <v>Change in Contribution to Total CPI ;  Toiletries and personal care products ;  Perth ;</v>
          </cell>
          <cell r="CJ1" t="str">
            <v>Change in Contribution to Total CPI ;  Other household supplies ;  Perth ;</v>
          </cell>
          <cell r="CK1" t="str">
            <v>Change in Contribution to Total CPI ;  Household services ;  Perth ;</v>
          </cell>
          <cell r="CL1" t="str">
            <v>Change in Contribution to Total CPI ;  Child care ;  Perth ;</v>
          </cell>
          <cell r="CM1" t="str">
            <v>Change in Contribution to Total CPI ;  Hairdressing and personal care services ;  Perth ;</v>
          </cell>
          <cell r="CN1" t="str">
            <v>Change in Contribution to Total CPI ;  Other household services ;  Perth ;</v>
          </cell>
          <cell r="CO1" t="str">
            <v>Change in Contribution to Total CPI ;  Health ;  Perth ;</v>
          </cell>
          <cell r="CP1" t="str">
            <v>Change in Contribution to Total CPI ;  Health services ;  Perth ;</v>
          </cell>
          <cell r="CQ1" t="str">
            <v>Change in Contribution to Total CPI ;  Hospital and medical services ;  Perth ;</v>
          </cell>
          <cell r="CR1" t="str">
            <v>Change in Contribution to Total CPI ;  Optical services ;  Perth ;</v>
          </cell>
          <cell r="CS1" t="str">
            <v>Change in Contribution to Total CPI ;  Dental services ;  Perth ;</v>
          </cell>
          <cell r="CT1" t="str">
            <v>Change in Contribution to Total CPI ;  Pharmaceuticals ;  Perth ;</v>
          </cell>
          <cell r="CU1" t="str">
            <v>Change in Contribution to Total CPI ;  Transportation ;  Perth ;</v>
          </cell>
          <cell r="CV1" t="str">
            <v>Change in Contribution to Total CPI ;  Private motoring ;  Perth ;</v>
          </cell>
          <cell r="CW1" t="str">
            <v>Change in Contribution to Total CPI ;  Motor vehicles ;  Perth ;</v>
          </cell>
          <cell r="CX1" t="str">
            <v>Change in Contribution to Total CPI ;  Automotive fuel ;  Perth ;</v>
          </cell>
          <cell r="CY1" t="str">
            <v>Change in Contribution to Total CPI ;  Motor vehicle repair and servicing ;  Perth ;</v>
          </cell>
          <cell r="CZ1" t="str">
            <v>Change in Contribution to Total CPI ;  Motor vehicle parts and accessories ;  Perth ;</v>
          </cell>
          <cell r="DA1" t="str">
            <v>Change in Contribution to Total CPI ;  Other motoring charges ;  Perth ;</v>
          </cell>
          <cell r="DB1" t="str">
            <v>Change in Contribution to Total CPI ;  Urban transport fares ;  Perth ;</v>
          </cell>
          <cell r="DC1" t="str">
            <v>Change in Contribution to Total CPI ;  Communication ;  Perth ;</v>
          </cell>
          <cell r="DD1" t="str">
            <v>Change in Contribution to Total CPI ;  Postal ;  Perth ;</v>
          </cell>
          <cell r="DE1" t="str">
            <v>Change in Contribution to Total CPI ;  Telecommunication ;  Perth ;</v>
          </cell>
          <cell r="DF1" t="str">
            <v>Change in Contribution to Total CPI ;  Recreation ;  Perth ;</v>
          </cell>
          <cell r="DG1" t="str">
            <v>Change in Contribution to Total CPI ;  Audio, visual and computing ;  Perth ;</v>
          </cell>
          <cell r="DH1" t="str">
            <v>Change in Contribution to Total CPI ;  Audio, visual and computing equipment ;  Perth ;</v>
          </cell>
          <cell r="DI1" t="str">
            <v>Change in Contribution to Total CPI ;  Audio, visual and computing media and services ;  Perth ;</v>
          </cell>
          <cell r="DJ1" t="str">
            <v>Change in Contribution to Total CPI ;  Books, newspapers and magazines ;  Perth ;</v>
          </cell>
          <cell r="DK1" t="str">
            <v>Change in Contribution to Total CPI ;  Books ;  Perth ;</v>
          </cell>
          <cell r="DL1" t="str">
            <v>Change in Contribution to Total CPI ;  Newspapers and magazines ;  Perth ;</v>
          </cell>
          <cell r="DM1" t="str">
            <v>Change in Contribution to Total CPI ;  Sport and other recreation ;  Perth ;</v>
          </cell>
          <cell r="DN1" t="str">
            <v>Change in Contribution to Total CPI ;  Sports and recreational equipment ;  Perth ;</v>
          </cell>
          <cell r="DO1" t="str">
            <v>Change in Contribution to Total CPI ;  Toys, games and hobbies ;  Perth ;</v>
          </cell>
          <cell r="DP1" t="str">
            <v>Change in Contribution to Total CPI ;  Sports participation ;  Perth ;</v>
          </cell>
          <cell r="DQ1" t="str">
            <v>Change in Contribution to Total CPI ;  Pets, pet foods and supplies ;  Perth ;</v>
          </cell>
          <cell r="DR1" t="str">
            <v>Change in Contribution to Total CPI ;  Pet services including veterinary ;  Perth ;</v>
          </cell>
          <cell r="DS1" t="str">
            <v>Change in Contribution to Total CPI ;  Other recreational activities ;  Perth ;</v>
          </cell>
          <cell r="DT1" t="str">
            <v>Change in Contribution to Total CPI ;  Holiday travel and accommodation ;  Perth ;</v>
          </cell>
          <cell r="DU1" t="str">
            <v>Change in Contribution to Total CPI ;  Domestic holiday travel and accommodation ;  Perth ;</v>
          </cell>
          <cell r="DV1" t="str">
            <v>Change in Contribution to Total CPI ;  Overseas holiday travel and accommodation ;  Perth ;</v>
          </cell>
          <cell r="DW1" t="str">
            <v>Change in Contribution to Total CPI ;  Education ;  Perth ;</v>
          </cell>
          <cell r="DX1" t="str">
            <v>Change in Contribution to Total CPI ;  Preschool and primary education ;  Perth ;</v>
          </cell>
          <cell r="DY1" t="str">
            <v>Change in Contribution to Total CPI ;  Secondary education ;  Perth ;</v>
          </cell>
          <cell r="DZ1" t="str">
            <v>Change in Contribution to Total CPI ;  Tertiary education ;  Perth ;</v>
          </cell>
          <cell r="EA1" t="str">
            <v>Change in Contribution to Total CPI ;  Financial and insurance services ;  Perth ;</v>
          </cell>
          <cell r="EB1" t="str">
            <v>Change in Contribution to Total CPI ;  Financial services ;  Perth ;</v>
          </cell>
          <cell r="EC1" t="str">
            <v>Change in Contribution to Total CPI ;  Deposit and loan facilities ;  Perth ;</v>
          </cell>
          <cell r="ED1" t="str">
            <v>Change in Contribution to Total CPI ;  Other financial services ;  Perth ;</v>
          </cell>
          <cell r="EE1" t="str">
            <v>Change in Contribution to Total CPI ;  Insurance services ;  Perth ;</v>
          </cell>
          <cell r="EF1" t="str">
            <v>Change in Contribution to Total CPI ;  All groups ;  Perth ;</v>
          </cell>
          <cell r="EG1" t="str">
            <v>Change in Contribution to Total CPI ;  Food ;  Hobart ;</v>
          </cell>
          <cell r="EH1" t="str">
            <v>Change in Contribution to Total CPI ;  Dairy and related products ;  Hobart ;</v>
          </cell>
          <cell r="EI1" t="str">
            <v>Change in Contribution to Total CPI ;  Milk ;  Hobart ;</v>
          </cell>
          <cell r="EJ1" t="str">
            <v>Change in Contribution to Total CPI ;  Cheese ;  Hobart ;</v>
          </cell>
          <cell r="EK1" t="str">
            <v>Change in Contribution to Total CPI ;  Ice cream and other dairy products ;  Hobart ;</v>
          </cell>
          <cell r="EL1" t="str">
            <v>Change in Contribution to Total CPI ;  Bread and cereal products ;  Hobart ;</v>
          </cell>
          <cell r="EM1" t="str">
            <v>Change in Contribution to Total CPI ;  Bread ;  Hobart ;</v>
          </cell>
          <cell r="EN1" t="str">
            <v>Change in Contribution to Total CPI ;  Cakes and biscuits ;  Hobart ;</v>
          </cell>
          <cell r="EO1" t="str">
            <v>Change in Contribution to Total CPI ;  Breakfast cereals ;  Hobart ;</v>
          </cell>
          <cell r="EP1" t="str">
            <v>Change in Contribution to Total CPI ;  Other cereal products ;  Hobart ;</v>
          </cell>
          <cell r="EQ1" t="str">
            <v>Change in Contribution to Total CPI ;  Meat and seafoods ;  Hobart ;</v>
          </cell>
          <cell r="ER1" t="str">
            <v>Change in Contribution to Total CPI ;  Beef and veal ;  Hobart ;</v>
          </cell>
          <cell r="ES1" t="str">
            <v>Change in Contribution to Total CPI ;  Lamb and mutton ;  Hobart ;</v>
          </cell>
          <cell r="ET1" t="str">
            <v>Change in Contribution to Total CPI ;  Pork ;  Hobart ;</v>
          </cell>
          <cell r="EU1" t="str">
            <v>Change in Contribution to Total CPI ;  Poultry ;  Hobart ;</v>
          </cell>
          <cell r="EV1" t="str">
            <v>Change in Contribution to Total CPI ;  Bacon and ham ;  Hobart ;</v>
          </cell>
          <cell r="EW1" t="str">
            <v>Change in Contribution to Total CPI ;  Other fresh and processed meat ;  Hobart ;</v>
          </cell>
          <cell r="EX1" t="str">
            <v>Change in Contribution to Total CPI ;  Fish and other seafood ;  Hobart ;</v>
          </cell>
          <cell r="EY1" t="str">
            <v>Change in Contribution to Total CPI ;  Fruit and vegetables ;  Hobart ;</v>
          </cell>
          <cell r="EZ1" t="str">
            <v>Change in Contribution to Total CPI ;  Fruit ;  Hobart ;</v>
          </cell>
          <cell r="FA1" t="str">
            <v>Change in Contribution to Total CPI ;  Vegetables ;  Hobart ;</v>
          </cell>
          <cell r="FB1" t="str">
            <v>Change in Contribution to Total CPI ;  Non-alcoholic drinks and snack food ;  Hobart ;</v>
          </cell>
          <cell r="FC1" t="str">
            <v>Change in Contribution to Total CPI ;  Soft drinks, waters and juices ;  Hobart ;</v>
          </cell>
          <cell r="FD1" t="str">
            <v>Change in Contribution to Total CPI ;  Snacks and confectionery ;  Hobart ;</v>
          </cell>
          <cell r="FE1" t="str">
            <v>Change in Contribution to Total CPI ;  Meals out and take away foods ;  Hobart ;</v>
          </cell>
          <cell r="FF1" t="str">
            <v>Change in Contribution to Total CPI ;  Restaurant meals ;  Hobart ;</v>
          </cell>
          <cell r="FG1" t="str">
            <v>Change in Contribution to Total CPI ;  Take away and fast foods ;  Hobart ;</v>
          </cell>
          <cell r="FH1" t="str">
            <v>Change in Contribution to Total CPI ;  Other food ;  Hobart ;</v>
          </cell>
          <cell r="FI1" t="str">
            <v>Change in Contribution to Total CPI ;  Eggs ;  Hobart ;</v>
          </cell>
          <cell r="FJ1" t="str">
            <v>Change in Contribution to Total CPI ;  Jams, honey and sandwich spreads ;  Hobart ;</v>
          </cell>
          <cell r="FK1" t="str">
            <v>Change in Contribution to Total CPI ;  Tea, coffee and food drinks ;  Hobart ;</v>
          </cell>
          <cell r="FL1" t="str">
            <v>Change in Contribution to Total CPI ;  Food additives and condiments ;  Hobart ;</v>
          </cell>
          <cell r="FM1" t="str">
            <v>Change in Contribution to Total CPI ;  Fats and oils ;  Hobart ;</v>
          </cell>
          <cell r="FN1" t="str">
            <v>Change in Contribution to Total CPI ;  Food n.e.c. ;  Hobart ;</v>
          </cell>
          <cell r="FO1" t="str">
            <v>Change in Contribution to Total CPI ;  Alcohol and tobacco ;  Hobart ;</v>
          </cell>
          <cell r="FP1" t="str">
            <v>Change in Contribution to Total CPI ;  Alcoholic drinks ;  Hobart ;</v>
          </cell>
          <cell r="FQ1" t="str">
            <v>Change in Contribution to Total CPI ;  Beer ;  Hobart ;</v>
          </cell>
          <cell r="FR1" t="str">
            <v>Change in Contribution to Total CPI ;  Wine ;  Hobart ;</v>
          </cell>
          <cell r="FS1" t="str">
            <v>Change in Contribution to Total CPI ;  Spirits ;  Hobart ;</v>
          </cell>
          <cell r="FT1" t="str">
            <v>Change in Contribution to Total CPI ;  Tobacco ;  Hobart ;</v>
          </cell>
          <cell r="FU1" t="str">
            <v>Change in Contribution to Total CPI ;  Clothing and footwear ;  Hobart ;</v>
          </cell>
          <cell r="FV1" t="str">
            <v>Change in Contribution to Total CPI ;  Men's clothing ;  Hobart ;</v>
          </cell>
          <cell r="FW1" t="str">
            <v>Change in Contribution to Total CPI ;  Men's outerwear ;  Hobart ;</v>
          </cell>
          <cell r="FX1" t="str">
            <v>Change in Contribution to Total CPI ;  Men's underwear, nightwear and socks ;  Hobart ;</v>
          </cell>
          <cell r="FY1" t="str">
            <v>Change in Contribution to Total CPI ;  Women's clothing ;  Hobart ;</v>
          </cell>
          <cell r="FZ1" t="str">
            <v>Change in Contribution to Total CPI ;  Women's outerwear ;  Hobart ;</v>
          </cell>
          <cell r="GA1" t="str">
            <v>Change in Contribution to Total CPI ;  Women's underwear, nightwear and hosiery ;  Hobart ;</v>
          </cell>
          <cell r="GB1" t="str">
            <v>Change in Contribution to Total CPI ;  Children's and infants' clothing ;  Hobart ;</v>
          </cell>
          <cell r="GC1" t="str">
            <v>Change in Contribution to Total CPI ;  Footwear ;  Hobart ;</v>
          </cell>
          <cell r="GD1" t="str">
            <v>Change in Contribution to Total CPI ;  Men's footwear ;  Hobart ;</v>
          </cell>
          <cell r="GE1" t="str">
            <v>Change in Contribution to Total CPI ;  Women's footwear ;  Hobart ;</v>
          </cell>
          <cell r="GF1" t="str">
            <v>Change in Contribution to Total CPI ;  Children's footwear ;  Hobart ;</v>
          </cell>
          <cell r="GG1" t="str">
            <v>Change in Contribution to Total CPI ;  Accessories and clothing services ;  Hobart ;</v>
          </cell>
          <cell r="GH1" t="str">
            <v>Change in Contribution to Total CPI ;  Accessories ;  Hobart ;</v>
          </cell>
          <cell r="GI1" t="str">
            <v>Change in Contribution to Total CPI ;  Clothing services and shoe repair ;  Hobart ;</v>
          </cell>
          <cell r="GJ1" t="str">
            <v>Change in Contribution to Total CPI ;  Housing ;  Hobart ;</v>
          </cell>
          <cell r="GK1" t="str">
            <v>Change in Contribution to Total CPI ;  Rents ;  Hobart ;</v>
          </cell>
          <cell r="GL1" t="str">
            <v>Change in Contribution to Total CPI ;  Utilities ;  Hobart ;</v>
          </cell>
          <cell r="GM1" t="str">
            <v>Change in Contribution to Total CPI ;  Electricity ;  Hobart ;</v>
          </cell>
          <cell r="GN1" t="str">
            <v>Change in Contribution to Total CPI ;  Gas and other household fuels ;  Hobart ;</v>
          </cell>
          <cell r="GO1" t="str">
            <v>Change in Contribution to Total CPI ;  Water and sewerage ;  Hobart ;</v>
          </cell>
          <cell r="GP1" t="str">
            <v>Change in Contribution to Total CPI ;  Other housing ;  Hobart ;</v>
          </cell>
          <cell r="GQ1" t="str">
            <v>Change in Contribution to Total CPI ;  House purchase ;  Hobart ;</v>
          </cell>
          <cell r="GR1" t="str">
            <v>Change in Contribution to Total CPI ;  Property rates and charges ;  Hobart ;</v>
          </cell>
          <cell r="GS1" t="str">
            <v>Change in Contribution to Total CPI ;  House repairs and maintenance ;  Hobart ;</v>
          </cell>
          <cell r="GT1" t="str">
            <v>Change in Contribution to Total CPI ;  Household contents and services ;  Hobart ;</v>
          </cell>
          <cell r="GU1" t="str">
            <v>Change in Contribution to Total CPI ;  Furniture and furnishings ;  Hobart ;</v>
          </cell>
          <cell r="GV1" t="str">
            <v>Change in Contribution to Total CPI ;  Furniture ;  Hobart ;</v>
          </cell>
          <cell r="GW1" t="str">
            <v>Change in Contribution to Total CPI ;  Floor and window coverings ;  Hobart ;</v>
          </cell>
          <cell r="GX1" t="str">
            <v>Change in Contribution to Total CPI ;  Towels and linen ;  Hobart ;</v>
          </cell>
          <cell r="GY1" t="str">
            <v>Change in Contribution to Total CPI ;  Household appliances, utensils and tools ;  Hobart ;</v>
          </cell>
          <cell r="GZ1" t="str">
            <v>Change in Contribution to Total CPI ;  Major household appliances ;  Hobart ;</v>
          </cell>
          <cell r="HA1" t="str">
            <v>Change in Contribution to Total CPI ;  Small electric household appliances ;  Hobart ;</v>
          </cell>
          <cell r="HB1" t="str">
            <v>Change in Contribution to Total CPI ;  Glassware, tableware and household utensils ;  Hobart ;</v>
          </cell>
          <cell r="HC1" t="str">
            <v>Change in Contribution to Total CPI ;  Tools ;  Hobart ;</v>
          </cell>
          <cell r="HD1" t="str">
            <v>Change in Contribution to Total CPI ;  Household supplies ;  Hobart ;</v>
          </cell>
          <cell r="HE1" t="str">
            <v>Change in Contribution to Total CPI ;  Household cleaning agents ;  Hobart ;</v>
          </cell>
          <cell r="HF1" t="str">
            <v>Change in Contribution to Total CPI ;  Toiletries and personal care products ;  Hobart ;</v>
          </cell>
          <cell r="HG1" t="str">
            <v>Change in Contribution to Total CPI ;  Other household supplies ;  Hobart ;</v>
          </cell>
          <cell r="HH1" t="str">
            <v>Change in Contribution to Total CPI ;  Household services ;  Hobart ;</v>
          </cell>
          <cell r="HI1" t="str">
            <v>Change in Contribution to Total CPI ;  Child care ;  Hobart ;</v>
          </cell>
          <cell r="HJ1" t="str">
            <v>Change in Contribution to Total CPI ;  Hairdressing and personal care services ;  Hobart ;</v>
          </cell>
          <cell r="HK1" t="str">
            <v>Change in Contribution to Total CPI ;  Other household services ;  Hobart ;</v>
          </cell>
          <cell r="HL1" t="str">
            <v>Change in Contribution to Total CPI ;  Health ;  Hobart ;</v>
          </cell>
          <cell r="HM1" t="str">
            <v>Change in Contribution to Total CPI ;  Health services ;  Hobart ;</v>
          </cell>
          <cell r="HN1" t="str">
            <v>Change in Contribution to Total CPI ;  Hospital and medical services ;  Hobart ;</v>
          </cell>
          <cell r="HO1" t="str">
            <v>Change in Contribution to Total CPI ;  Optical services ;  Hobart ;</v>
          </cell>
          <cell r="HP1" t="str">
            <v>Change in Contribution to Total CPI ;  Dental services ;  Hobart ;</v>
          </cell>
          <cell r="HQ1" t="str">
            <v>Change in Contribution to Total CPI ;  Pharmaceuticals ;  Hobart ;</v>
          </cell>
          <cell r="HR1" t="str">
            <v>Change in Contribution to Total CPI ;  Transportation ;  Hobart ;</v>
          </cell>
          <cell r="HS1" t="str">
            <v>Change in Contribution to Total CPI ;  Private motoring ;  Hobart ;</v>
          </cell>
          <cell r="HT1" t="str">
            <v>Change in Contribution to Total CPI ;  Motor vehicles ;  Hobart ;</v>
          </cell>
          <cell r="HU1" t="str">
            <v>Change in Contribution to Total CPI ;  Automotive fuel ;  Hobart ;</v>
          </cell>
          <cell r="HV1" t="str">
            <v>Change in Contribution to Total CPI ;  Motor vehicle repair and servicing ;  Hobart ;</v>
          </cell>
          <cell r="HW1" t="str">
            <v>Change in Contribution to Total CPI ;  Motor vehicle parts and accessories ;  Hobart ;</v>
          </cell>
          <cell r="HX1" t="str">
            <v>Change in Contribution to Total CPI ;  Other motoring charges ;  Hobart ;</v>
          </cell>
          <cell r="HY1" t="str">
            <v>Change in Contribution to Total CPI ;  Urban transport fares ;  Hobart ;</v>
          </cell>
          <cell r="HZ1" t="str">
            <v>Change in Contribution to Total CPI ;  Communication ;  Hobart ;</v>
          </cell>
          <cell r="IA1" t="str">
            <v>Change in Contribution to Total CPI ;  Postal ;  Hobart ;</v>
          </cell>
          <cell r="IB1" t="str">
            <v>Change in Contribution to Total CPI ;  Telecommunication ;  Hobart ;</v>
          </cell>
          <cell r="IC1" t="str">
            <v>Change in Contribution to Total CPI ;  Recreation ;  Hobart ;</v>
          </cell>
          <cell r="ID1" t="str">
            <v>Change in Contribution to Total CPI ;  Audio, visual and computing ;  Hobart ;</v>
          </cell>
          <cell r="IE1" t="str">
            <v>Change in Contribution to Total CPI ;  Audio, visual and computing equipment ;  Hobart ;</v>
          </cell>
          <cell r="IF1" t="str">
            <v>Change in Contribution to Total CPI ;  Audio, visual and computing media and services ;  Hobart ;</v>
          </cell>
          <cell r="IG1" t="str">
            <v>Change in Contribution to Total CPI ;  Books, newspapers and magazines ;  Hobart ;</v>
          </cell>
          <cell r="IH1" t="str">
            <v>Change in Contribution to Total CPI ;  Books ;  Hobart ;</v>
          </cell>
          <cell r="II1" t="str">
            <v>Change in Contribution to Total CPI ;  Newspapers and magazines ;  Hobart ;</v>
          </cell>
          <cell r="IJ1" t="str">
            <v>Change in Contribution to Total CPI ;  Sport and other recreation ;  Hobart ;</v>
          </cell>
          <cell r="IK1" t="str">
            <v>Change in Contribution to Total CPI ;  Sports and recreational equipment ;  Hobart ;</v>
          </cell>
          <cell r="IL1" t="str">
            <v>Change in Contribution to Total CPI ;  Toys, games and hobbies ;  Hobart ;</v>
          </cell>
          <cell r="IM1" t="str">
            <v>Change in Contribution to Total CPI ;  Sports participation ;  Hobart ;</v>
          </cell>
          <cell r="IN1" t="str">
            <v>Change in Contribution to Total CPI ;  Pets, pet foods and supplies ;  Hobart ;</v>
          </cell>
          <cell r="IO1" t="str">
            <v>Change in Contribution to Total CPI ;  Pet services including veterinary ;  Hobart ;</v>
          </cell>
          <cell r="IP1" t="str">
            <v>Change in Contribution to Total CPI ;  Other recreational activities ;  Hobart ;</v>
          </cell>
          <cell r="IQ1" t="str">
            <v>Change in Contribution to Total CPI ;  Holiday travel and accommodation ;  Hobart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cell r="J2" t="str">
            <v>Index Points</v>
          </cell>
          <cell r="K2" t="str">
            <v>Index Points</v>
          </cell>
          <cell r="L2" t="str">
            <v>Index Points</v>
          </cell>
          <cell r="M2" t="str">
            <v>Index Points</v>
          </cell>
          <cell r="N2" t="str">
            <v>Index Points</v>
          </cell>
          <cell r="O2" t="str">
            <v>Index Points</v>
          </cell>
          <cell r="P2" t="str">
            <v>Index Points</v>
          </cell>
          <cell r="Q2" t="str">
            <v>Index Points</v>
          </cell>
          <cell r="R2" t="str">
            <v>Index Points</v>
          </cell>
          <cell r="S2" t="str">
            <v>Index Points</v>
          </cell>
          <cell r="T2" t="str">
            <v>Index Points</v>
          </cell>
          <cell r="U2" t="str">
            <v>Index Points</v>
          </cell>
          <cell r="V2" t="str">
            <v>Index Points</v>
          </cell>
          <cell r="W2" t="str">
            <v>Index Points</v>
          </cell>
          <cell r="X2" t="str">
            <v>Index Points</v>
          </cell>
          <cell r="Y2" t="str">
            <v>Index Points</v>
          </cell>
          <cell r="Z2" t="str">
            <v>Index Points</v>
          </cell>
          <cell r="AA2" t="str">
            <v>Index Points</v>
          </cell>
          <cell r="AB2" t="str">
            <v>Index Points</v>
          </cell>
          <cell r="AC2" t="str">
            <v>Index Points</v>
          </cell>
          <cell r="AD2" t="str">
            <v>Index Points</v>
          </cell>
          <cell r="AE2" t="str">
            <v>Index Points</v>
          </cell>
          <cell r="AF2" t="str">
            <v>Index Points</v>
          </cell>
          <cell r="AG2" t="str">
            <v>Index Points</v>
          </cell>
          <cell r="AH2" t="str">
            <v>Index Points</v>
          </cell>
          <cell r="AI2" t="str">
            <v>Index Points</v>
          </cell>
          <cell r="AJ2" t="str">
            <v>Index Points</v>
          </cell>
          <cell r="AK2" t="str">
            <v>Index Points</v>
          </cell>
          <cell r="AL2" t="str">
            <v>Index Points</v>
          </cell>
          <cell r="AM2" t="str">
            <v>Index Points</v>
          </cell>
          <cell r="AN2" t="str">
            <v>Index Points</v>
          </cell>
          <cell r="AO2" t="str">
            <v>Index Points</v>
          </cell>
          <cell r="AP2" t="str">
            <v>Index Points</v>
          </cell>
          <cell r="AQ2" t="str">
            <v>Index Points</v>
          </cell>
          <cell r="AR2" t="str">
            <v>Index Points</v>
          </cell>
          <cell r="AS2" t="str">
            <v>Index Points</v>
          </cell>
          <cell r="AT2" t="str">
            <v>Index Points</v>
          </cell>
          <cell r="AU2" t="str">
            <v>Index Points</v>
          </cell>
          <cell r="AV2" t="str">
            <v>Index Points</v>
          </cell>
          <cell r="AW2" t="str">
            <v>Index Points</v>
          </cell>
          <cell r="AX2" t="str">
            <v>Index Points</v>
          </cell>
          <cell r="AY2" t="str">
            <v>Index Points</v>
          </cell>
          <cell r="AZ2" t="str">
            <v>Index Points</v>
          </cell>
          <cell r="BA2" t="str">
            <v>Index Points</v>
          </cell>
          <cell r="BB2" t="str">
            <v>Index Points</v>
          </cell>
          <cell r="BC2" t="str">
            <v>Index Points</v>
          </cell>
          <cell r="BD2" t="str">
            <v>Index Points</v>
          </cell>
          <cell r="BE2" t="str">
            <v>Index Points</v>
          </cell>
          <cell r="BF2" t="str">
            <v>Index Points</v>
          </cell>
          <cell r="BG2" t="str">
            <v>Index Points</v>
          </cell>
          <cell r="BH2" t="str">
            <v>Index Points</v>
          </cell>
          <cell r="BI2" t="str">
            <v>Index Points</v>
          </cell>
          <cell r="BJ2" t="str">
            <v>Index Points</v>
          </cell>
          <cell r="BK2" t="str">
            <v>Index Points</v>
          </cell>
          <cell r="BL2" t="str">
            <v>Index Points</v>
          </cell>
          <cell r="BM2" t="str">
            <v>Index Points</v>
          </cell>
          <cell r="BN2" t="str">
            <v>Index Points</v>
          </cell>
          <cell r="BO2" t="str">
            <v>Index Points</v>
          </cell>
          <cell r="BP2" t="str">
            <v>Index Points</v>
          </cell>
          <cell r="BQ2" t="str">
            <v>Index Points</v>
          </cell>
          <cell r="BR2" t="str">
            <v>Index Points</v>
          </cell>
          <cell r="BS2" t="str">
            <v>Index Points</v>
          </cell>
          <cell r="BT2" t="str">
            <v>Index Points</v>
          </cell>
          <cell r="BU2" t="str">
            <v>Index Points</v>
          </cell>
          <cell r="BV2" t="str">
            <v>Index Points</v>
          </cell>
          <cell r="BW2" t="str">
            <v>Index Points</v>
          </cell>
          <cell r="BX2" t="str">
            <v>Index Points</v>
          </cell>
          <cell r="BY2" t="str">
            <v>Index Points</v>
          </cell>
          <cell r="BZ2" t="str">
            <v>Index Points</v>
          </cell>
          <cell r="CA2" t="str">
            <v>Index Points</v>
          </cell>
          <cell r="CB2" t="str">
            <v>Index Points</v>
          </cell>
          <cell r="CC2" t="str">
            <v>Index Points</v>
          </cell>
          <cell r="CD2" t="str">
            <v>Index Points</v>
          </cell>
          <cell r="CE2" t="str">
            <v>Index Points</v>
          </cell>
          <cell r="CF2" t="str">
            <v>Index Points</v>
          </cell>
          <cell r="CG2" t="str">
            <v>Index Points</v>
          </cell>
          <cell r="CH2" t="str">
            <v>Index Points</v>
          </cell>
          <cell r="CI2" t="str">
            <v>Index Points</v>
          </cell>
          <cell r="CJ2" t="str">
            <v>Index Points</v>
          </cell>
          <cell r="CK2" t="str">
            <v>Index Points</v>
          </cell>
          <cell r="CL2" t="str">
            <v>Index Points</v>
          </cell>
          <cell r="CM2" t="str">
            <v>Index Points</v>
          </cell>
          <cell r="CN2" t="str">
            <v>Index Points</v>
          </cell>
          <cell r="CO2" t="str">
            <v>Index Points</v>
          </cell>
          <cell r="CP2" t="str">
            <v>Index Points</v>
          </cell>
          <cell r="CQ2" t="str">
            <v>Index Points</v>
          </cell>
          <cell r="CR2" t="str">
            <v>Index Points</v>
          </cell>
          <cell r="CS2" t="str">
            <v>Index Points</v>
          </cell>
          <cell r="CT2" t="str">
            <v>Index Points</v>
          </cell>
          <cell r="CU2" t="str">
            <v>Index Points</v>
          </cell>
          <cell r="CV2" t="str">
            <v>Index Points</v>
          </cell>
          <cell r="CW2" t="str">
            <v>Index Points</v>
          </cell>
          <cell r="CX2" t="str">
            <v>Index Points</v>
          </cell>
          <cell r="CY2" t="str">
            <v>Index Points</v>
          </cell>
          <cell r="CZ2" t="str">
            <v>Index Points</v>
          </cell>
          <cell r="DA2" t="str">
            <v>Index Points</v>
          </cell>
          <cell r="DB2" t="str">
            <v>Index Points</v>
          </cell>
          <cell r="DC2" t="str">
            <v>Index Points</v>
          </cell>
          <cell r="DD2" t="str">
            <v>Index Points</v>
          </cell>
          <cell r="DE2" t="str">
            <v>Index Points</v>
          </cell>
          <cell r="DF2" t="str">
            <v>Index Points</v>
          </cell>
          <cell r="DG2" t="str">
            <v>Index Points</v>
          </cell>
          <cell r="DH2" t="str">
            <v>Index Points</v>
          </cell>
          <cell r="DI2" t="str">
            <v>Index Points</v>
          </cell>
          <cell r="DJ2" t="str">
            <v>Index Points</v>
          </cell>
          <cell r="DK2" t="str">
            <v>Index Points</v>
          </cell>
          <cell r="DL2" t="str">
            <v>Index Points</v>
          </cell>
          <cell r="DM2" t="str">
            <v>Index Points</v>
          </cell>
          <cell r="DN2" t="str">
            <v>Index Points</v>
          </cell>
          <cell r="DO2" t="str">
            <v>Index Points</v>
          </cell>
          <cell r="DP2" t="str">
            <v>Index Points</v>
          </cell>
          <cell r="DQ2" t="str">
            <v>Index Points</v>
          </cell>
          <cell r="DR2" t="str">
            <v>Index Points</v>
          </cell>
          <cell r="DS2" t="str">
            <v>Index Points</v>
          </cell>
          <cell r="DT2" t="str">
            <v>Index Points</v>
          </cell>
          <cell r="DU2" t="str">
            <v>Index Points</v>
          </cell>
          <cell r="DV2" t="str">
            <v>Index Points</v>
          </cell>
          <cell r="DW2" t="str">
            <v>Index Points</v>
          </cell>
          <cell r="DX2" t="str">
            <v>Index Points</v>
          </cell>
          <cell r="DY2" t="str">
            <v>Index Points</v>
          </cell>
          <cell r="DZ2" t="str">
            <v>Index Points</v>
          </cell>
          <cell r="EA2" t="str">
            <v>Index Points</v>
          </cell>
          <cell r="EB2" t="str">
            <v>Index Points</v>
          </cell>
          <cell r="EC2" t="str">
            <v>Index Points</v>
          </cell>
          <cell r="ED2" t="str">
            <v>Index Points</v>
          </cell>
          <cell r="EE2" t="str">
            <v>Index Points</v>
          </cell>
          <cell r="EF2" t="str">
            <v>Index Points</v>
          </cell>
          <cell r="EG2" t="str">
            <v>Index Points</v>
          </cell>
          <cell r="EH2" t="str">
            <v>Index Points</v>
          </cell>
          <cell r="EI2" t="str">
            <v>Index Points</v>
          </cell>
          <cell r="EJ2" t="str">
            <v>Index Points</v>
          </cell>
          <cell r="EK2" t="str">
            <v>Index Points</v>
          </cell>
          <cell r="EL2" t="str">
            <v>Index Points</v>
          </cell>
          <cell r="EM2" t="str">
            <v>Index Points</v>
          </cell>
          <cell r="EN2" t="str">
            <v>Index Points</v>
          </cell>
          <cell r="EO2" t="str">
            <v>Index Points</v>
          </cell>
          <cell r="EP2" t="str">
            <v>Index Points</v>
          </cell>
          <cell r="EQ2" t="str">
            <v>Index Points</v>
          </cell>
          <cell r="ER2" t="str">
            <v>Index Points</v>
          </cell>
          <cell r="ES2" t="str">
            <v>Index Points</v>
          </cell>
          <cell r="ET2" t="str">
            <v>Index Points</v>
          </cell>
          <cell r="EU2" t="str">
            <v>Index Points</v>
          </cell>
          <cell r="EV2" t="str">
            <v>Index Points</v>
          </cell>
          <cell r="EW2" t="str">
            <v>Index Points</v>
          </cell>
          <cell r="EX2" t="str">
            <v>Index Points</v>
          </cell>
          <cell r="EY2" t="str">
            <v>Index Points</v>
          </cell>
          <cell r="EZ2" t="str">
            <v>Index Points</v>
          </cell>
          <cell r="FA2" t="str">
            <v>Index Points</v>
          </cell>
          <cell r="FB2" t="str">
            <v>Index Points</v>
          </cell>
          <cell r="FC2" t="str">
            <v>Index Points</v>
          </cell>
          <cell r="FD2" t="str">
            <v>Index Points</v>
          </cell>
          <cell r="FE2" t="str">
            <v>Index Points</v>
          </cell>
          <cell r="FF2" t="str">
            <v>Index Points</v>
          </cell>
          <cell r="FG2" t="str">
            <v>Index Points</v>
          </cell>
          <cell r="FH2" t="str">
            <v>Index Points</v>
          </cell>
          <cell r="FI2" t="str">
            <v>Index Points</v>
          </cell>
          <cell r="FJ2" t="str">
            <v>Index Points</v>
          </cell>
          <cell r="FK2" t="str">
            <v>Index Points</v>
          </cell>
          <cell r="FL2" t="str">
            <v>Index Points</v>
          </cell>
          <cell r="FM2" t="str">
            <v>Index Points</v>
          </cell>
          <cell r="FN2" t="str">
            <v>Index Points</v>
          </cell>
          <cell r="FO2" t="str">
            <v>Index Points</v>
          </cell>
          <cell r="FP2" t="str">
            <v>Index Points</v>
          </cell>
          <cell r="FQ2" t="str">
            <v>Index Points</v>
          </cell>
          <cell r="FR2" t="str">
            <v>Index Points</v>
          </cell>
          <cell r="FS2" t="str">
            <v>Index Points</v>
          </cell>
          <cell r="FT2" t="str">
            <v>Index Points</v>
          </cell>
          <cell r="FU2" t="str">
            <v>Index Points</v>
          </cell>
          <cell r="FV2" t="str">
            <v>Index Points</v>
          </cell>
          <cell r="FW2" t="str">
            <v>Index Points</v>
          </cell>
          <cell r="FX2" t="str">
            <v>Index Points</v>
          </cell>
          <cell r="FY2" t="str">
            <v>Index Points</v>
          </cell>
          <cell r="FZ2" t="str">
            <v>Index Points</v>
          </cell>
          <cell r="GA2" t="str">
            <v>Index Points</v>
          </cell>
          <cell r="GB2" t="str">
            <v>Index Points</v>
          </cell>
          <cell r="GC2" t="str">
            <v>Index Points</v>
          </cell>
          <cell r="GD2" t="str">
            <v>Index Points</v>
          </cell>
          <cell r="GE2" t="str">
            <v>Index Points</v>
          </cell>
          <cell r="GF2" t="str">
            <v>Index Points</v>
          </cell>
          <cell r="GG2" t="str">
            <v>Index Points</v>
          </cell>
          <cell r="GH2" t="str">
            <v>Index Points</v>
          </cell>
          <cell r="GI2" t="str">
            <v>Index Points</v>
          </cell>
          <cell r="GJ2" t="str">
            <v>Index Points</v>
          </cell>
          <cell r="GK2" t="str">
            <v>Index Points</v>
          </cell>
          <cell r="GL2" t="str">
            <v>Index Points</v>
          </cell>
          <cell r="GM2" t="str">
            <v>Index Points</v>
          </cell>
          <cell r="GN2" t="str">
            <v>Index Points</v>
          </cell>
          <cell r="GO2" t="str">
            <v>Index Points</v>
          </cell>
          <cell r="GP2" t="str">
            <v>Index Points</v>
          </cell>
          <cell r="GQ2" t="str">
            <v>Index Points</v>
          </cell>
          <cell r="GR2" t="str">
            <v>Index Points</v>
          </cell>
          <cell r="GS2" t="str">
            <v>Index Points</v>
          </cell>
          <cell r="GT2" t="str">
            <v>Index Points</v>
          </cell>
          <cell r="GU2" t="str">
            <v>Index Points</v>
          </cell>
          <cell r="GV2" t="str">
            <v>Index Points</v>
          </cell>
          <cell r="GW2" t="str">
            <v>Index Points</v>
          </cell>
          <cell r="GX2" t="str">
            <v>Index Points</v>
          </cell>
          <cell r="GY2" t="str">
            <v>Index Points</v>
          </cell>
          <cell r="GZ2" t="str">
            <v>Index Points</v>
          </cell>
          <cell r="HA2" t="str">
            <v>Index Points</v>
          </cell>
          <cell r="HB2" t="str">
            <v>Index Points</v>
          </cell>
          <cell r="HC2" t="str">
            <v>Index Points</v>
          </cell>
          <cell r="HD2" t="str">
            <v>Index Points</v>
          </cell>
          <cell r="HE2" t="str">
            <v>Index Points</v>
          </cell>
          <cell r="HF2" t="str">
            <v>Index Points</v>
          </cell>
          <cell r="HG2" t="str">
            <v>Index Points</v>
          </cell>
          <cell r="HH2" t="str">
            <v>Index Points</v>
          </cell>
          <cell r="HI2" t="str">
            <v>Index Points</v>
          </cell>
          <cell r="HJ2" t="str">
            <v>Index Points</v>
          </cell>
          <cell r="HK2" t="str">
            <v>Index Points</v>
          </cell>
          <cell r="HL2" t="str">
            <v>Index Points</v>
          </cell>
          <cell r="HM2" t="str">
            <v>Index Points</v>
          </cell>
          <cell r="HN2" t="str">
            <v>Index Points</v>
          </cell>
          <cell r="HO2" t="str">
            <v>Index Points</v>
          </cell>
          <cell r="HP2" t="str">
            <v>Index Points</v>
          </cell>
          <cell r="HQ2" t="str">
            <v>Index Points</v>
          </cell>
          <cell r="HR2" t="str">
            <v>Index Points</v>
          </cell>
          <cell r="HS2" t="str">
            <v>Index Points</v>
          </cell>
          <cell r="HT2" t="str">
            <v>Index Points</v>
          </cell>
          <cell r="HU2" t="str">
            <v>Index Points</v>
          </cell>
          <cell r="HV2" t="str">
            <v>Index Points</v>
          </cell>
          <cell r="HW2" t="str">
            <v>Index Points</v>
          </cell>
          <cell r="HX2" t="str">
            <v>Index Points</v>
          </cell>
          <cell r="HY2" t="str">
            <v>Index Points</v>
          </cell>
          <cell r="HZ2" t="str">
            <v>Index Points</v>
          </cell>
          <cell r="IA2" t="str">
            <v>Index Points</v>
          </cell>
          <cell r="IB2" t="str">
            <v>Index Points</v>
          </cell>
          <cell r="IC2" t="str">
            <v>Index Points</v>
          </cell>
          <cell r="ID2" t="str">
            <v>Index Points</v>
          </cell>
          <cell r="IE2" t="str">
            <v>Index Points</v>
          </cell>
          <cell r="IF2" t="str">
            <v>Index Points</v>
          </cell>
          <cell r="IG2" t="str">
            <v>Index Points</v>
          </cell>
          <cell r="IH2" t="str">
            <v>Index Points</v>
          </cell>
          <cell r="II2" t="str">
            <v>Index Points</v>
          </cell>
          <cell r="IJ2" t="str">
            <v>Index Points</v>
          </cell>
          <cell r="IK2" t="str">
            <v>Index Points</v>
          </cell>
          <cell r="IL2" t="str">
            <v>Index Points</v>
          </cell>
          <cell r="IM2" t="str">
            <v>Index Points</v>
          </cell>
          <cell r="IN2" t="str">
            <v>Index Points</v>
          </cell>
          <cell r="IO2" t="str">
            <v>Index Points</v>
          </cell>
          <cell r="IP2" t="str">
            <v>Index Points</v>
          </cell>
          <cell r="IQ2" t="str">
            <v>Index Points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cell r="GJ4" t="str">
            <v>DERIVED</v>
          </cell>
          <cell r="GK4" t="str">
            <v>DERIVED</v>
          </cell>
          <cell r="GL4" t="str">
            <v>DERIVED</v>
          </cell>
          <cell r="GM4" t="str">
            <v>DERIVED</v>
          </cell>
          <cell r="GN4" t="str">
            <v>DERIVED</v>
          </cell>
          <cell r="GO4" t="str">
            <v>DERIVED</v>
          </cell>
          <cell r="GP4" t="str">
            <v>DERIVED</v>
          </cell>
          <cell r="GQ4" t="str">
            <v>DERIVED</v>
          </cell>
          <cell r="GR4" t="str">
            <v>DERIVED</v>
          </cell>
          <cell r="GS4" t="str">
            <v>DERIVED</v>
          </cell>
          <cell r="GT4" t="str">
            <v>DERIVED</v>
          </cell>
          <cell r="GU4" t="str">
            <v>DERIVED</v>
          </cell>
          <cell r="GV4" t="str">
            <v>DERIVED</v>
          </cell>
          <cell r="GW4" t="str">
            <v>DERIVED</v>
          </cell>
          <cell r="GX4" t="str">
            <v>DERIVED</v>
          </cell>
          <cell r="GY4" t="str">
            <v>DERIVED</v>
          </cell>
          <cell r="GZ4" t="str">
            <v>DERIVED</v>
          </cell>
          <cell r="HA4" t="str">
            <v>DERIVED</v>
          </cell>
          <cell r="HB4" t="str">
            <v>DERIVED</v>
          </cell>
          <cell r="HC4" t="str">
            <v>DERIVED</v>
          </cell>
          <cell r="HD4" t="str">
            <v>DERIVED</v>
          </cell>
          <cell r="HE4" t="str">
            <v>DERIVED</v>
          </cell>
          <cell r="HF4" t="str">
            <v>DERIVED</v>
          </cell>
          <cell r="HG4" t="str">
            <v>DERIVED</v>
          </cell>
          <cell r="HH4" t="str">
            <v>DERIVED</v>
          </cell>
          <cell r="HI4" t="str">
            <v>DERIVED</v>
          </cell>
          <cell r="HJ4" t="str">
            <v>DERIVED</v>
          </cell>
          <cell r="HK4" t="str">
            <v>DERIVED</v>
          </cell>
          <cell r="HL4" t="str">
            <v>DERIVED</v>
          </cell>
          <cell r="HM4" t="str">
            <v>DERIVED</v>
          </cell>
          <cell r="HN4" t="str">
            <v>DERIVED</v>
          </cell>
          <cell r="HO4" t="str">
            <v>DERIVED</v>
          </cell>
          <cell r="HP4" t="str">
            <v>DERIVED</v>
          </cell>
          <cell r="HQ4" t="str">
            <v>DERIVED</v>
          </cell>
          <cell r="HR4" t="str">
            <v>DERIVED</v>
          </cell>
          <cell r="HS4" t="str">
            <v>DERIVED</v>
          </cell>
          <cell r="HT4" t="str">
            <v>DERIVED</v>
          </cell>
          <cell r="HU4" t="str">
            <v>DERIVED</v>
          </cell>
          <cell r="HV4" t="str">
            <v>DERIVED</v>
          </cell>
          <cell r="HW4" t="str">
            <v>DERIVED</v>
          </cell>
          <cell r="HX4" t="str">
            <v>DERIVED</v>
          </cell>
          <cell r="HY4" t="str">
            <v>DERIVED</v>
          </cell>
          <cell r="HZ4" t="str">
            <v>DERIVED</v>
          </cell>
          <cell r="IA4" t="str">
            <v>DERIVED</v>
          </cell>
          <cell r="IB4" t="str">
            <v>DERIVED</v>
          </cell>
          <cell r="IC4" t="str">
            <v>DERIVED</v>
          </cell>
          <cell r="ID4" t="str">
            <v>DERIVED</v>
          </cell>
          <cell r="IE4" t="str">
            <v>DERIVED</v>
          </cell>
          <cell r="IF4" t="str">
            <v>DERIVED</v>
          </cell>
          <cell r="IG4" t="str">
            <v>DERIVED</v>
          </cell>
          <cell r="IH4" t="str">
            <v>DERIVED</v>
          </cell>
          <cell r="II4" t="str">
            <v>DERIVED</v>
          </cell>
          <cell r="IJ4" t="str">
            <v>DERIVED</v>
          </cell>
          <cell r="IK4" t="str">
            <v>DERIVED</v>
          </cell>
          <cell r="IL4" t="str">
            <v>DERIVED</v>
          </cell>
          <cell r="IM4" t="str">
            <v>DERIVED</v>
          </cell>
          <cell r="IN4" t="str">
            <v>DERIVED</v>
          </cell>
          <cell r="IO4" t="str">
            <v>DERIVED</v>
          </cell>
          <cell r="IP4" t="str">
            <v>DERIVED</v>
          </cell>
          <cell r="IQ4" t="str">
            <v>DERIVED</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X5" t="str">
            <v>Quarter</v>
          </cell>
          <cell r="DY5" t="str">
            <v>Quarter</v>
          </cell>
          <cell r="DZ5" t="str">
            <v>Quarter</v>
          </cell>
          <cell r="EA5" t="str">
            <v>Quarter</v>
          </cell>
          <cell r="EB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X6">
            <v>3</v>
          </cell>
          <cell r="DY6">
            <v>3</v>
          </cell>
          <cell r="DZ6">
            <v>3</v>
          </cell>
          <cell r="EA6">
            <v>3</v>
          </cell>
          <cell r="EB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38596</v>
          </cell>
          <cell r="C7">
            <v>38596</v>
          </cell>
          <cell r="D7">
            <v>38596</v>
          </cell>
          <cell r="E7">
            <v>38596</v>
          </cell>
          <cell r="F7">
            <v>38596</v>
          </cell>
          <cell r="G7">
            <v>38596</v>
          </cell>
          <cell r="H7">
            <v>38596</v>
          </cell>
          <cell r="I7">
            <v>38596</v>
          </cell>
          <cell r="J7">
            <v>38596</v>
          </cell>
          <cell r="K7">
            <v>38596</v>
          </cell>
          <cell r="L7">
            <v>38596</v>
          </cell>
          <cell r="M7">
            <v>38596</v>
          </cell>
          <cell r="N7">
            <v>38596</v>
          </cell>
          <cell r="O7">
            <v>38596</v>
          </cell>
          <cell r="P7">
            <v>38596</v>
          </cell>
          <cell r="Q7">
            <v>38596</v>
          </cell>
          <cell r="R7">
            <v>38596</v>
          </cell>
          <cell r="S7">
            <v>38596</v>
          </cell>
          <cell r="T7">
            <v>38596</v>
          </cell>
          <cell r="U7">
            <v>38596</v>
          </cell>
          <cell r="V7">
            <v>38596</v>
          </cell>
          <cell r="W7">
            <v>38596</v>
          </cell>
          <cell r="X7">
            <v>38596</v>
          </cell>
          <cell r="Y7">
            <v>38596</v>
          </cell>
          <cell r="Z7">
            <v>38596</v>
          </cell>
          <cell r="AA7">
            <v>38596</v>
          </cell>
          <cell r="AB7">
            <v>38596</v>
          </cell>
          <cell r="AC7">
            <v>38596</v>
          </cell>
          <cell r="AD7">
            <v>38596</v>
          </cell>
          <cell r="AE7">
            <v>38596</v>
          </cell>
          <cell r="AF7">
            <v>38596</v>
          </cell>
          <cell r="AG7">
            <v>38596</v>
          </cell>
          <cell r="AH7">
            <v>38596</v>
          </cell>
          <cell r="AI7">
            <v>38596</v>
          </cell>
          <cell r="AJ7">
            <v>38596</v>
          </cell>
          <cell r="AK7">
            <v>38596</v>
          </cell>
          <cell r="AL7">
            <v>38596</v>
          </cell>
          <cell r="AM7">
            <v>38596</v>
          </cell>
          <cell r="AN7">
            <v>38596</v>
          </cell>
          <cell r="AO7">
            <v>38596</v>
          </cell>
          <cell r="AP7">
            <v>38596</v>
          </cell>
          <cell r="AQ7">
            <v>38596</v>
          </cell>
          <cell r="AR7">
            <v>38596</v>
          </cell>
          <cell r="AS7">
            <v>38596</v>
          </cell>
          <cell r="AT7">
            <v>38596</v>
          </cell>
          <cell r="AU7">
            <v>38596</v>
          </cell>
          <cell r="AV7">
            <v>38596</v>
          </cell>
          <cell r="AW7">
            <v>38596</v>
          </cell>
          <cell r="AX7">
            <v>38596</v>
          </cell>
          <cell r="AY7">
            <v>38596</v>
          </cell>
          <cell r="AZ7">
            <v>38596</v>
          </cell>
          <cell r="BA7">
            <v>38596</v>
          </cell>
          <cell r="BB7">
            <v>38596</v>
          </cell>
          <cell r="BC7">
            <v>38596</v>
          </cell>
          <cell r="BD7">
            <v>38596</v>
          </cell>
          <cell r="BE7">
            <v>38596</v>
          </cell>
          <cell r="BF7">
            <v>38596</v>
          </cell>
          <cell r="BG7">
            <v>38596</v>
          </cell>
          <cell r="BH7">
            <v>38596</v>
          </cell>
          <cell r="BI7">
            <v>38596</v>
          </cell>
          <cell r="BJ7">
            <v>38596</v>
          </cell>
          <cell r="BK7">
            <v>38596</v>
          </cell>
          <cell r="BL7">
            <v>38596</v>
          </cell>
          <cell r="BM7">
            <v>38596</v>
          </cell>
          <cell r="BN7">
            <v>38596</v>
          </cell>
          <cell r="BO7">
            <v>38596</v>
          </cell>
          <cell r="BP7">
            <v>38596</v>
          </cell>
          <cell r="BQ7">
            <v>38596</v>
          </cell>
          <cell r="BR7">
            <v>38596</v>
          </cell>
          <cell r="BS7">
            <v>38596</v>
          </cell>
          <cell r="BT7">
            <v>38596</v>
          </cell>
          <cell r="BU7">
            <v>38596</v>
          </cell>
          <cell r="BV7">
            <v>38596</v>
          </cell>
          <cell r="BW7">
            <v>38596</v>
          </cell>
          <cell r="BX7">
            <v>38596</v>
          </cell>
          <cell r="BY7">
            <v>38596</v>
          </cell>
          <cell r="BZ7">
            <v>38596</v>
          </cell>
          <cell r="CA7">
            <v>38596</v>
          </cell>
          <cell r="CB7">
            <v>38596</v>
          </cell>
          <cell r="CC7">
            <v>38596</v>
          </cell>
          <cell r="CD7">
            <v>38596</v>
          </cell>
          <cell r="CE7">
            <v>38596</v>
          </cell>
          <cell r="CF7">
            <v>38596</v>
          </cell>
          <cell r="CG7">
            <v>38596</v>
          </cell>
          <cell r="CH7">
            <v>38596</v>
          </cell>
          <cell r="CI7">
            <v>38596</v>
          </cell>
          <cell r="CJ7">
            <v>38596</v>
          </cell>
          <cell r="CK7">
            <v>38596</v>
          </cell>
          <cell r="CL7">
            <v>38596</v>
          </cell>
          <cell r="CM7">
            <v>38596</v>
          </cell>
          <cell r="CN7">
            <v>38596</v>
          </cell>
          <cell r="CO7">
            <v>38596</v>
          </cell>
          <cell r="CP7">
            <v>38596</v>
          </cell>
          <cell r="CQ7">
            <v>38596</v>
          </cell>
          <cell r="CR7">
            <v>38596</v>
          </cell>
          <cell r="CS7">
            <v>38596</v>
          </cell>
          <cell r="CT7">
            <v>38596</v>
          </cell>
          <cell r="CU7">
            <v>38596</v>
          </cell>
          <cell r="CV7">
            <v>38596</v>
          </cell>
          <cell r="CW7">
            <v>38596</v>
          </cell>
          <cell r="CX7">
            <v>38596</v>
          </cell>
          <cell r="CY7">
            <v>38596</v>
          </cell>
          <cell r="CZ7">
            <v>38596</v>
          </cell>
          <cell r="DA7">
            <v>38596</v>
          </cell>
          <cell r="DB7">
            <v>38596</v>
          </cell>
          <cell r="DC7">
            <v>38596</v>
          </cell>
          <cell r="DD7">
            <v>38596</v>
          </cell>
          <cell r="DE7">
            <v>38596</v>
          </cell>
          <cell r="DF7">
            <v>38596</v>
          </cell>
          <cell r="DG7">
            <v>38596</v>
          </cell>
          <cell r="DH7">
            <v>38596</v>
          </cell>
          <cell r="DI7">
            <v>38596</v>
          </cell>
          <cell r="DJ7">
            <v>38596</v>
          </cell>
          <cell r="DK7">
            <v>38596</v>
          </cell>
          <cell r="DL7">
            <v>38596</v>
          </cell>
          <cell r="DM7">
            <v>38596</v>
          </cell>
          <cell r="DN7">
            <v>38596</v>
          </cell>
          <cell r="DO7">
            <v>38596</v>
          </cell>
          <cell r="DP7">
            <v>38596</v>
          </cell>
          <cell r="DQ7">
            <v>38596</v>
          </cell>
          <cell r="DR7">
            <v>38596</v>
          </cell>
          <cell r="DS7">
            <v>38596</v>
          </cell>
          <cell r="DT7">
            <v>38596</v>
          </cell>
          <cell r="DU7">
            <v>38596</v>
          </cell>
          <cell r="DV7">
            <v>38596</v>
          </cell>
          <cell r="DW7">
            <v>38596</v>
          </cell>
          <cell r="DX7">
            <v>38596</v>
          </cell>
          <cell r="DY7">
            <v>38596</v>
          </cell>
          <cell r="DZ7">
            <v>38596</v>
          </cell>
          <cell r="EA7">
            <v>38596</v>
          </cell>
          <cell r="EB7">
            <v>38596</v>
          </cell>
          <cell r="EC7">
            <v>38596</v>
          </cell>
          <cell r="ED7">
            <v>38596</v>
          </cell>
          <cell r="EE7">
            <v>38596</v>
          </cell>
          <cell r="EF7">
            <v>38596</v>
          </cell>
          <cell r="EG7">
            <v>38596</v>
          </cell>
          <cell r="EH7">
            <v>38596</v>
          </cell>
          <cell r="EI7">
            <v>38596</v>
          </cell>
          <cell r="EJ7">
            <v>38596</v>
          </cell>
          <cell r="EK7">
            <v>38596</v>
          </cell>
          <cell r="EL7">
            <v>38596</v>
          </cell>
          <cell r="EM7">
            <v>38596</v>
          </cell>
          <cell r="EN7">
            <v>38596</v>
          </cell>
          <cell r="EO7">
            <v>38596</v>
          </cell>
          <cell r="EP7">
            <v>38596</v>
          </cell>
          <cell r="EQ7">
            <v>38596</v>
          </cell>
          <cell r="ER7">
            <v>38596</v>
          </cell>
          <cell r="ES7">
            <v>38596</v>
          </cell>
          <cell r="ET7">
            <v>38596</v>
          </cell>
          <cell r="EU7">
            <v>38596</v>
          </cell>
          <cell r="EV7">
            <v>38596</v>
          </cell>
          <cell r="EW7">
            <v>38596</v>
          </cell>
          <cell r="EX7">
            <v>38596</v>
          </cell>
          <cell r="EY7">
            <v>38596</v>
          </cell>
          <cell r="EZ7">
            <v>38596</v>
          </cell>
          <cell r="FA7">
            <v>38596</v>
          </cell>
          <cell r="FB7">
            <v>38596</v>
          </cell>
          <cell r="FC7">
            <v>38596</v>
          </cell>
          <cell r="FD7">
            <v>38596</v>
          </cell>
          <cell r="FE7">
            <v>38596</v>
          </cell>
          <cell r="FF7">
            <v>38596</v>
          </cell>
          <cell r="FG7">
            <v>38596</v>
          </cell>
          <cell r="FH7">
            <v>38596</v>
          </cell>
          <cell r="FI7">
            <v>38596</v>
          </cell>
          <cell r="FJ7">
            <v>38596</v>
          </cell>
          <cell r="FK7">
            <v>38596</v>
          </cell>
          <cell r="FL7">
            <v>38596</v>
          </cell>
          <cell r="FM7">
            <v>38596</v>
          </cell>
          <cell r="FN7">
            <v>38596</v>
          </cell>
          <cell r="FO7">
            <v>38596</v>
          </cell>
          <cell r="FP7">
            <v>38596</v>
          </cell>
          <cell r="FQ7">
            <v>38596</v>
          </cell>
          <cell r="FR7">
            <v>38596</v>
          </cell>
          <cell r="FS7">
            <v>38596</v>
          </cell>
          <cell r="FT7">
            <v>38596</v>
          </cell>
          <cell r="FU7">
            <v>38596</v>
          </cell>
          <cell r="FV7">
            <v>38596</v>
          </cell>
          <cell r="FW7">
            <v>38596</v>
          </cell>
          <cell r="FX7">
            <v>38596</v>
          </cell>
          <cell r="FY7">
            <v>38596</v>
          </cell>
          <cell r="FZ7">
            <v>38596</v>
          </cell>
          <cell r="GA7">
            <v>38596</v>
          </cell>
          <cell r="GB7">
            <v>38596</v>
          </cell>
          <cell r="GC7">
            <v>38596</v>
          </cell>
          <cell r="GD7">
            <v>38596</v>
          </cell>
          <cell r="GE7">
            <v>38596</v>
          </cell>
          <cell r="GF7">
            <v>38596</v>
          </cell>
          <cell r="GG7">
            <v>38596</v>
          </cell>
          <cell r="GH7">
            <v>38596</v>
          </cell>
          <cell r="GI7">
            <v>38596</v>
          </cell>
          <cell r="GJ7">
            <v>38596</v>
          </cell>
          <cell r="GK7">
            <v>38596</v>
          </cell>
          <cell r="GL7">
            <v>38596</v>
          </cell>
          <cell r="GM7">
            <v>38596</v>
          </cell>
          <cell r="GN7">
            <v>38596</v>
          </cell>
          <cell r="GO7">
            <v>38596</v>
          </cell>
          <cell r="GP7">
            <v>38596</v>
          </cell>
          <cell r="GQ7">
            <v>38596</v>
          </cell>
          <cell r="GR7">
            <v>38596</v>
          </cell>
          <cell r="GS7">
            <v>38596</v>
          </cell>
          <cell r="GT7">
            <v>38596</v>
          </cell>
          <cell r="GU7">
            <v>38596</v>
          </cell>
          <cell r="GV7">
            <v>38596</v>
          </cell>
          <cell r="GW7">
            <v>38596</v>
          </cell>
          <cell r="GX7">
            <v>38596</v>
          </cell>
          <cell r="GY7">
            <v>38596</v>
          </cell>
          <cell r="GZ7">
            <v>38596</v>
          </cell>
          <cell r="HA7">
            <v>38596</v>
          </cell>
          <cell r="HB7">
            <v>38596</v>
          </cell>
          <cell r="HC7">
            <v>38596</v>
          </cell>
          <cell r="HD7">
            <v>38596</v>
          </cell>
          <cell r="HE7">
            <v>38596</v>
          </cell>
          <cell r="HF7">
            <v>38596</v>
          </cell>
          <cell r="HG7">
            <v>38596</v>
          </cell>
          <cell r="HH7">
            <v>38596</v>
          </cell>
          <cell r="HI7">
            <v>38596</v>
          </cell>
          <cell r="HJ7">
            <v>38596</v>
          </cell>
          <cell r="HK7">
            <v>38596</v>
          </cell>
          <cell r="HL7">
            <v>38596</v>
          </cell>
          <cell r="HM7">
            <v>38596</v>
          </cell>
          <cell r="HN7">
            <v>38596</v>
          </cell>
          <cell r="HO7">
            <v>38596</v>
          </cell>
          <cell r="HP7">
            <v>38596</v>
          </cell>
          <cell r="HQ7">
            <v>38596</v>
          </cell>
          <cell r="HR7">
            <v>38596</v>
          </cell>
          <cell r="HS7">
            <v>38596</v>
          </cell>
          <cell r="HT7">
            <v>38596</v>
          </cell>
          <cell r="HU7">
            <v>38596</v>
          </cell>
          <cell r="HV7">
            <v>38596</v>
          </cell>
          <cell r="HW7">
            <v>38596</v>
          </cell>
          <cell r="HX7">
            <v>38596</v>
          </cell>
          <cell r="HY7">
            <v>38596</v>
          </cell>
          <cell r="HZ7">
            <v>38596</v>
          </cell>
          <cell r="IA7">
            <v>38596</v>
          </cell>
          <cell r="IB7">
            <v>38596</v>
          </cell>
          <cell r="IC7">
            <v>38596</v>
          </cell>
          <cell r="ID7">
            <v>38596</v>
          </cell>
          <cell r="IE7">
            <v>38596</v>
          </cell>
          <cell r="IF7">
            <v>38596</v>
          </cell>
          <cell r="IG7">
            <v>38596</v>
          </cell>
          <cell r="IH7">
            <v>38596</v>
          </cell>
          <cell r="II7">
            <v>38596</v>
          </cell>
          <cell r="IJ7">
            <v>38596</v>
          </cell>
          <cell r="IK7">
            <v>38596</v>
          </cell>
          <cell r="IL7">
            <v>38596</v>
          </cell>
          <cell r="IM7">
            <v>38596</v>
          </cell>
          <cell r="IN7">
            <v>38596</v>
          </cell>
          <cell r="IO7">
            <v>38596</v>
          </cell>
          <cell r="IP7">
            <v>38596</v>
          </cell>
          <cell r="IQ7">
            <v>38596</v>
          </cell>
        </row>
        <row r="8">
          <cell r="B8">
            <v>40238</v>
          </cell>
          <cell r="C8">
            <v>40238</v>
          </cell>
          <cell r="D8">
            <v>40238</v>
          </cell>
          <cell r="E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X8">
            <v>40238</v>
          </cell>
          <cell r="DY8">
            <v>40238</v>
          </cell>
          <cell r="DZ8">
            <v>40238</v>
          </cell>
          <cell r="EA8">
            <v>40238</v>
          </cell>
          <cell r="EB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19</v>
          </cell>
          <cell r="C9">
            <v>19</v>
          </cell>
          <cell r="D9">
            <v>19</v>
          </cell>
          <cell r="E9">
            <v>19</v>
          </cell>
          <cell r="F9">
            <v>19</v>
          </cell>
          <cell r="G9">
            <v>19</v>
          </cell>
          <cell r="H9">
            <v>19</v>
          </cell>
          <cell r="I9">
            <v>19</v>
          </cell>
          <cell r="J9">
            <v>19</v>
          </cell>
          <cell r="K9">
            <v>19</v>
          </cell>
          <cell r="L9">
            <v>19</v>
          </cell>
          <cell r="M9">
            <v>19</v>
          </cell>
          <cell r="N9">
            <v>19</v>
          </cell>
          <cell r="O9">
            <v>19</v>
          </cell>
          <cell r="P9">
            <v>19</v>
          </cell>
          <cell r="Q9">
            <v>19</v>
          </cell>
          <cell r="R9">
            <v>19</v>
          </cell>
          <cell r="S9">
            <v>19</v>
          </cell>
          <cell r="T9">
            <v>19</v>
          </cell>
          <cell r="U9">
            <v>19</v>
          </cell>
          <cell r="V9">
            <v>19</v>
          </cell>
          <cell r="W9">
            <v>19</v>
          </cell>
          <cell r="X9">
            <v>19</v>
          </cell>
          <cell r="Y9">
            <v>19</v>
          </cell>
          <cell r="Z9">
            <v>19</v>
          </cell>
          <cell r="AA9">
            <v>19</v>
          </cell>
          <cell r="AB9">
            <v>19</v>
          </cell>
          <cell r="AC9">
            <v>19</v>
          </cell>
          <cell r="AD9">
            <v>19</v>
          </cell>
          <cell r="AE9">
            <v>19</v>
          </cell>
          <cell r="AF9">
            <v>19</v>
          </cell>
          <cell r="AG9">
            <v>19</v>
          </cell>
          <cell r="AH9">
            <v>19</v>
          </cell>
          <cell r="AI9">
            <v>19</v>
          </cell>
          <cell r="AJ9">
            <v>19</v>
          </cell>
          <cell r="AK9">
            <v>19</v>
          </cell>
          <cell r="AL9">
            <v>19</v>
          </cell>
          <cell r="AM9">
            <v>19</v>
          </cell>
          <cell r="AN9">
            <v>19</v>
          </cell>
          <cell r="AO9">
            <v>19</v>
          </cell>
          <cell r="AP9">
            <v>19</v>
          </cell>
          <cell r="AQ9">
            <v>19</v>
          </cell>
          <cell r="AR9">
            <v>19</v>
          </cell>
          <cell r="AS9">
            <v>19</v>
          </cell>
          <cell r="AT9">
            <v>19</v>
          </cell>
          <cell r="AU9">
            <v>19</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19</v>
          </cell>
          <cell r="CP9">
            <v>19</v>
          </cell>
          <cell r="CQ9">
            <v>19</v>
          </cell>
          <cell r="CR9">
            <v>19</v>
          </cell>
          <cell r="CS9">
            <v>19</v>
          </cell>
          <cell r="CT9">
            <v>19</v>
          </cell>
          <cell r="CU9">
            <v>19</v>
          </cell>
          <cell r="CV9">
            <v>19</v>
          </cell>
          <cell r="CW9">
            <v>19</v>
          </cell>
          <cell r="CX9">
            <v>19</v>
          </cell>
          <cell r="CY9">
            <v>19</v>
          </cell>
          <cell r="CZ9">
            <v>19</v>
          </cell>
          <cell r="DA9">
            <v>19</v>
          </cell>
          <cell r="DB9">
            <v>19</v>
          </cell>
          <cell r="DC9">
            <v>19</v>
          </cell>
          <cell r="DD9">
            <v>19</v>
          </cell>
          <cell r="DE9">
            <v>19</v>
          </cell>
          <cell r="DF9">
            <v>19</v>
          </cell>
          <cell r="DG9">
            <v>19</v>
          </cell>
          <cell r="DH9">
            <v>19</v>
          </cell>
          <cell r="DI9">
            <v>19</v>
          </cell>
          <cell r="DJ9">
            <v>19</v>
          </cell>
          <cell r="DK9">
            <v>19</v>
          </cell>
          <cell r="DL9">
            <v>19</v>
          </cell>
          <cell r="DM9">
            <v>19</v>
          </cell>
          <cell r="DN9">
            <v>19</v>
          </cell>
          <cell r="DO9">
            <v>19</v>
          </cell>
          <cell r="DP9">
            <v>19</v>
          </cell>
          <cell r="DQ9">
            <v>19</v>
          </cell>
          <cell r="DR9">
            <v>19</v>
          </cell>
          <cell r="DS9">
            <v>19</v>
          </cell>
          <cell r="DT9">
            <v>19</v>
          </cell>
          <cell r="DU9">
            <v>19</v>
          </cell>
          <cell r="DV9">
            <v>19</v>
          </cell>
          <cell r="DW9">
            <v>19</v>
          </cell>
          <cell r="DX9">
            <v>19</v>
          </cell>
          <cell r="DY9">
            <v>19</v>
          </cell>
          <cell r="DZ9">
            <v>19</v>
          </cell>
          <cell r="EA9">
            <v>19</v>
          </cell>
          <cell r="EB9">
            <v>19</v>
          </cell>
          <cell r="EC9">
            <v>19</v>
          </cell>
          <cell r="ED9">
            <v>19</v>
          </cell>
          <cell r="EE9">
            <v>19</v>
          </cell>
          <cell r="EF9">
            <v>19</v>
          </cell>
          <cell r="EG9">
            <v>19</v>
          </cell>
          <cell r="EH9">
            <v>19</v>
          </cell>
          <cell r="EI9">
            <v>19</v>
          </cell>
          <cell r="EJ9">
            <v>19</v>
          </cell>
          <cell r="EK9">
            <v>19</v>
          </cell>
          <cell r="EL9">
            <v>19</v>
          </cell>
          <cell r="EM9">
            <v>19</v>
          </cell>
          <cell r="EN9">
            <v>19</v>
          </cell>
          <cell r="EO9">
            <v>19</v>
          </cell>
          <cell r="EP9">
            <v>19</v>
          </cell>
          <cell r="EQ9">
            <v>19</v>
          </cell>
          <cell r="ER9">
            <v>19</v>
          </cell>
          <cell r="ES9">
            <v>19</v>
          </cell>
          <cell r="ET9">
            <v>19</v>
          </cell>
          <cell r="EU9">
            <v>19</v>
          </cell>
          <cell r="EV9">
            <v>19</v>
          </cell>
          <cell r="EW9">
            <v>19</v>
          </cell>
          <cell r="EX9">
            <v>19</v>
          </cell>
          <cell r="EY9">
            <v>19</v>
          </cell>
          <cell r="EZ9">
            <v>19</v>
          </cell>
          <cell r="FA9">
            <v>19</v>
          </cell>
          <cell r="FB9">
            <v>19</v>
          </cell>
          <cell r="FC9">
            <v>19</v>
          </cell>
          <cell r="FD9">
            <v>19</v>
          </cell>
          <cell r="FE9">
            <v>19</v>
          </cell>
          <cell r="FF9">
            <v>19</v>
          </cell>
          <cell r="FG9">
            <v>19</v>
          </cell>
          <cell r="FH9">
            <v>19</v>
          </cell>
          <cell r="FI9">
            <v>19</v>
          </cell>
          <cell r="FJ9">
            <v>19</v>
          </cell>
          <cell r="FK9">
            <v>19</v>
          </cell>
          <cell r="FL9">
            <v>19</v>
          </cell>
          <cell r="FM9">
            <v>19</v>
          </cell>
          <cell r="FN9">
            <v>19</v>
          </cell>
          <cell r="FO9">
            <v>19</v>
          </cell>
          <cell r="FP9">
            <v>19</v>
          </cell>
          <cell r="FQ9">
            <v>19</v>
          </cell>
          <cell r="FR9">
            <v>19</v>
          </cell>
          <cell r="FS9">
            <v>19</v>
          </cell>
          <cell r="FT9">
            <v>19</v>
          </cell>
          <cell r="FU9">
            <v>19</v>
          </cell>
          <cell r="FV9">
            <v>19</v>
          </cell>
          <cell r="FW9">
            <v>19</v>
          </cell>
          <cell r="FX9">
            <v>19</v>
          </cell>
          <cell r="FY9">
            <v>19</v>
          </cell>
          <cell r="FZ9">
            <v>19</v>
          </cell>
          <cell r="GA9">
            <v>19</v>
          </cell>
          <cell r="GB9">
            <v>19</v>
          </cell>
          <cell r="GC9">
            <v>19</v>
          </cell>
          <cell r="GD9">
            <v>19</v>
          </cell>
          <cell r="GE9">
            <v>19</v>
          </cell>
          <cell r="GF9">
            <v>19</v>
          </cell>
          <cell r="GG9">
            <v>19</v>
          </cell>
          <cell r="GH9">
            <v>19</v>
          </cell>
          <cell r="GI9">
            <v>19</v>
          </cell>
          <cell r="GJ9">
            <v>19</v>
          </cell>
          <cell r="GK9">
            <v>19</v>
          </cell>
          <cell r="GL9">
            <v>19</v>
          </cell>
          <cell r="GM9">
            <v>19</v>
          </cell>
          <cell r="GN9">
            <v>19</v>
          </cell>
          <cell r="GO9">
            <v>19</v>
          </cell>
          <cell r="GP9">
            <v>19</v>
          </cell>
          <cell r="GQ9">
            <v>19</v>
          </cell>
          <cell r="GR9">
            <v>19</v>
          </cell>
          <cell r="GS9">
            <v>19</v>
          </cell>
          <cell r="GT9">
            <v>19</v>
          </cell>
          <cell r="GU9">
            <v>19</v>
          </cell>
          <cell r="GV9">
            <v>19</v>
          </cell>
          <cell r="GW9">
            <v>19</v>
          </cell>
          <cell r="GX9">
            <v>19</v>
          </cell>
          <cell r="GY9">
            <v>19</v>
          </cell>
          <cell r="GZ9">
            <v>19</v>
          </cell>
          <cell r="HA9">
            <v>19</v>
          </cell>
          <cell r="HB9">
            <v>19</v>
          </cell>
          <cell r="HC9">
            <v>19</v>
          </cell>
          <cell r="HD9">
            <v>19</v>
          </cell>
          <cell r="HE9">
            <v>19</v>
          </cell>
          <cell r="HF9">
            <v>19</v>
          </cell>
          <cell r="HG9">
            <v>19</v>
          </cell>
          <cell r="HH9">
            <v>19</v>
          </cell>
          <cell r="HI9">
            <v>19</v>
          </cell>
          <cell r="HJ9">
            <v>19</v>
          </cell>
          <cell r="HK9">
            <v>19</v>
          </cell>
          <cell r="HL9">
            <v>19</v>
          </cell>
          <cell r="HM9">
            <v>19</v>
          </cell>
          <cell r="HN9">
            <v>19</v>
          </cell>
          <cell r="HO9">
            <v>19</v>
          </cell>
          <cell r="HP9">
            <v>19</v>
          </cell>
          <cell r="HQ9">
            <v>19</v>
          </cell>
          <cell r="HR9">
            <v>19</v>
          </cell>
          <cell r="HS9">
            <v>19</v>
          </cell>
          <cell r="HT9">
            <v>19</v>
          </cell>
          <cell r="HU9">
            <v>19</v>
          </cell>
          <cell r="HV9">
            <v>19</v>
          </cell>
          <cell r="HW9">
            <v>19</v>
          </cell>
          <cell r="HX9">
            <v>19</v>
          </cell>
          <cell r="HY9">
            <v>19</v>
          </cell>
          <cell r="HZ9">
            <v>19</v>
          </cell>
          <cell r="IA9">
            <v>19</v>
          </cell>
          <cell r="IB9">
            <v>19</v>
          </cell>
          <cell r="IC9">
            <v>19</v>
          </cell>
          <cell r="ID9">
            <v>19</v>
          </cell>
          <cell r="IE9">
            <v>19</v>
          </cell>
          <cell r="IF9">
            <v>19</v>
          </cell>
          <cell r="IG9">
            <v>19</v>
          </cell>
          <cell r="IH9">
            <v>19</v>
          </cell>
          <cell r="II9">
            <v>19</v>
          </cell>
          <cell r="IJ9">
            <v>19</v>
          </cell>
          <cell r="IK9">
            <v>19</v>
          </cell>
          <cell r="IL9">
            <v>19</v>
          </cell>
          <cell r="IM9">
            <v>19</v>
          </cell>
          <cell r="IN9">
            <v>19</v>
          </cell>
          <cell r="IO9">
            <v>19</v>
          </cell>
          <cell r="IP9">
            <v>19</v>
          </cell>
          <cell r="IQ9">
            <v>19</v>
          </cell>
        </row>
        <row r="10">
          <cell r="B10" t="str">
            <v>A2331494X</v>
          </cell>
          <cell r="C10" t="str">
            <v>A2331539T</v>
          </cell>
          <cell r="D10" t="str">
            <v>A2332574T</v>
          </cell>
          <cell r="E10" t="str">
            <v>A2332709R</v>
          </cell>
          <cell r="F10" t="str">
            <v>A2332799F</v>
          </cell>
          <cell r="G10" t="str">
            <v>A2332754A</v>
          </cell>
          <cell r="H10" t="str">
            <v>A2331989A</v>
          </cell>
          <cell r="I10" t="str">
            <v>A2325824R</v>
          </cell>
          <cell r="J10" t="str">
            <v>A2325874L</v>
          </cell>
          <cell r="K10" t="str">
            <v>A2326144C</v>
          </cell>
          <cell r="L10" t="str">
            <v>A2326909V</v>
          </cell>
          <cell r="M10" t="str">
            <v>A2326954F</v>
          </cell>
          <cell r="N10" t="str">
            <v>A2326999K</v>
          </cell>
          <cell r="O10" t="str">
            <v>A2326189J</v>
          </cell>
          <cell r="P10" t="str">
            <v>A2327044L</v>
          </cell>
          <cell r="Q10" t="str">
            <v>A2327089T</v>
          </cell>
          <cell r="R10" t="str">
            <v>A2327134T</v>
          </cell>
          <cell r="S10" t="str">
            <v>A2327179W</v>
          </cell>
          <cell r="T10" t="str">
            <v>A2326234J</v>
          </cell>
          <cell r="U10" t="str">
            <v>A2327224W</v>
          </cell>
          <cell r="V10" t="str">
            <v>A2327269A</v>
          </cell>
          <cell r="W10" t="str">
            <v>A2327314A</v>
          </cell>
          <cell r="X10" t="str">
            <v>A2327359F</v>
          </cell>
          <cell r="Y10" t="str">
            <v>A2327404F</v>
          </cell>
          <cell r="Z10" t="str">
            <v>A2327449K</v>
          </cell>
          <cell r="AA10" t="str">
            <v>A2327494W</v>
          </cell>
          <cell r="AB10" t="str">
            <v>A2330869R</v>
          </cell>
          <cell r="AC10" t="str">
            <v>A2330914R</v>
          </cell>
          <cell r="AD10" t="str">
            <v>A2330959V</v>
          </cell>
          <cell r="AE10" t="str">
            <v>A2331634R</v>
          </cell>
          <cell r="AF10" t="str">
            <v>A2331769X</v>
          </cell>
          <cell r="AG10" t="str">
            <v>A2331724V</v>
          </cell>
          <cell r="AH10" t="str">
            <v>A2326279L</v>
          </cell>
          <cell r="AI10" t="str">
            <v>A2327539R</v>
          </cell>
          <cell r="AJ10" t="str">
            <v>A2327584A</v>
          </cell>
          <cell r="AK10" t="str">
            <v>A2326324L</v>
          </cell>
          <cell r="AL10" t="str">
            <v>A2327629V</v>
          </cell>
          <cell r="AM10" t="str">
            <v>A2327674F</v>
          </cell>
          <cell r="AN10" t="str">
            <v>A2327719X</v>
          </cell>
          <cell r="AO10" t="str">
            <v>A2329474X</v>
          </cell>
          <cell r="AP10" t="str">
            <v>A2329519T</v>
          </cell>
          <cell r="AQ10" t="str">
            <v>A2327764K</v>
          </cell>
          <cell r="AR10" t="str">
            <v>A2326099C</v>
          </cell>
          <cell r="AS10" t="str">
            <v>A2326729K</v>
          </cell>
          <cell r="AT10" t="str">
            <v>A2328844C</v>
          </cell>
          <cell r="AU10" t="str">
            <v>A2328889J</v>
          </cell>
          <cell r="AV10" t="str">
            <v>A2328934J</v>
          </cell>
          <cell r="AW10" t="str">
            <v>A2326774W</v>
          </cell>
          <cell r="AX10" t="str">
            <v>A2325919F</v>
          </cell>
          <cell r="AY10" t="str">
            <v>A2329564C</v>
          </cell>
          <cell r="AZ10" t="str">
            <v>A2329609W</v>
          </cell>
          <cell r="BA10" t="str">
            <v>A2327809C</v>
          </cell>
          <cell r="BB10" t="str">
            <v>A2329699L</v>
          </cell>
          <cell r="BC10" t="str">
            <v>A2329654J</v>
          </cell>
          <cell r="BD10" t="str">
            <v>A2327854R</v>
          </cell>
          <cell r="BE10" t="str">
            <v>A2331814X</v>
          </cell>
          <cell r="BF10" t="str">
            <v>A2326369T</v>
          </cell>
          <cell r="BG10" t="str">
            <v>A2327899V</v>
          </cell>
          <cell r="BH10" t="str">
            <v>A2327944V</v>
          </cell>
          <cell r="BI10" t="str">
            <v>A2327989X</v>
          </cell>
          <cell r="BJ10" t="str">
            <v>A2329789T</v>
          </cell>
          <cell r="BK10" t="str">
            <v>A2329834T</v>
          </cell>
          <cell r="BL10" t="str">
            <v>A2328034A</v>
          </cell>
          <cell r="BM10" t="str">
            <v>A2325964T</v>
          </cell>
          <cell r="BN10" t="str">
            <v>A2331859C</v>
          </cell>
          <cell r="BO10" t="str">
            <v>A2326504W</v>
          </cell>
          <cell r="BP10" t="str">
            <v>A2328124F</v>
          </cell>
          <cell r="BQ10" t="str">
            <v>A2331904C</v>
          </cell>
          <cell r="BR10" t="str">
            <v>A2329879W</v>
          </cell>
          <cell r="BS10" t="str">
            <v>A2326459W</v>
          </cell>
          <cell r="BT10" t="str">
            <v>A2329924W</v>
          </cell>
          <cell r="BU10" t="str">
            <v>A2329969A</v>
          </cell>
          <cell r="BV10" t="str">
            <v>A2328079F</v>
          </cell>
          <cell r="BW10" t="str">
            <v>A2326009L</v>
          </cell>
          <cell r="BX10" t="str">
            <v>A2331949J</v>
          </cell>
          <cell r="BY10" t="str">
            <v>A2328169K</v>
          </cell>
          <cell r="BZ10" t="str">
            <v>A2328214K</v>
          </cell>
          <cell r="CA10" t="str">
            <v>A2326549A</v>
          </cell>
          <cell r="CB10" t="str">
            <v>A2330014J</v>
          </cell>
          <cell r="CC10" t="str">
            <v>A2328259R</v>
          </cell>
          <cell r="CD10" t="str">
            <v>A2331004W</v>
          </cell>
          <cell r="CE10" t="str">
            <v>A2331049A</v>
          </cell>
          <cell r="CF10" t="str">
            <v>A2328304R</v>
          </cell>
          <cell r="CG10" t="str">
            <v>A2330059L</v>
          </cell>
          <cell r="CH10" t="str">
            <v>A2328349V</v>
          </cell>
          <cell r="CI10" t="str">
            <v>A2329204X</v>
          </cell>
          <cell r="CJ10" t="str">
            <v>A2330104L</v>
          </cell>
          <cell r="CK10" t="str">
            <v>A2330149T</v>
          </cell>
          <cell r="CL10" t="str">
            <v>A2331589R</v>
          </cell>
          <cell r="CM10" t="str">
            <v>A2329249C</v>
          </cell>
          <cell r="CN10" t="str">
            <v>A2331679V</v>
          </cell>
          <cell r="CO10" t="str">
            <v>A2331094L</v>
          </cell>
          <cell r="CP10" t="str">
            <v>A2326819R</v>
          </cell>
          <cell r="CQ10" t="str">
            <v>A2329024R</v>
          </cell>
          <cell r="CR10" t="str">
            <v>A2329069V</v>
          </cell>
          <cell r="CS10" t="str">
            <v>A2329114V</v>
          </cell>
          <cell r="CT10" t="str">
            <v>A2331139F</v>
          </cell>
          <cell r="CU10" t="str">
            <v>A2326054X</v>
          </cell>
          <cell r="CV10" t="str">
            <v>A2326639F</v>
          </cell>
          <cell r="CW10" t="str">
            <v>A2328574R</v>
          </cell>
          <cell r="CX10" t="str">
            <v>A2328619J</v>
          </cell>
          <cell r="CY10" t="str">
            <v>A2328754X</v>
          </cell>
          <cell r="CZ10" t="str">
            <v>A2328709L</v>
          </cell>
          <cell r="DA10" t="str">
            <v>A2328664V</v>
          </cell>
          <cell r="DB10" t="str">
            <v>A2326684T</v>
          </cell>
          <cell r="DC10" t="str">
            <v>A2331184T</v>
          </cell>
          <cell r="DD10" t="str">
            <v>A2328484K</v>
          </cell>
          <cell r="DE10" t="str">
            <v>A2328529C</v>
          </cell>
          <cell r="DF10" t="str">
            <v>A2331229K</v>
          </cell>
          <cell r="DG10" t="str">
            <v>A2331274W</v>
          </cell>
          <cell r="DH10" t="str">
            <v>A2329294R</v>
          </cell>
          <cell r="DI10" t="str">
            <v>A2330284J</v>
          </cell>
          <cell r="DJ10" t="str">
            <v>A2331319R</v>
          </cell>
          <cell r="DK10" t="str">
            <v>A2330194C</v>
          </cell>
          <cell r="DL10" t="str">
            <v>A2330239W</v>
          </cell>
          <cell r="DM10" t="str">
            <v>A2331364A</v>
          </cell>
          <cell r="DN10" t="str">
            <v>A2330329A</v>
          </cell>
          <cell r="DO10" t="str">
            <v>A2330374L</v>
          </cell>
          <cell r="DP10" t="str">
            <v>A2330419F</v>
          </cell>
          <cell r="DQ10" t="str">
            <v>A2328439X</v>
          </cell>
          <cell r="DR10" t="str">
            <v>A2328394F</v>
          </cell>
          <cell r="DS10" t="str">
            <v>A2330464T</v>
          </cell>
          <cell r="DT10" t="str">
            <v>A2326864A</v>
          </cell>
          <cell r="DU10" t="str">
            <v>A2329339J</v>
          </cell>
          <cell r="DV10" t="str">
            <v>A2329384V</v>
          </cell>
          <cell r="DW10" t="str">
            <v>A2331409V</v>
          </cell>
          <cell r="DX10" t="str">
            <v>A2331454F</v>
          </cell>
          <cell r="DY10" t="str">
            <v>A2331499K</v>
          </cell>
          <cell r="DZ10" t="str">
            <v>A2331544K</v>
          </cell>
          <cell r="EA10" t="str">
            <v>A2332579C</v>
          </cell>
          <cell r="EB10" t="str">
            <v>A2332714J</v>
          </cell>
          <cell r="EC10" t="str">
            <v>A2332804L</v>
          </cell>
          <cell r="ED10" t="str">
            <v>A2332759L</v>
          </cell>
          <cell r="EE10" t="str">
            <v>A2331994V</v>
          </cell>
          <cell r="EF10" t="str">
            <v>A2325829A</v>
          </cell>
          <cell r="EG10" t="str">
            <v>A2325879X</v>
          </cell>
          <cell r="EH10" t="str">
            <v>A2326149R</v>
          </cell>
          <cell r="EI10" t="str">
            <v>A2326914L</v>
          </cell>
          <cell r="EJ10" t="str">
            <v>A2326959T</v>
          </cell>
          <cell r="EK10" t="str">
            <v>A2327004V</v>
          </cell>
          <cell r="EL10" t="str">
            <v>A2326194A</v>
          </cell>
          <cell r="EM10" t="str">
            <v>A2327049X</v>
          </cell>
          <cell r="EN10" t="str">
            <v>A2327094K</v>
          </cell>
          <cell r="EO10" t="str">
            <v>A2327139C</v>
          </cell>
          <cell r="EP10" t="str">
            <v>A2327184R</v>
          </cell>
          <cell r="EQ10" t="str">
            <v>A2326239V</v>
          </cell>
          <cell r="ER10" t="str">
            <v>A2327229J</v>
          </cell>
          <cell r="ES10" t="str">
            <v>A2327274V</v>
          </cell>
          <cell r="ET10" t="str">
            <v>A2327319L</v>
          </cell>
          <cell r="EU10" t="str">
            <v>A2327364X</v>
          </cell>
          <cell r="EV10" t="str">
            <v>A2327409T</v>
          </cell>
          <cell r="EW10" t="str">
            <v>A2327454C</v>
          </cell>
          <cell r="EX10" t="str">
            <v>A2327499J</v>
          </cell>
          <cell r="EY10" t="str">
            <v>A2330874J</v>
          </cell>
          <cell r="EZ10" t="str">
            <v>A2330919A</v>
          </cell>
          <cell r="FA10" t="str">
            <v>A2330964L</v>
          </cell>
          <cell r="FB10" t="str">
            <v>A2331639A</v>
          </cell>
          <cell r="FC10" t="str">
            <v>A2331774T</v>
          </cell>
          <cell r="FD10" t="str">
            <v>A2331729F</v>
          </cell>
          <cell r="FE10" t="str">
            <v>A2326284F</v>
          </cell>
          <cell r="FF10" t="str">
            <v>A2327544J</v>
          </cell>
          <cell r="FG10" t="str">
            <v>A2327589L</v>
          </cell>
          <cell r="FH10" t="str">
            <v>A2326329X</v>
          </cell>
          <cell r="FI10" t="str">
            <v>A2327634L</v>
          </cell>
          <cell r="FJ10" t="str">
            <v>A2327679T</v>
          </cell>
          <cell r="FK10" t="str">
            <v>A2327724T</v>
          </cell>
          <cell r="FL10" t="str">
            <v>A2329479K</v>
          </cell>
          <cell r="FM10" t="str">
            <v>A2329524K</v>
          </cell>
          <cell r="FN10" t="str">
            <v>A2327769W</v>
          </cell>
          <cell r="FO10" t="str">
            <v>A2326104K</v>
          </cell>
          <cell r="FP10" t="str">
            <v>A2326734C</v>
          </cell>
          <cell r="FQ10" t="str">
            <v>A2328849R</v>
          </cell>
          <cell r="FR10" t="str">
            <v>A2328894A</v>
          </cell>
          <cell r="FS10" t="str">
            <v>A2328939V</v>
          </cell>
          <cell r="FT10" t="str">
            <v>A2326779J</v>
          </cell>
          <cell r="FU10" t="str">
            <v>A2325924X</v>
          </cell>
          <cell r="FV10" t="str">
            <v>A2329569R</v>
          </cell>
          <cell r="FW10" t="str">
            <v>A2329614R</v>
          </cell>
          <cell r="FX10" t="str">
            <v>A2327814W</v>
          </cell>
          <cell r="FY10" t="str">
            <v>A2329704V</v>
          </cell>
          <cell r="FZ10" t="str">
            <v>A2329659V</v>
          </cell>
          <cell r="GA10" t="str">
            <v>A2327859A</v>
          </cell>
          <cell r="GB10" t="str">
            <v>A2331819K</v>
          </cell>
          <cell r="GC10" t="str">
            <v>A2326374K</v>
          </cell>
          <cell r="GD10" t="str">
            <v>A2327904A</v>
          </cell>
          <cell r="GE10" t="str">
            <v>A2327949F</v>
          </cell>
          <cell r="GF10" t="str">
            <v>A2327994T</v>
          </cell>
          <cell r="GG10" t="str">
            <v>A2329794K</v>
          </cell>
          <cell r="GH10" t="str">
            <v>A2329839C</v>
          </cell>
          <cell r="GI10" t="str">
            <v>A2328039L</v>
          </cell>
          <cell r="GJ10" t="str">
            <v>A2325969C</v>
          </cell>
          <cell r="GK10" t="str">
            <v>A2331864W</v>
          </cell>
          <cell r="GL10" t="str">
            <v>A2326509J</v>
          </cell>
          <cell r="GM10" t="str">
            <v>A2328129T</v>
          </cell>
          <cell r="GN10" t="str">
            <v>A2331909R</v>
          </cell>
          <cell r="GO10" t="str">
            <v>A2329884R</v>
          </cell>
          <cell r="GP10" t="str">
            <v>A2326464R</v>
          </cell>
          <cell r="GQ10" t="str">
            <v>A2329929J</v>
          </cell>
          <cell r="GR10" t="str">
            <v>A2329974V</v>
          </cell>
          <cell r="GS10" t="str">
            <v>A2328084X</v>
          </cell>
          <cell r="GT10" t="str">
            <v>A2326014F</v>
          </cell>
          <cell r="GU10" t="str">
            <v>A2331954A</v>
          </cell>
          <cell r="GV10" t="str">
            <v>A2328174C</v>
          </cell>
          <cell r="GW10" t="str">
            <v>A2328219W</v>
          </cell>
          <cell r="GX10" t="str">
            <v>A2326554V</v>
          </cell>
          <cell r="GY10" t="str">
            <v>A2330019V</v>
          </cell>
          <cell r="GZ10" t="str">
            <v>A2328264J</v>
          </cell>
          <cell r="HA10" t="str">
            <v>A2331009J</v>
          </cell>
          <cell r="HB10" t="str">
            <v>A2331054V</v>
          </cell>
          <cell r="HC10" t="str">
            <v>A2328309A</v>
          </cell>
          <cell r="HD10" t="str">
            <v>A2330064F</v>
          </cell>
          <cell r="HE10" t="str">
            <v>A2328354L</v>
          </cell>
          <cell r="HF10" t="str">
            <v>A2329209K</v>
          </cell>
          <cell r="HG10" t="str">
            <v>A2330109X</v>
          </cell>
          <cell r="HH10" t="str">
            <v>A2330154K</v>
          </cell>
          <cell r="HI10" t="str">
            <v>A2331594J</v>
          </cell>
          <cell r="HJ10" t="str">
            <v>A2329254W</v>
          </cell>
          <cell r="HK10" t="str">
            <v>A2331684L</v>
          </cell>
          <cell r="HL10" t="str">
            <v>A2331099X</v>
          </cell>
          <cell r="HM10" t="str">
            <v>A2326824J</v>
          </cell>
          <cell r="HN10" t="str">
            <v>A2329029A</v>
          </cell>
          <cell r="HO10" t="str">
            <v>A2329074L</v>
          </cell>
          <cell r="HP10" t="str">
            <v>A2329119F</v>
          </cell>
          <cell r="HQ10" t="str">
            <v>A2331144X</v>
          </cell>
          <cell r="HR10" t="str">
            <v>A2326059K</v>
          </cell>
          <cell r="HS10" t="str">
            <v>A2326644X</v>
          </cell>
          <cell r="HT10" t="str">
            <v>A2328579A</v>
          </cell>
          <cell r="HU10" t="str">
            <v>A2328624A</v>
          </cell>
          <cell r="HV10" t="str">
            <v>A2328759K</v>
          </cell>
          <cell r="HW10" t="str">
            <v>A2328714F</v>
          </cell>
          <cell r="HX10" t="str">
            <v>A2328669F</v>
          </cell>
          <cell r="HY10" t="str">
            <v>A2326689C</v>
          </cell>
          <cell r="HZ10" t="str">
            <v>A2331189C</v>
          </cell>
          <cell r="IA10" t="str">
            <v>A2328489W</v>
          </cell>
          <cell r="IB10" t="str">
            <v>A2328534W</v>
          </cell>
          <cell r="IC10" t="str">
            <v>A2331234C</v>
          </cell>
          <cell r="ID10" t="str">
            <v>A2331279J</v>
          </cell>
          <cell r="IE10" t="str">
            <v>A2329299A</v>
          </cell>
          <cell r="IF10" t="str">
            <v>A2330289V</v>
          </cell>
          <cell r="IG10" t="str">
            <v>A2331324J</v>
          </cell>
          <cell r="IH10" t="str">
            <v>A2330199R</v>
          </cell>
          <cell r="II10" t="str">
            <v>A2330244R</v>
          </cell>
          <cell r="IJ10" t="str">
            <v>A2331369L</v>
          </cell>
          <cell r="IK10" t="str">
            <v>A2330334V</v>
          </cell>
          <cell r="IL10" t="str">
            <v>A2330379X</v>
          </cell>
          <cell r="IM10" t="str">
            <v>A2330424X</v>
          </cell>
          <cell r="IN10" t="str">
            <v>A2328444T</v>
          </cell>
          <cell r="IO10" t="str">
            <v>A2328399T</v>
          </cell>
          <cell r="IP10" t="str">
            <v>A2330469C</v>
          </cell>
          <cell r="IQ10" t="str">
            <v>A2326869L</v>
          </cell>
        </row>
        <row r="11">
          <cell r="B11">
            <v>0</v>
          </cell>
          <cell r="C11">
            <v>0</v>
          </cell>
          <cell r="D11">
            <v>-0.09</v>
          </cell>
          <cell r="E11">
            <v>-0.02</v>
          </cell>
          <cell r="F11">
            <v>-0.05</v>
          </cell>
          <cell r="G11">
            <v>0.03</v>
          </cell>
          <cell r="H11">
            <v>-0.06</v>
          </cell>
          <cell r="I11">
            <v>1.6</v>
          </cell>
          <cell r="J11">
            <v>0.12</v>
          </cell>
          <cell r="K11">
            <v>-0.03</v>
          </cell>
          <cell r="L11">
            <v>-0.02</v>
          </cell>
          <cell r="M11">
            <v>0</v>
          </cell>
          <cell r="N11">
            <v>-0.01</v>
          </cell>
          <cell r="O11">
            <v>-0.03</v>
          </cell>
          <cell r="P11">
            <v>-0.01</v>
          </cell>
          <cell r="Q11">
            <v>0.01</v>
          </cell>
          <cell r="R11">
            <v>-0.01</v>
          </cell>
          <cell r="S11">
            <v>-0.01</v>
          </cell>
          <cell r="T11">
            <v>-0.02</v>
          </cell>
          <cell r="U11">
            <v>-0.01</v>
          </cell>
          <cell r="V11">
            <v>0.01</v>
          </cell>
          <cell r="W11">
            <v>0</v>
          </cell>
          <cell r="X11">
            <v>-0.01</v>
          </cell>
          <cell r="Y11">
            <v>-0.01</v>
          </cell>
          <cell r="Z11">
            <v>0</v>
          </cell>
          <cell r="AA11">
            <v>-0.01</v>
          </cell>
          <cell r="AB11">
            <v>0.14000000000000001</v>
          </cell>
          <cell r="AC11">
            <v>0.02</v>
          </cell>
          <cell r="AD11">
            <v>0.12</v>
          </cell>
          <cell r="AE11">
            <v>0</v>
          </cell>
          <cell r="AF11">
            <v>-0.02</v>
          </cell>
          <cell r="AG11">
            <v>0.03</v>
          </cell>
          <cell r="AH11">
            <v>0.06</v>
          </cell>
          <cell r="AI11">
            <v>0.03</v>
          </cell>
          <cell r="AJ11">
            <v>0.02</v>
          </cell>
          <cell r="AK11">
            <v>0.01</v>
          </cell>
          <cell r="AL11">
            <v>0</v>
          </cell>
          <cell r="AM11">
            <v>0</v>
          </cell>
          <cell r="AN11">
            <v>0.01</v>
          </cell>
          <cell r="AO11">
            <v>0.01</v>
          </cell>
          <cell r="AP11">
            <v>-0.01</v>
          </cell>
          <cell r="AQ11">
            <v>0</v>
          </cell>
          <cell r="AR11">
            <v>0.05</v>
          </cell>
          <cell r="AS11">
            <v>0.05</v>
          </cell>
          <cell r="AT11">
            <v>0.03</v>
          </cell>
          <cell r="AU11">
            <v>0</v>
          </cell>
          <cell r="AV11">
            <v>0.02</v>
          </cell>
          <cell r="AW11">
            <v>0.01</v>
          </cell>
          <cell r="AX11">
            <v>-0.01</v>
          </cell>
          <cell r="AY11">
            <v>-0.01</v>
          </cell>
          <cell r="AZ11">
            <v>-0.01</v>
          </cell>
          <cell r="BA11">
            <v>0</v>
          </cell>
          <cell r="BB11">
            <v>-0.02</v>
          </cell>
          <cell r="BC11">
            <v>-0.03</v>
          </cell>
          <cell r="BD11">
            <v>0</v>
          </cell>
          <cell r="BE11">
            <v>0.01</v>
          </cell>
          <cell r="BF11">
            <v>0</v>
          </cell>
          <cell r="BG11">
            <v>0</v>
          </cell>
          <cell r="BH11">
            <v>-0.01</v>
          </cell>
          <cell r="BI11">
            <v>0</v>
          </cell>
          <cell r="BJ11">
            <v>0.01</v>
          </cell>
          <cell r="BK11">
            <v>0.01</v>
          </cell>
          <cell r="BL11">
            <v>0</v>
          </cell>
          <cell r="BM11">
            <v>0.67</v>
          </cell>
          <cell r="BN11">
            <v>0.04</v>
          </cell>
          <cell r="BO11">
            <v>0.05</v>
          </cell>
          <cell r="BP11">
            <v>0</v>
          </cell>
          <cell r="BQ11">
            <v>0.03</v>
          </cell>
          <cell r="BR11">
            <v>0.03</v>
          </cell>
          <cell r="BS11">
            <v>0.57999999999999996</v>
          </cell>
          <cell r="BT11">
            <v>0.48</v>
          </cell>
          <cell r="BU11">
            <v>0.08</v>
          </cell>
          <cell r="BV11">
            <v>0.02</v>
          </cell>
          <cell r="BW11">
            <v>0.09</v>
          </cell>
          <cell r="BX11">
            <v>0.05</v>
          </cell>
          <cell r="BY11">
            <v>0.02</v>
          </cell>
          <cell r="BZ11">
            <v>0.02</v>
          </cell>
          <cell r="CA11">
            <v>0.01</v>
          </cell>
          <cell r="CB11">
            <v>0.02</v>
          </cell>
          <cell r="CC11">
            <v>0.02</v>
          </cell>
          <cell r="CD11">
            <v>0.01</v>
          </cell>
          <cell r="CE11">
            <v>0</v>
          </cell>
          <cell r="CF11">
            <v>-0.01</v>
          </cell>
          <cell r="CG11">
            <v>-0.05</v>
          </cell>
          <cell r="CH11">
            <v>0</v>
          </cell>
          <cell r="CI11">
            <v>-0.03</v>
          </cell>
          <cell r="CJ11">
            <v>-0.02</v>
          </cell>
          <cell r="CK11">
            <v>7.0000000000000007E-2</v>
          </cell>
          <cell r="CL11">
            <v>0.03</v>
          </cell>
          <cell r="CM11">
            <v>0.01</v>
          </cell>
          <cell r="CN11">
            <v>0.02</v>
          </cell>
          <cell r="CO11">
            <v>-0.04</v>
          </cell>
          <cell r="CP11">
            <v>0.04</v>
          </cell>
          <cell r="CQ11">
            <v>0.01</v>
          </cell>
          <cell r="CR11">
            <v>0</v>
          </cell>
          <cell r="CS11">
            <v>0.03</v>
          </cell>
          <cell r="CT11">
            <v>-0.08</v>
          </cell>
          <cell r="CU11">
            <v>0.62</v>
          </cell>
          <cell r="CV11">
            <v>0.62</v>
          </cell>
          <cell r="CW11">
            <v>-0.04</v>
          </cell>
          <cell r="CX11">
            <v>0.73</v>
          </cell>
          <cell r="CY11">
            <v>0</v>
          </cell>
          <cell r="CZ11">
            <v>0.02</v>
          </cell>
          <cell r="DA11">
            <v>-0.09</v>
          </cell>
          <cell r="DB11">
            <v>0</v>
          </cell>
          <cell r="DC11">
            <v>-0.04</v>
          </cell>
          <cell r="DD11">
            <v>0</v>
          </cell>
          <cell r="DE11">
            <v>-0.03</v>
          </cell>
          <cell r="DF11">
            <v>0.24</v>
          </cell>
          <cell r="DG11">
            <v>-0.02</v>
          </cell>
          <cell r="DH11">
            <v>-0.02</v>
          </cell>
          <cell r="DI11">
            <v>0.01</v>
          </cell>
          <cell r="DJ11">
            <v>0.03</v>
          </cell>
          <cell r="DK11">
            <v>0</v>
          </cell>
          <cell r="DL11">
            <v>0.03</v>
          </cell>
          <cell r="DM11">
            <v>0.09</v>
          </cell>
          <cell r="DN11">
            <v>0.01</v>
          </cell>
          <cell r="DO11">
            <v>0.01</v>
          </cell>
          <cell r="DP11">
            <v>0.01</v>
          </cell>
          <cell r="DQ11">
            <v>0</v>
          </cell>
          <cell r="DR11">
            <v>0.03</v>
          </cell>
          <cell r="DS11">
            <v>0.02</v>
          </cell>
          <cell r="DT11">
            <v>0.14000000000000001</v>
          </cell>
          <cell r="DU11">
            <v>0.09</v>
          </cell>
          <cell r="DV11">
            <v>0.05</v>
          </cell>
          <cell r="DW11">
            <v>0</v>
          </cell>
          <cell r="DX11">
            <v>0</v>
          </cell>
          <cell r="DY11">
            <v>0</v>
          </cell>
          <cell r="DZ11">
            <v>0</v>
          </cell>
          <cell r="EA11">
            <v>-0.17</v>
          </cell>
          <cell r="EB11">
            <v>-0.11</v>
          </cell>
          <cell r="EC11">
            <v>-0.1</v>
          </cell>
          <cell r="ED11">
            <v>-0.02</v>
          </cell>
          <cell r="EE11">
            <v>-7.0000000000000007E-2</v>
          </cell>
          <cell r="EF11">
            <v>1.5</v>
          </cell>
          <cell r="EG11">
            <v>0.04</v>
          </cell>
          <cell r="EH11">
            <v>0.01</v>
          </cell>
          <cell r="EI11">
            <v>0</v>
          </cell>
          <cell r="EJ11">
            <v>0</v>
          </cell>
          <cell r="EK11">
            <v>0.01</v>
          </cell>
          <cell r="EL11">
            <v>0.02</v>
          </cell>
          <cell r="EM11">
            <v>0</v>
          </cell>
          <cell r="EN11">
            <v>0.04</v>
          </cell>
          <cell r="EO11">
            <v>-0.01</v>
          </cell>
          <cell r="EP11">
            <v>0</v>
          </cell>
          <cell r="EQ11">
            <v>0.02</v>
          </cell>
          <cell r="ER11">
            <v>-0.01</v>
          </cell>
          <cell r="ES11">
            <v>0.01</v>
          </cell>
          <cell r="ET11">
            <v>0</v>
          </cell>
          <cell r="EU11">
            <v>-0.01</v>
          </cell>
          <cell r="EV11">
            <v>0</v>
          </cell>
          <cell r="EW11">
            <v>0.03</v>
          </cell>
          <cell r="EX11">
            <v>0</v>
          </cell>
          <cell r="EY11">
            <v>-0.09</v>
          </cell>
          <cell r="EZ11">
            <v>-0.05</v>
          </cell>
          <cell r="FA11">
            <v>-0.04</v>
          </cell>
          <cell r="FB11">
            <v>0.06</v>
          </cell>
          <cell r="FC11">
            <v>0.02</v>
          </cell>
          <cell r="FD11">
            <v>0.04</v>
          </cell>
          <cell r="FE11">
            <v>0.03</v>
          </cell>
          <cell r="FF11">
            <v>0.03</v>
          </cell>
          <cell r="FG11">
            <v>0</v>
          </cell>
          <cell r="FH11">
            <v>-0.01</v>
          </cell>
          <cell r="FI11">
            <v>0</v>
          </cell>
          <cell r="FJ11">
            <v>0.02</v>
          </cell>
          <cell r="FK11">
            <v>0</v>
          </cell>
          <cell r="FL11">
            <v>0.01</v>
          </cell>
          <cell r="FM11">
            <v>0</v>
          </cell>
          <cell r="FN11">
            <v>-0.03</v>
          </cell>
          <cell r="FO11">
            <v>0.01</v>
          </cell>
          <cell r="FP11">
            <v>0</v>
          </cell>
          <cell r="FQ11">
            <v>-0.01</v>
          </cell>
          <cell r="FR11">
            <v>0.01</v>
          </cell>
          <cell r="FS11">
            <v>-0.01</v>
          </cell>
          <cell r="FT11">
            <v>0.02</v>
          </cell>
          <cell r="FU11">
            <v>0.09</v>
          </cell>
          <cell r="FV11">
            <v>0.02</v>
          </cell>
          <cell r="FW11">
            <v>0.01</v>
          </cell>
          <cell r="FX11">
            <v>0.01</v>
          </cell>
          <cell r="FY11">
            <v>0.03</v>
          </cell>
          <cell r="FZ11">
            <v>0.03</v>
          </cell>
          <cell r="GA11">
            <v>0.01</v>
          </cell>
          <cell r="GB11">
            <v>0.01</v>
          </cell>
          <cell r="GC11">
            <v>-0.01</v>
          </cell>
          <cell r="GD11">
            <v>0</v>
          </cell>
          <cell r="GE11">
            <v>0</v>
          </cell>
          <cell r="GF11">
            <v>0</v>
          </cell>
          <cell r="GG11">
            <v>0.03</v>
          </cell>
          <cell r="GH11">
            <v>0.03</v>
          </cell>
          <cell r="GI11">
            <v>0</v>
          </cell>
          <cell r="GJ11">
            <v>0.3</v>
          </cell>
          <cell r="GK11">
            <v>0.05</v>
          </cell>
          <cell r="GL11">
            <v>0.12</v>
          </cell>
          <cell r="GM11">
            <v>0</v>
          </cell>
          <cell r="GN11">
            <v>0</v>
          </cell>
          <cell r="GO11">
            <v>0.12</v>
          </cell>
          <cell r="GP11">
            <v>0.13</v>
          </cell>
          <cell r="GQ11">
            <v>0.05</v>
          </cell>
          <cell r="GR11">
            <v>0.05</v>
          </cell>
          <cell r="GS11">
            <v>0.04</v>
          </cell>
          <cell r="GT11">
            <v>0.11</v>
          </cell>
          <cell r="GU11">
            <v>7.0000000000000007E-2</v>
          </cell>
          <cell r="GV11">
            <v>0.01</v>
          </cell>
          <cell r="GW11">
            <v>0.01</v>
          </cell>
          <cell r="GX11">
            <v>0.05</v>
          </cell>
          <cell r="GY11">
            <v>0</v>
          </cell>
          <cell r="GZ11">
            <v>-0.01</v>
          </cell>
          <cell r="HA11">
            <v>0</v>
          </cell>
          <cell r="HB11">
            <v>0.01</v>
          </cell>
          <cell r="HC11">
            <v>0</v>
          </cell>
          <cell r="HD11">
            <v>0.01</v>
          </cell>
          <cell r="HE11">
            <v>0</v>
          </cell>
          <cell r="HF11">
            <v>-0.02</v>
          </cell>
          <cell r="HG11">
            <v>0.02</v>
          </cell>
          <cell r="HH11">
            <v>0.02</v>
          </cell>
          <cell r="HI11">
            <v>0.02</v>
          </cell>
          <cell r="HJ11">
            <v>0.01</v>
          </cell>
          <cell r="HK11">
            <v>0</v>
          </cell>
          <cell r="HL11">
            <v>-0.1</v>
          </cell>
          <cell r="HM11">
            <v>0</v>
          </cell>
          <cell r="HN11">
            <v>-0.01</v>
          </cell>
          <cell r="HO11">
            <v>-0.01</v>
          </cell>
          <cell r="HP11">
            <v>0.01</v>
          </cell>
          <cell r="HQ11">
            <v>-0.1</v>
          </cell>
          <cell r="HR11">
            <v>0.67</v>
          </cell>
          <cell r="HS11">
            <v>0.67</v>
          </cell>
          <cell r="HT11">
            <v>0.01</v>
          </cell>
          <cell r="HU11">
            <v>0.64</v>
          </cell>
          <cell r="HV11">
            <v>0.01</v>
          </cell>
          <cell r="HW11">
            <v>0.01</v>
          </cell>
          <cell r="HX11">
            <v>0.01</v>
          </cell>
          <cell r="HY11">
            <v>0</v>
          </cell>
          <cell r="HZ11">
            <v>-0.04</v>
          </cell>
          <cell r="IA11">
            <v>0</v>
          </cell>
          <cell r="IB11">
            <v>-0.03</v>
          </cell>
          <cell r="IC11">
            <v>0.26</v>
          </cell>
          <cell r="ID11">
            <v>-0.03</v>
          </cell>
          <cell r="IE11">
            <v>-0.05</v>
          </cell>
          <cell r="IF11">
            <v>0.01</v>
          </cell>
          <cell r="IG11">
            <v>0</v>
          </cell>
          <cell r="IH11">
            <v>0</v>
          </cell>
          <cell r="II11">
            <v>0</v>
          </cell>
          <cell r="IJ11">
            <v>0.1</v>
          </cell>
          <cell r="IK11">
            <v>0</v>
          </cell>
          <cell r="IL11">
            <v>-0.01</v>
          </cell>
          <cell r="IM11">
            <v>0.02</v>
          </cell>
          <cell r="IN11">
            <v>0.06</v>
          </cell>
          <cell r="IO11">
            <v>0</v>
          </cell>
          <cell r="IP11">
            <v>0.02</v>
          </cell>
          <cell r="IQ11">
            <v>0.18</v>
          </cell>
        </row>
        <row r="12">
          <cell r="B12">
            <v>0</v>
          </cell>
          <cell r="C12">
            <v>0</v>
          </cell>
          <cell r="D12">
            <v>0.15</v>
          </cell>
          <cell r="E12">
            <v>0.15</v>
          </cell>
          <cell r="F12">
            <v>0.12</v>
          </cell>
          <cell r="G12">
            <v>0.03</v>
          </cell>
          <cell r="H12">
            <v>-0.01</v>
          </cell>
          <cell r="I12">
            <v>0.7</v>
          </cell>
          <cell r="J12">
            <v>0.32</v>
          </cell>
          <cell r="K12">
            <v>0.06</v>
          </cell>
          <cell r="L12">
            <v>0.03</v>
          </cell>
          <cell r="M12">
            <v>0.02</v>
          </cell>
          <cell r="N12">
            <v>0.01</v>
          </cell>
          <cell r="O12">
            <v>0.05</v>
          </cell>
          <cell r="P12">
            <v>0.01</v>
          </cell>
          <cell r="Q12">
            <v>0</v>
          </cell>
          <cell r="R12">
            <v>0.02</v>
          </cell>
          <cell r="S12">
            <v>0</v>
          </cell>
          <cell r="T12">
            <v>0.05</v>
          </cell>
          <cell r="U12">
            <v>0.03</v>
          </cell>
          <cell r="V12">
            <v>0.02</v>
          </cell>
          <cell r="W12">
            <v>-0.01</v>
          </cell>
          <cell r="X12">
            <v>0.01</v>
          </cell>
          <cell r="Y12">
            <v>0.01</v>
          </cell>
          <cell r="Z12">
            <v>-0.01</v>
          </cell>
          <cell r="AA12">
            <v>0</v>
          </cell>
          <cell r="AB12">
            <v>0.02</v>
          </cell>
          <cell r="AC12">
            <v>0.05</v>
          </cell>
          <cell r="AD12">
            <v>-0.03</v>
          </cell>
          <cell r="AE12">
            <v>0.04</v>
          </cell>
          <cell r="AF12">
            <v>0.01</v>
          </cell>
          <cell r="AG12">
            <v>0.02</v>
          </cell>
          <cell r="AH12">
            <v>7.0000000000000007E-2</v>
          </cell>
          <cell r="AI12">
            <v>0.04</v>
          </cell>
          <cell r="AJ12">
            <v>0.03</v>
          </cell>
          <cell r="AK12">
            <v>0.04</v>
          </cell>
          <cell r="AL12">
            <v>0.01</v>
          </cell>
          <cell r="AM12">
            <v>0.01</v>
          </cell>
          <cell r="AN12">
            <v>0</v>
          </cell>
          <cell r="AO12">
            <v>-0.02</v>
          </cell>
          <cell r="AP12">
            <v>0.01</v>
          </cell>
          <cell r="AQ12">
            <v>0.04</v>
          </cell>
          <cell r="AR12">
            <v>0.04</v>
          </cell>
          <cell r="AS12">
            <v>0.01</v>
          </cell>
          <cell r="AT12">
            <v>-0.02</v>
          </cell>
          <cell r="AU12">
            <v>0.01</v>
          </cell>
          <cell r="AV12">
            <v>0.01</v>
          </cell>
          <cell r="AW12">
            <v>0.03</v>
          </cell>
          <cell r="AX12">
            <v>-0.04</v>
          </cell>
          <cell r="AY12">
            <v>-0.01</v>
          </cell>
          <cell r="AZ12">
            <v>0.01</v>
          </cell>
          <cell r="BA12">
            <v>-0.01</v>
          </cell>
          <cell r="BB12">
            <v>-0.01</v>
          </cell>
          <cell r="BC12">
            <v>0</v>
          </cell>
          <cell r="BD12">
            <v>0</v>
          </cell>
          <cell r="BE12">
            <v>0</v>
          </cell>
          <cell r="BF12">
            <v>-0.02</v>
          </cell>
          <cell r="BG12">
            <v>-0.01</v>
          </cell>
          <cell r="BH12">
            <v>-0.01</v>
          </cell>
          <cell r="BI12">
            <v>0</v>
          </cell>
          <cell r="BJ12">
            <v>0</v>
          </cell>
          <cell r="BK12">
            <v>-0.01</v>
          </cell>
          <cell r="BL12">
            <v>0.01</v>
          </cell>
          <cell r="BM12">
            <v>0.65</v>
          </cell>
          <cell r="BN12">
            <v>0.06</v>
          </cell>
          <cell r="BO12">
            <v>0.02</v>
          </cell>
          <cell r="BP12">
            <v>0</v>
          </cell>
          <cell r="BQ12">
            <v>0.01</v>
          </cell>
          <cell r="BR12">
            <v>0</v>
          </cell>
          <cell r="BS12">
            <v>0.56999999999999995</v>
          </cell>
          <cell r="BT12">
            <v>0.53</v>
          </cell>
          <cell r="BU12">
            <v>0</v>
          </cell>
          <cell r="BV12">
            <v>0.05</v>
          </cell>
          <cell r="BW12">
            <v>0.04</v>
          </cell>
          <cell r="BX12">
            <v>0.01</v>
          </cell>
          <cell r="BY12">
            <v>0.03</v>
          </cell>
          <cell r="BZ12">
            <v>0.01</v>
          </cell>
          <cell r="CA12">
            <v>-0.03</v>
          </cell>
          <cell r="CB12">
            <v>-0.09</v>
          </cell>
          <cell r="CC12">
            <v>-0.02</v>
          </cell>
          <cell r="CD12">
            <v>-0.02</v>
          </cell>
          <cell r="CE12">
            <v>-0.05</v>
          </cell>
          <cell r="CF12">
            <v>0</v>
          </cell>
          <cell r="CG12">
            <v>0.08</v>
          </cell>
          <cell r="CH12">
            <v>0</v>
          </cell>
          <cell r="CI12">
            <v>0.03</v>
          </cell>
          <cell r="CJ12">
            <v>0.05</v>
          </cell>
          <cell r="CK12">
            <v>0.05</v>
          </cell>
          <cell r="CL12">
            <v>0.02</v>
          </cell>
          <cell r="CM12">
            <v>0.01</v>
          </cell>
          <cell r="CN12">
            <v>0.02</v>
          </cell>
          <cell r="CO12">
            <v>-0.02</v>
          </cell>
          <cell r="CP12">
            <v>0.03</v>
          </cell>
          <cell r="CQ12">
            <v>0.02</v>
          </cell>
          <cell r="CR12">
            <v>0</v>
          </cell>
          <cell r="CS12">
            <v>0.01</v>
          </cell>
          <cell r="CT12">
            <v>-0.05</v>
          </cell>
          <cell r="CU12">
            <v>0.01</v>
          </cell>
          <cell r="CV12">
            <v>0</v>
          </cell>
          <cell r="CW12">
            <v>-0.03</v>
          </cell>
          <cell r="CX12">
            <v>-7.0000000000000007E-2</v>
          </cell>
          <cell r="CY12">
            <v>0.06</v>
          </cell>
          <cell r="CZ12">
            <v>0.03</v>
          </cell>
          <cell r="DA12">
            <v>0.01</v>
          </cell>
          <cell r="DB12">
            <v>0.01</v>
          </cell>
          <cell r="DC12">
            <v>-0.03</v>
          </cell>
          <cell r="DD12">
            <v>0</v>
          </cell>
          <cell r="DE12">
            <v>-0.04</v>
          </cell>
          <cell r="DF12">
            <v>0.04</v>
          </cell>
          <cell r="DG12">
            <v>-0.09</v>
          </cell>
          <cell r="DH12">
            <v>-0.08</v>
          </cell>
          <cell r="DI12">
            <v>-0.02</v>
          </cell>
          <cell r="DJ12">
            <v>0</v>
          </cell>
          <cell r="DK12">
            <v>0</v>
          </cell>
          <cell r="DL12">
            <v>0</v>
          </cell>
          <cell r="DM12">
            <v>0.02</v>
          </cell>
          <cell r="DN12">
            <v>0.01</v>
          </cell>
          <cell r="DO12">
            <v>-0.03</v>
          </cell>
          <cell r="DP12">
            <v>0</v>
          </cell>
          <cell r="DQ12">
            <v>0.02</v>
          </cell>
          <cell r="DR12">
            <v>0</v>
          </cell>
          <cell r="DS12">
            <v>0.02</v>
          </cell>
          <cell r="DT12">
            <v>0.11</v>
          </cell>
          <cell r="DU12">
            <v>0.15</v>
          </cell>
          <cell r="DV12">
            <v>-0.05</v>
          </cell>
          <cell r="DW12">
            <v>0</v>
          </cell>
          <cell r="DX12">
            <v>0</v>
          </cell>
          <cell r="DY12">
            <v>0</v>
          </cell>
          <cell r="DZ12">
            <v>0</v>
          </cell>
          <cell r="EA12">
            <v>0.24</v>
          </cell>
          <cell r="EB12">
            <v>0.26</v>
          </cell>
          <cell r="EC12">
            <v>0.16</v>
          </cell>
          <cell r="ED12">
            <v>0.1</v>
          </cell>
          <cell r="EE12">
            <v>-0.01</v>
          </cell>
          <cell r="EF12">
            <v>1.2</v>
          </cell>
          <cell r="EG12">
            <v>0.42</v>
          </cell>
          <cell r="EH12">
            <v>0.05</v>
          </cell>
          <cell r="EI12">
            <v>0.04</v>
          </cell>
          <cell r="EJ12">
            <v>0.01</v>
          </cell>
          <cell r="EK12">
            <v>0</v>
          </cell>
          <cell r="EL12">
            <v>-0.01</v>
          </cell>
          <cell r="EM12">
            <v>-0.03</v>
          </cell>
          <cell r="EN12">
            <v>0.01</v>
          </cell>
          <cell r="EO12">
            <v>0</v>
          </cell>
          <cell r="EP12">
            <v>0</v>
          </cell>
          <cell r="EQ12">
            <v>0.04</v>
          </cell>
          <cell r="ER12">
            <v>0.03</v>
          </cell>
          <cell r="ES12">
            <v>0.01</v>
          </cell>
          <cell r="ET12">
            <v>0</v>
          </cell>
          <cell r="EU12">
            <v>0.02</v>
          </cell>
          <cell r="EV12">
            <v>-0.02</v>
          </cell>
          <cell r="EW12">
            <v>-0.02</v>
          </cell>
          <cell r="EX12">
            <v>0.02</v>
          </cell>
          <cell r="EY12">
            <v>0.21</v>
          </cell>
          <cell r="EZ12">
            <v>0.05</v>
          </cell>
          <cell r="FA12">
            <v>0.15</v>
          </cell>
          <cell r="FB12">
            <v>0.04</v>
          </cell>
          <cell r="FC12">
            <v>-0.03</v>
          </cell>
          <cell r="FD12">
            <v>7.0000000000000007E-2</v>
          </cell>
          <cell r="FE12">
            <v>0.06</v>
          </cell>
          <cell r="FF12">
            <v>0</v>
          </cell>
          <cell r="FG12">
            <v>0.05</v>
          </cell>
          <cell r="FH12">
            <v>0.03</v>
          </cell>
          <cell r="FI12">
            <v>0</v>
          </cell>
          <cell r="FJ12">
            <v>0</v>
          </cell>
          <cell r="FK12">
            <v>0.02</v>
          </cell>
          <cell r="FL12">
            <v>0</v>
          </cell>
          <cell r="FM12">
            <v>0.01</v>
          </cell>
          <cell r="FN12">
            <v>0</v>
          </cell>
          <cell r="FO12">
            <v>0.16</v>
          </cell>
          <cell r="FP12">
            <v>0.12</v>
          </cell>
          <cell r="FQ12">
            <v>0.1</v>
          </cell>
          <cell r="FR12">
            <v>0</v>
          </cell>
          <cell r="FS12">
            <v>0.02</v>
          </cell>
          <cell r="FT12">
            <v>0.05</v>
          </cell>
          <cell r="FU12">
            <v>-0.03</v>
          </cell>
          <cell r="FV12">
            <v>0</v>
          </cell>
          <cell r="FW12">
            <v>0.01</v>
          </cell>
          <cell r="FX12">
            <v>-0.01</v>
          </cell>
          <cell r="FY12">
            <v>-0.02</v>
          </cell>
          <cell r="FZ12">
            <v>-0.02</v>
          </cell>
          <cell r="GA12">
            <v>0</v>
          </cell>
          <cell r="GB12">
            <v>0</v>
          </cell>
          <cell r="GC12">
            <v>0.01</v>
          </cell>
          <cell r="GD12">
            <v>0</v>
          </cell>
          <cell r="GE12">
            <v>0</v>
          </cell>
          <cell r="GF12">
            <v>0</v>
          </cell>
          <cell r="GG12">
            <v>-0.02</v>
          </cell>
          <cell r="GH12">
            <v>-0.02</v>
          </cell>
          <cell r="GI12">
            <v>0</v>
          </cell>
          <cell r="GJ12">
            <v>0.11</v>
          </cell>
          <cell r="GK12">
            <v>0.05</v>
          </cell>
          <cell r="GL12">
            <v>0.02</v>
          </cell>
          <cell r="GM12">
            <v>0</v>
          </cell>
          <cell r="GN12">
            <v>0.01</v>
          </cell>
          <cell r="GO12">
            <v>0</v>
          </cell>
          <cell r="GP12">
            <v>0.05</v>
          </cell>
          <cell r="GQ12">
            <v>0</v>
          </cell>
          <cell r="GR12">
            <v>0</v>
          </cell>
          <cell r="GS12">
            <v>0.04</v>
          </cell>
          <cell r="GT12">
            <v>0.1</v>
          </cell>
          <cell r="GU12">
            <v>0</v>
          </cell>
          <cell r="GV12">
            <v>-0.01</v>
          </cell>
          <cell r="GW12">
            <v>0</v>
          </cell>
          <cell r="GX12">
            <v>0</v>
          </cell>
          <cell r="GY12">
            <v>-0.02</v>
          </cell>
          <cell r="GZ12">
            <v>0</v>
          </cell>
          <cell r="HA12">
            <v>0</v>
          </cell>
          <cell r="HB12">
            <v>-0.01</v>
          </cell>
          <cell r="HC12">
            <v>0</v>
          </cell>
          <cell r="HD12">
            <v>0.05</v>
          </cell>
          <cell r="HE12">
            <v>0</v>
          </cell>
          <cell r="HF12">
            <v>0.01</v>
          </cell>
          <cell r="HG12">
            <v>0.04</v>
          </cell>
          <cell r="HH12">
            <v>0.08</v>
          </cell>
          <cell r="HI12">
            <v>0.02</v>
          </cell>
          <cell r="HJ12">
            <v>0.02</v>
          </cell>
          <cell r="HK12">
            <v>0.03</v>
          </cell>
          <cell r="HL12">
            <v>-0.08</v>
          </cell>
          <cell r="HM12">
            <v>0.02</v>
          </cell>
          <cell r="HN12">
            <v>0</v>
          </cell>
          <cell r="HO12">
            <v>0.01</v>
          </cell>
          <cell r="HP12">
            <v>0.02</v>
          </cell>
          <cell r="HQ12">
            <v>-0.1</v>
          </cell>
          <cell r="HR12">
            <v>0.01</v>
          </cell>
          <cell r="HS12">
            <v>-0.01</v>
          </cell>
          <cell r="HT12">
            <v>-0.14000000000000001</v>
          </cell>
          <cell r="HU12">
            <v>0.06</v>
          </cell>
          <cell r="HV12">
            <v>0.03</v>
          </cell>
          <cell r="HW12">
            <v>0.01</v>
          </cell>
          <cell r="HX12">
            <v>0.03</v>
          </cell>
          <cell r="HY12">
            <v>0.03</v>
          </cell>
          <cell r="HZ12">
            <v>-0.03</v>
          </cell>
          <cell r="IA12">
            <v>0</v>
          </cell>
          <cell r="IB12">
            <v>-0.04</v>
          </cell>
          <cell r="IC12">
            <v>0.05</v>
          </cell>
          <cell r="ID12">
            <v>-0.15</v>
          </cell>
          <cell r="IE12">
            <v>-0.09</v>
          </cell>
          <cell r="IF12">
            <v>-0.04</v>
          </cell>
          <cell r="IG12">
            <v>0.01</v>
          </cell>
          <cell r="IH12">
            <v>0</v>
          </cell>
          <cell r="II12">
            <v>0.01</v>
          </cell>
          <cell r="IJ12">
            <v>0.02</v>
          </cell>
          <cell r="IK12">
            <v>-0.01</v>
          </cell>
          <cell r="IL12">
            <v>0.01</v>
          </cell>
          <cell r="IM12">
            <v>0.02</v>
          </cell>
          <cell r="IN12">
            <v>0.01</v>
          </cell>
          <cell r="IO12">
            <v>0</v>
          </cell>
          <cell r="IP12">
            <v>0</v>
          </cell>
          <cell r="IQ12">
            <v>0.17</v>
          </cell>
        </row>
        <row r="13">
          <cell r="B13">
            <v>0.1</v>
          </cell>
          <cell r="C13">
            <v>7.0000000000000007E-2</v>
          </cell>
          <cell r="D13">
            <v>-0.03</v>
          </cell>
          <cell r="E13">
            <v>-0.09</v>
          </cell>
          <cell r="F13">
            <v>-0.1</v>
          </cell>
          <cell r="G13">
            <v>0.01</v>
          </cell>
          <cell r="H13">
            <v>0.08</v>
          </cell>
          <cell r="I13">
            <v>1.5</v>
          </cell>
          <cell r="J13">
            <v>0.17</v>
          </cell>
          <cell r="K13">
            <v>0</v>
          </cell>
          <cell r="L13">
            <v>0</v>
          </cell>
          <cell r="M13">
            <v>0.01</v>
          </cell>
          <cell r="N13">
            <v>0</v>
          </cell>
          <cell r="O13">
            <v>0.04</v>
          </cell>
          <cell r="P13">
            <v>0.02</v>
          </cell>
          <cell r="Q13">
            <v>0.03</v>
          </cell>
          <cell r="R13">
            <v>0.01</v>
          </cell>
          <cell r="S13">
            <v>-0.01</v>
          </cell>
          <cell r="T13">
            <v>-0.01</v>
          </cell>
          <cell r="U13">
            <v>0</v>
          </cell>
          <cell r="V13">
            <v>-0.02</v>
          </cell>
          <cell r="W13">
            <v>0.01</v>
          </cell>
          <cell r="X13">
            <v>-0.03</v>
          </cell>
          <cell r="Y13">
            <v>-0.02</v>
          </cell>
          <cell r="Z13">
            <v>0.02</v>
          </cell>
          <cell r="AA13">
            <v>0.02</v>
          </cell>
          <cell r="AB13">
            <v>-0.01</v>
          </cell>
          <cell r="AC13">
            <v>0.06</v>
          </cell>
          <cell r="AD13">
            <v>-7.0000000000000007E-2</v>
          </cell>
          <cell r="AE13">
            <v>0.05</v>
          </cell>
          <cell r="AF13">
            <v>0.03</v>
          </cell>
          <cell r="AG13">
            <v>0.01</v>
          </cell>
          <cell r="AH13">
            <v>7.0000000000000007E-2</v>
          </cell>
          <cell r="AI13">
            <v>0.03</v>
          </cell>
          <cell r="AJ13">
            <v>0.04</v>
          </cell>
          <cell r="AK13">
            <v>0.02</v>
          </cell>
          <cell r="AL13">
            <v>0</v>
          </cell>
          <cell r="AM13">
            <v>0</v>
          </cell>
          <cell r="AN13">
            <v>0</v>
          </cell>
          <cell r="AO13">
            <v>0.02</v>
          </cell>
          <cell r="AP13">
            <v>0</v>
          </cell>
          <cell r="AQ13">
            <v>0</v>
          </cell>
          <cell r="AR13">
            <v>0.16</v>
          </cell>
          <cell r="AS13">
            <v>0.06</v>
          </cell>
          <cell r="AT13">
            <v>0.03</v>
          </cell>
          <cell r="AU13">
            <v>0.03</v>
          </cell>
          <cell r="AV13">
            <v>0.01</v>
          </cell>
          <cell r="AW13">
            <v>0.1</v>
          </cell>
          <cell r="AX13">
            <v>-0.18</v>
          </cell>
          <cell r="AY13">
            <v>-0.04</v>
          </cell>
          <cell r="AZ13">
            <v>-0.04</v>
          </cell>
          <cell r="BA13">
            <v>-0.01</v>
          </cell>
          <cell r="BB13">
            <v>-0.05</v>
          </cell>
          <cell r="BC13">
            <v>-0.04</v>
          </cell>
          <cell r="BD13">
            <v>-0.01</v>
          </cell>
          <cell r="BE13">
            <v>-0.02</v>
          </cell>
          <cell r="BF13">
            <v>-0.02</v>
          </cell>
          <cell r="BG13">
            <v>0</v>
          </cell>
          <cell r="BH13">
            <v>-0.01</v>
          </cell>
          <cell r="BI13">
            <v>0</v>
          </cell>
          <cell r="BJ13">
            <v>-0.06</v>
          </cell>
          <cell r="BK13">
            <v>-0.06</v>
          </cell>
          <cell r="BL13">
            <v>0</v>
          </cell>
          <cell r="BM13">
            <v>0.6</v>
          </cell>
          <cell r="BN13">
            <v>7.0000000000000007E-2</v>
          </cell>
          <cell r="BO13">
            <v>0</v>
          </cell>
          <cell r="BP13">
            <v>0</v>
          </cell>
          <cell r="BQ13">
            <v>0</v>
          </cell>
          <cell r="BR13">
            <v>0</v>
          </cell>
          <cell r="BS13">
            <v>0.53</v>
          </cell>
          <cell r="BT13">
            <v>0.49</v>
          </cell>
          <cell r="BU13">
            <v>0</v>
          </cell>
          <cell r="BV13">
            <v>0.04</v>
          </cell>
          <cell r="BW13">
            <v>-0.11</v>
          </cell>
          <cell r="BX13">
            <v>-0.09</v>
          </cell>
          <cell r="BY13">
            <v>-0.1</v>
          </cell>
          <cell r="BZ13">
            <v>0.01</v>
          </cell>
          <cell r="CA13">
            <v>0</v>
          </cell>
          <cell r="CB13">
            <v>-0.05</v>
          </cell>
          <cell r="CC13">
            <v>-0.03</v>
          </cell>
          <cell r="CD13">
            <v>-0.01</v>
          </cell>
          <cell r="CE13">
            <v>-0.01</v>
          </cell>
          <cell r="CF13">
            <v>0</v>
          </cell>
          <cell r="CG13">
            <v>0.02</v>
          </cell>
          <cell r="CH13">
            <v>0</v>
          </cell>
          <cell r="CI13">
            <v>0.02</v>
          </cell>
          <cell r="CJ13">
            <v>0</v>
          </cell>
          <cell r="CK13">
            <v>0.01</v>
          </cell>
          <cell r="CL13">
            <v>0</v>
          </cell>
          <cell r="CM13">
            <v>0</v>
          </cell>
          <cell r="CN13">
            <v>0</v>
          </cell>
          <cell r="CO13">
            <v>0.22</v>
          </cell>
          <cell r="CP13">
            <v>0.06</v>
          </cell>
          <cell r="CQ13">
            <v>0.04</v>
          </cell>
          <cell r="CR13">
            <v>0</v>
          </cell>
          <cell r="CS13">
            <v>0.02</v>
          </cell>
          <cell r="CT13">
            <v>0.15</v>
          </cell>
          <cell r="CU13">
            <v>0.24</v>
          </cell>
          <cell r="CV13">
            <v>0.24</v>
          </cell>
          <cell r="CW13">
            <v>0.11</v>
          </cell>
          <cell r="CX13">
            <v>0.09</v>
          </cell>
          <cell r="CY13">
            <v>0.03</v>
          </cell>
          <cell r="CZ13">
            <v>0.01</v>
          </cell>
          <cell r="DA13">
            <v>0</v>
          </cell>
          <cell r="DB13">
            <v>0</v>
          </cell>
          <cell r="DC13">
            <v>0.02</v>
          </cell>
          <cell r="DD13">
            <v>0</v>
          </cell>
          <cell r="DE13">
            <v>0.02</v>
          </cell>
          <cell r="DF13">
            <v>0.14000000000000001</v>
          </cell>
          <cell r="DG13">
            <v>-0.03</v>
          </cell>
          <cell r="DH13">
            <v>-0.05</v>
          </cell>
          <cell r="DI13">
            <v>0.01</v>
          </cell>
          <cell r="DJ13">
            <v>0.01</v>
          </cell>
          <cell r="DK13">
            <v>0.01</v>
          </cell>
          <cell r="DL13">
            <v>0</v>
          </cell>
          <cell r="DM13">
            <v>0.06</v>
          </cell>
          <cell r="DN13">
            <v>-0.01</v>
          </cell>
          <cell r="DO13">
            <v>0.02</v>
          </cell>
          <cell r="DP13">
            <v>0.03</v>
          </cell>
          <cell r="DQ13">
            <v>-0.01</v>
          </cell>
          <cell r="DR13">
            <v>0.01</v>
          </cell>
          <cell r="DS13">
            <v>0.04</v>
          </cell>
          <cell r="DT13">
            <v>0.1</v>
          </cell>
          <cell r="DU13">
            <v>0.05</v>
          </cell>
          <cell r="DV13">
            <v>0.06</v>
          </cell>
          <cell r="DW13">
            <v>0.2</v>
          </cell>
          <cell r="DX13">
            <v>0.06</v>
          </cell>
          <cell r="DY13">
            <v>0.09</v>
          </cell>
          <cell r="DZ13">
            <v>0.04</v>
          </cell>
          <cell r="EA13">
            <v>-0.03</v>
          </cell>
          <cell r="EB13">
            <v>-0.05</v>
          </cell>
          <cell r="EC13">
            <v>-0.12</v>
          </cell>
          <cell r="ED13">
            <v>0.08</v>
          </cell>
          <cell r="EE13">
            <v>0.02</v>
          </cell>
          <cell r="EF13">
            <v>1.5</v>
          </cell>
          <cell r="EG13">
            <v>0.26</v>
          </cell>
          <cell r="EH13">
            <v>0.02</v>
          </cell>
          <cell r="EI13">
            <v>0.01</v>
          </cell>
          <cell r="EJ13">
            <v>0.01</v>
          </cell>
          <cell r="EK13">
            <v>0</v>
          </cell>
          <cell r="EL13">
            <v>0.02</v>
          </cell>
          <cell r="EM13">
            <v>0.02</v>
          </cell>
          <cell r="EN13">
            <v>-0.01</v>
          </cell>
          <cell r="EO13">
            <v>0.02</v>
          </cell>
          <cell r="EP13">
            <v>-0.01</v>
          </cell>
          <cell r="EQ13">
            <v>0.03</v>
          </cell>
          <cell r="ER13">
            <v>0.01</v>
          </cell>
          <cell r="ES13">
            <v>0</v>
          </cell>
          <cell r="ET13">
            <v>0</v>
          </cell>
          <cell r="EU13">
            <v>-0.01</v>
          </cell>
          <cell r="EV13">
            <v>0.01</v>
          </cell>
          <cell r="EW13">
            <v>0.02</v>
          </cell>
          <cell r="EX13">
            <v>0</v>
          </cell>
          <cell r="EY13">
            <v>7.0000000000000007E-2</v>
          </cell>
          <cell r="EZ13">
            <v>-0.04</v>
          </cell>
          <cell r="FA13">
            <v>0.12</v>
          </cell>
          <cell r="FB13">
            <v>0.02</v>
          </cell>
          <cell r="FC13">
            <v>0.03</v>
          </cell>
          <cell r="FD13">
            <v>-0.01</v>
          </cell>
          <cell r="FE13">
            <v>0.06</v>
          </cell>
          <cell r="FF13">
            <v>0.04</v>
          </cell>
          <cell r="FG13">
            <v>0.03</v>
          </cell>
          <cell r="FH13">
            <v>0.03</v>
          </cell>
          <cell r="FI13">
            <v>0</v>
          </cell>
          <cell r="FJ13">
            <v>0</v>
          </cell>
          <cell r="FK13">
            <v>-0.01</v>
          </cell>
          <cell r="FL13">
            <v>-0.01</v>
          </cell>
          <cell r="FM13">
            <v>0.01</v>
          </cell>
          <cell r="FN13">
            <v>0.03</v>
          </cell>
          <cell r="FO13">
            <v>0.09</v>
          </cell>
          <cell r="FP13">
            <v>0.05</v>
          </cell>
          <cell r="FQ13">
            <v>0.03</v>
          </cell>
          <cell r="FR13">
            <v>0.02</v>
          </cell>
          <cell r="FS13">
            <v>0.01</v>
          </cell>
          <cell r="FT13">
            <v>0.02</v>
          </cell>
          <cell r="FU13">
            <v>-0.1</v>
          </cell>
          <cell r="FV13">
            <v>-0.04</v>
          </cell>
          <cell r="FW13">
            <v>-0.04</v>
          </cell>
          <cell r="FX13">
            <v>0</v>
          </cell>
          <cell r="FY13">
            <v>0.01</v>
          </cell>
          <cell r="FZ13">
            <v>0</v>
          </cell>
          <cell r="GA13">
            <v>0</v>
          </cell>
          <cell r="GB13">
            <v>-0.02</v>
          </cell>
          <cell r="GC13">
            <v>-0.02</v>
          </cell>
          <cell r="GD13">
            <v>-0.01</v>
          </cell>
          <cell r="GE13">
            <v>0.01</v>
          </cell>
          <cell r="GF13">
            <v>-0.01</v>
          </cell>
          <cell r="GG13">
            <v>-0.03</v>
          </cell>
          <cell r="GH13">
            <v>-0.03</v>
          </cell>
          <cell r="GI13">
            <v>0</v>
          </cell>
          <cell r="GJ13">
            <v>0.48</v>
          </cell>
          <cell r="GK13">
            <v>0.09</v>
          </cell>
          <cell r="GL13">
            <v>0.14000000000000001</v>
          </cell>
          <cell r="GM13">
            <v>0.14000000000000001</v>
          </cell>
          <cell r="GN13">
            <v>0.01</v>
          </cell>
          <cell r="GO13">
            <v>0</v>
          </cell>
          <cell r="GP13">
            <v>0.25</v>
          </cell>
          <cell r="GQ13">
            <v>0.24</v>
          </cell>
          <cell r="GR13">
            <v>0</v>
          </cell>
          <cell r="GS13">
            <v>0.02</v>
          </cell>
          <cell r="GT13">
            <v>-0.08</v>
          </cell>
          <cell r="GU13">
            <v>-0.04</v>
          </cell>
          <cell r="GV13">
            <v>0.04</v>
          </cell>
          <cell r="GW13">
            <v>0</v>
          </cell>
          <cell r="GX13">
            <v>-0.08</v>
          </cell>
          <cell r="GY13">
            <v>-0.05</v>
          </cell>
          <cell r="GZ13">
            <v>-0.01</v>
          </cell>
          <cell r="HA13">
            <v>-0.01</v>
          </cell>
          <cell r="HB13">
            <v>-0.02</v>
          </cell>
          <cell r="HC13">
            <v>-0.01</v>
          </cell>
          <cell r="HD13">
            <v>0</v>
          </cell>
          <cell r="HE13">
            <v>0</v>
          </cell>
          <cell r="HF13">
            <v>0.01</v>
          </cell>
          <cell r="HG13">
            <v>-0.01</v>
          </cell>
          <cell r="HH13">
            <v>0.01</v>
          </cell>
          <cell r="HI13">
            <v>0.01</v>
          </cell>
          <cell r="HJ13">
            <v>0.01</v>
          </cell>
          <cell r="HK13">
            <v>0</v>
          </cell>
          <cell r="HL13">
            <v>0.3</v>
          </cell>
          <cell r="HM13">
            <v>0.06</v>
          </cell>
          <cell r="HN13">
            <v>0.05</v>
          </cell>
          <cell r="HO13">
            <v>0</v>
          </cell>
          <cell r="HP13">
            <v>0</v>
          </cell>
          <cell r="HQ13">
            <v>0.24</v>
          </cell>
          <cell r="HR13">
            <v>0.01</v>
          </cell>
          <cell r="HS13">
            <v>0</v>
          </cell>
          <cell r="HT13">
            <v>-0.04</v>
          </cell>
          <cell r="HU13">
            <v>-0.01</v>
          </cell>
          <cell r="HV13">
            <v>0.02</v>
          </cell>
          <cell r="HW13">
            <v>0.01</v>
          </cell>
          <cell r="HX13">
            <v>0</v>
          </cell>
          <cell r="HY13">
            <v>0.01</v>
          </cell>
          <cell r="HZ13">
            <v>0.02</v>
          </cell>
          <cell r="IA13">
            <v>0</v>
          </cell>
          <cell r="IB13">
            <v>0.02</v>
          </cell>
          <cell r="IC13">
            <v>0.16</v>
          </cell>
          <cell r="ID13">
            <v>-0.03</v>
          </cell>
          <cell r="IE13">
            <v>-0.03</v>
          </cell>
          <cell r="IF13">
            <v>-0.01</v>
          </cell>
          <cell r="IG13">
            <v>0.01</v>
          </cell>
          <cell r="IH13">
            <v>0</v>
          </cell>
          <cell r="II13">
            <v>0</v>
          </cell>
          <cell r="IJ13">
            <v>0</v>
          </cell>
          <cell r="IK13">
            <v>-0.02</v>
          </cell>
          <cell r="IL13">
            <v>0</v>
          </cell>
          <cell r="IM13">
            <v>0</v>
          </cell>
          <cell r="IN13">
            <v>0.01</v>
          </cell>
          <cell r="IO13">
            <v>0.01</v>
          </cell>
          <cell r="IP13">
            <v>-0.01</v>
          </cell>
          <cell r="IQ13">
            <v>0.17</v>
          </cell>
        </row>
        <row r="14">
          <cell r="B14">
            <v>0</v>
          </cell>
          <cell r="C14">
            <v>0</v>
          </cell>
          <cell r="D14">
            <v>0.06</v>
          </cell>
          <cell r="E14">
            <v>7.0000000000000007E-2</v>
          </cell>
          <cell r="F14">
            <v>0.08</v>
          </cell>
          <cell r="G14">
            <v>-0.01</v>
          </cell>
          <cell r="H14">
            <v>-0.02</v>
          </cell>
          <cell r="I14">
            <v>2</v>
          </cell>
          <cell r="J14">
            <v>0.77</v>
          </cell>
          <cell r="K14">
            <v>0.03</v>
          </cell>
          <cell r="L14">
            <v>0.02</v>
          </cell>
          <cell r="M14">
            <v>0</v>
          </cell>
          <cell r="N14">
            <v>0</v>
          </cell>
          <cell r="O14">
            <v>-0.01</v>
          </cell>
          <cell r="P14">
            <v>-0.01</v>
          </cell>
          <cell r="Q14">
            <v>0</v>
          </cell>
          <cell r="R14">
            <v>0</v>
          </cell>
          <cell r="S14">
            <v>0.01</v>
          </cell>
          <cell r="T14">
            <v>0.04</v>
          </cell>
          <cell r="U14">
            <v>0.01</v>
          </cell>
          <cell r="V14">
            <v>0.01</v>
          </cell>
          <cell r="W14">
            <v>0.01</v>
          </cell>
          <cell r="X14">
            <v>0</v>
          </cell>
          <cell r="Y14">
            <v>0.01</v>
          </cell>
          <cell r="Z14">
            <v>0.01</v>
          </cell>
          <cell r="AA14">
            <v>0.01</v>
          </cell>
          <cell r="AB14">
            <v>0.65</v>
          </cell>
          <cell r="AC14">
            <v>0.56999999999999995</v>
          </cell>
          <cell r="AD14">
            <v>0.09</v>
          </cell>
          <cell r="AE14">
            <v>0.02</v>
          </cell>
          <cell r="AF14">
            <v>0.02</v>
          </cell>
          <cell r="AG14">
            <v>0.01</v>
          </cell>
          <cell r="AH14">
            <v>0.04</v>
          </cell>
          <cell r="AI14">
            <v>0.01</v>
          </cell>
          <cell r="AJ14">
            <v>0.03</v>
          </cell>
          <cell r="AK14">
            <v>0</v>
          </cell>
          <cell r="AL14">
            <v>0</v>
          </cell>
          <cell r="AM14">
            <v>0</v>
          </cell>
          <cell r="AN14">
            <v>0</v>
          </cell>
          <cell r="AO14">
            <v>0</v>
          </cell>
          <cell r="AP14">
            <v>0.01</v>
          </cell>
          <cell r="AQ14">
            <v>-0.01</v>
          </cell>
          <cell r="AR14">
            <v>0.06</v>
          </cell>
          <cell r="AS14">
            <v>0.04</v>
          </cell>
          <cell r="AT14">
            <v>0.05</v>
          </cell>
          <cell r="AU14">
            <v>-0.03</v>
          </cell>
          <cell r="AV14">
            <v>0.02</v>
          </cell>
          <cell r="AW14">
            <v>0.02</v>
          </cell>
          <cell r="AX14">
            <v>0.06</v>
          </cell>
          <cell r="AY14">
            <v>0.04</v>
          </cell>
          <cell r="AZ14">
            <v>0.04</v>
          </cell>
          <cell r="BA14">
            <v>0</v>
          </cell>
          <cell r="BB14">
            <v>-0.02</v>
          </cell>
          <cell r="BC14">
            <v>-0.03</v>
          </cell>
          <cell r="BD14">
            <v>0.01</v>
          </cell>
          <cell r="BE14">
            <v>0</v>
          </cell>
          <cell r="BF14">
            <v>0.01</v>
          </cell>
          <cell r="BG14">
            <v>-0.01</v>
          </cell>
          <cell r="BH14">
            <v>0.01</v>
          </cell>
          <cell r="BI14">
            <v>0</v>
          </cell>
          <cell r="BJ14">
            <v>0.03</v>
          </cell>
          <cell r="BK14">
            <v>0.03</v>
          </cell>
          <cell r="BL14">
            <v>0</v>
          </cell>
          <cell r="BM14">
            <v>0.7</v>
          </cell>
          <cell r="BN14">
            <v>0.11</v>
          </cell>
          <cell r="BO14">
            <v>0.01</v>
          </cell>
          <cell r="BP14">
            <v>0</v>
          </cell>
          <cell r="BQ14">
            <v>0.01</v>
          </cell>
          <cell r="BR14">
            <v>0</v>
          </cell>
          <cell r="BS14">
            <v>0.59</v>
          </cell>
          <cell r="BT14">
            <v>0.56000000000000005</v>
          </cell>
          <cell r="BU14">
            <v>0</v>
          </cell>
          <cell r="BV14">
            <v>0.02</v>
          </cell>
          <cell r="BW14">
            <v>0.12</v>
          </cell>
          <cell r="BX14">
            <v>0.06</v>
          </cell>
          <cell r="BY14">
            <v>0.05</v>
          </cell>
          <cell r="BZ14">
            <v>0.01</v>
          </cell>
          <cell r="CA14">
            <v>0</v>
          </cell>
          <cell r="CB14">
            <v>0.01</v>
          </cell>
          <cell r="CC14">
            <v>0</v>
          </cell>
          <cell r="CD14">
            <v>-0.01</v>
          </cell>
          <cell r="CE14">
            <v>0.02</v>
          </cell>
          <cell r="CF14">
            <v>0</v>
          </cell>
          <cell r="CG14">
            <v>0</v>
          </cell>
          <cell r="CH14">
            <v>0.02</v>
          </cell>
          <cell r="CI14">
            <v>-0.01</v>
          </cell>
          <cell r="CJ14">
            <v>0</v>
          </cell>
          <cell r="CK14">
            <v>0.04</v>
          </cell>
          <cell r="CL14">
            <v>0.01</v>
          </cell>
          <cell r="CM14">
            <v>0.01</v>
          </cell>
          <cell r="CN14">
            <v>0.03</v>
          </cell>
          <cell r="CO14">
            <v>0.19</v>
          </cell>
          <cell r="CP14">
            <v>0.2</v>
          </cell>
          <cell r="CQ14">
            <v>0.18</v>
          </cell>
          <cell r="CR14">
            <v>0</v>
          </cell>
          <cell r="CS14">
            <v>0.02</v>
          </cell>
          <cell r="CT14">
            <v>0</v>
          </cell>
          <cell r="CU14">
            <v>0.62</v>
          </cell>
          <cell r="CV14">
            <v>0.62</v>
          </cell>
          <cell r="CW14">
            <v>-0.14000000000000001</v>
          </cell>
          <cell r="CX14">
            <v>0.73</v>
          </cell>
          <cell r="CY14">
            <v>0</v>
          </cell>
          <cell r="CZ14">
            <v>0.01</v>
          </cell>
          <cell r="DA14">
            <v>0.01</v>
          </cell>
          <cell r="DB14">
            <v>0</v>
          </cell>
          <cell r="DC14">
            <v>0</v>
          </cell>
          <cell r="DD14">
            <v>0</v>
          </cell>
          <cell r="DE14">
            <v>0</v>
          </cell>
          <cell r="DF14">
            <v>-0.01</v>
          </cell>
          <cell r="DG14">
            <v>-0.03</v>
          </cell>
          <cell r="DH14">
            <v>-0.02</v>
          </cell>
          <cell r="DI14">
            <v>0</v>
          </cell>
          <cell r="DJ14">
            <v>0</v>
          </cell>
          <cell r="DK14">
            <v>-0.01</v>
          </cell>
          <cell r="DL14">
            <v>0.01</v>
          </cell>
          <cell r="DM14">
            <v>0.01</v>
          </cell>
          <cell r="DN14">
            <v>0</v>
          </cell>
          <cell r="DO14">
            <v>-0.01</v>
          </cell>
          <cell r="DP14">
            <v>0</v>
          </cell>
          <cell r="DQ14">
            <v>0</v>
          </cell>
          <cell r="DR14">
            <v>0</v>
          </cell>
          <cell r="DS14">
            <v>0.01</v>
          </cell>
          <cell r="DT14">
            <v>0</v>
          </cell>
          <cell r="DU14">
            <v>-0.03</v>
          </cell>
          <cell r="DV14">
            <v>0.03</v>
          </cell>
          <cell r="DW14">
            <v>0</v>
          </cell>
          <cell r="DX14">
            <v>0</v>
          </cell>
          <cell r="DY14">
            <v>0</v>
          </cell>
          <cell r="DZ14">
            <v>0</v>
          </cell>
          <cell r="EA14">
            <v>0.23</v>
          </cell>
          <cell r="EB14">
            <v>0.23</v>
          </cell>
          <cell r="EC14">
            <v>0.09</v>
          </cell>
          <cell r="ED14">
            <v>0.13</v>
          </cell>
          <cell r="EE14">
            <v>0</v>
          </cell>
          <cell r="EF14">
            <v>2.7</v>
          </cell>
          <cell r="EG14">
            <v>0.63</v>
          </cell>
          <cell r="EH14">
            <v>0.01</v>
          </cell>
          <cell r="EI14">
            <v>0</v>
          </cell>
          <cell r="EJ14">
            <v>0</v>
          </cell>
          <cell r="EK14">
            <v>0.01</v>
          </cell>
          <cell r="EL14">
            <v>0.02</v>
          </cell>
          <cell r="EM14">
            <v>0.02</v>
          </cell>
          <cell r="EN14">
            <v>-0.01</v>
          </cell>
          <cell r="EO14">
            <v>0</v>
          </cell>
          <cell r="EP14">
            <v>0.01</v>
          </cell>
          <cell r="EQ14">
            <v>0.08</v>
          </cell>
          <cell r="ER14">
            <v>0.02</v>
          </cell>
          <cell r="ES14">
            <v>0</v>
          </cell>
          <cell r="ET14">
            <v>0.01</v>
          </cell>
          <cell r="EU14">
            <v>0.01</v>
          </cell>
          <cell r="EV14">
            <v>0.02</v>
          </cell>
          <cell r="EW14">
            <v>-0.01</v>
          </cell>
          <cell r="EX14">
            <v>0.02</v>
          </cell>
          <cell r="EY14">
            <v>0.49</v>
          </cell>
          <cell r="EZ14">
            <v>0.59</v>
          </cell>
          <cell r="FA14">
            <v>-0.1</v>
          </cell>
          <cell r="FB14">
            <v>0.01</v>
          </cell>
          <cell r="FC14">
            <v>0.02</v>
          </cell>
          <cell r="FD14">
            <v>-0.01</v>
          </cell>
          <cell r="FE14">
            <v>0.03</v>
          </cell>
          <cell r="FF14">
            <v>0.01</v>
          </cell>
          <cell r="FG14">
            <v>0.02</v>
          </cell>
          <cell r="FH14">
            <v>-0.01</v>
          </cell>
          <cell r="FI14">
            <v>0</v>
          </cell>
          <cell r="FJ14">
            <v>0</v>
          </cell>
          <cell r="FK14">
            <v>0</v>
          </cell>
          <cell r="FL14">
            <v>0.01</v>
          </cell>
          <cell r="FM14">
            <v>0</v>
          </cell>
          <cell r="FN14">
            <v>-0.01</v>
          </cell>
          <cell r="FO14">
            <v>0.04</v>
          </cell>
          <cell r="FP14">
            <v>0.03</v>
          </cell>
          <cell r="FQ14">
            <v>0.03</v>
          </cell>
          <cell r="FR14">
            <v>0</v>
          </cell>
          <cell r="FS14">
            <v>0</v>
          </cell>
          <cell r="FT14">
            <v>0.02</v>
          </cell>
          <cell r="FU14">
            <v>0.06</v>
          </cell>
          <cell r="FV14">
            <v>0.06</v>
          </cell>
          <cell r="FW14">
            <v>0.05</v>
          </cell>
          <cell r="FX14">
            <v>0</v>
          </cell>
          <cell r="FY14">
            <v>0</v>
          </cell>
          <cell r="FZ14">
            <v>0</v>
          </cell>
          <cell r="GA14">
            <v>0.01</v>
          </cell>
          <cell r="GB14">
            <v>0.01</v>
          </cell>
          <cell r="GC14">
            <v>-0.01</v>
          </cell>
          <cell r="GD14">
            <v>-0.01</v>
          </cell>
          <cell r="GE14">
            <v>-0.02</v>
          </cell>
          <cell r="GF14">
            <v>0.01</v>
          </cell>
          <cell r="GG14">
            <v>0</v>
          </cell>
          <cell r="GH14">
            <v>0</v>
          </cell>
          <cell r="GI14">
            <v>0</v>
          </cell>
          <cell r="GJ14">
            <v>0.25</v>
          </cell>
          <cell r="GK14">
            <v>0.06</v>
          </cell>
          <cell r="GL14">
            <v>0.05</v>
          </cell>
          <cell r="GM14">
            <v>0</v>
          </cell>
          <cell r="GN14">
            <v>0.04</v>
          </cell>
          <cell r="GO14">
            <v>0</v>
          </cell>
          <cell r="GP14">
            <v>0.14000000000000001</v>
          </cell>
          <cell r="GQ14">
            <v>0.11</v>
          </cell>
          <cell r="GR14">
            <v>0</v>
          </cell>
          <cell r="GS14">
            <v>0.02</v>
          </cell>
          <cell r="GT14">
            <v>7.0000000000000007E-2</v>
          </cell>
          <cell r="GU14">
            <v>0.01</v>
          </cell>
          <cell r="GV14">
            <v>0.03</v>
          </cell>
          <cell r="GW14">
            <v>-0.02</v>
          </cell>
          <cell r="GX14">
            <v>0.01</v>
          </cell>
          <cell r="GY14">
            <v>0.01</v>
          </cell>
          <cell r="GZ14">
            <v>-0.01</v>
          </cell>
          <cell r="HA14">
            <v>-0.01</v>
          </cell>
          <cell r="HB14">
            <v>0.01</v>
          </cell>
          <cell r="HC14">
            <v>0</v>
          </cell>
          <cell r="HD14">
            <v>0.04</v>
          </cell>
          <cell r="HE14">
            <v>0.01</v>
          </cell>
          <cell r="HF14">
            <v>0</v>
          </cell>
          <cell r="HG14">
            <v>0.03</v>
          </cell>
          <cell r="HH14">
            <v>0.01</v>
          </cell>
          <cell r="HI14">
            <v>0</v>
          </cell>
          <cell r="HJ14">
            <v>0</v>
          </cell>
          <cell r="HK14">
            <v>0</v>
          </cell>
          <cell r="HL14">
            <v>0.2</v>
          </cell>
          <cell r="HM14">
            <v>0.21</v>
          </cell>
          <cell r="HN14">
            <v>0.2</v>
          </cell>
          <cell r="HO14">
            <v>0</v>
          </cell>
          <cell r="HP14">
            <v>0.01</v>
          </cell>
          <cell r="HQ14">
            <v>-0.01</v>
          </cell>
          <cell r="HR14">
            <v>0.66</v>
          </cell>
          <cell r="HS14">
            <v>0.65</v>
          </cell>
          <cell r="HT14">
            <v>-0.05</v>
          </cell>
          <cell r="HU14">
            <v>0.71</v>
          </cell>
          <cell r="HV14">
            <v>0</v>
          </cell>
          <cell r="HW14">
            <v>0</v>
          </cell>
          <cell r="HX14">
            <v>0</v>
          </cell>
          <cell r="HY14">
            <v>0</v>
          </cell>
          <cell r="HZ14">
            <v>0.01</v>
          </cell>
          <cell r="IA14">
            <v>0</v>
          </cell>
          <cell r="IB14">
            <v>0.01</v>
          </cell>
          <cell r="IC14">
            <v>-0.15</v>
          </cell>
          <cell r="ID14">
            <v>-0.05</v>
          </cell>
          <cell r="IE14">
            <v>-0.05</v>
          </cell>
          <cell r="IF14">
            <v>0.01</v>
          </cell>
          <cell r="IG14">
            <v>0</v>
          </cell>
          <cell r="IH14">
            <v>0</v>
          </cell>
          <cell r="II14">
            <v>0.01</v>
          </cell>
          <cell r="IJ14">
            <v>0.02</v>
          </cell>
          <cell r="IK14">
            <v>0.01</v>
          </cell>
          <cell r="IL14">
            <v>0</v>
          </cell>
          <cell r="IM14">
            <v>0</v>
          </cell>
          <cell r="IN14">
            <v>0.01</v>
          </cell>
          <cell r="IO14">
            <v>0</v>
          </cell>
          <cell r="IP14">
            <v>0.01</v>
          </cell>
          <cell r="IQ14">
            <v>-0.11</v>
          </cell>
        </row>
        <row r="15">
          <cell r="B15">
            <v>0</v>
          </cell>
          <cell r="C15">
            <v>-0.05</v>
          </cell>
          <cell r="D15">
            <v>7.0000000000000007E-2</v>
          </cell>
          <cell r="E15">
            <v>0</v>
          </cell>
          <cell r="F15">
            <v>-0.02</v>
          </cell>
          <cell r="G15">
            <v>0.02</v>
          </cell>
          <cell r="H15">
            <v>7.0000000000000007E-2</v>
          </cell>
          <cell r="I15">
            <v>1.7</v>
          </cell>
          <cell r="J15">
            <v>0.41</v>
          </cell>
          <cell r="K15">
            <v>0.02</v>
          </cell>
          <cell r="L15">
            <v>0.02</v>
          </cell>
          <cell r="M15">
            <v>0</v>
          </cell>
          <cell r="N15">
            <v>0</v>
          </cell>
          <cell r="O15">
            <v>0.04</v>
          </cell>
          <cell r="P15">
            <v>0.02</v>
          </cell>
          <cell r="Q15">
            <v>0.01</v>
          </cell>
          <cell r="R15">
            <v>-0.01</v>
          </cell>
          <cell r="S15">
            <v>0.01</v>
          </cell>
          <cell r="T15">
            <v>-0.01</v>
          </cell>
          <cell r="U15">
            <v>-0.01</v>
          </cell>
          <cell r="V15">
            <v>0</v>
          </cell>
          <cell r="W15">
            <v>0.01</v>
          </cell>
          <cell r="X15">
            <v>-0.01</v>
          </cell>
          <cell r="Y15">
            <v>-0.01</v>
          </cell>
          <cell r="Z15">
            <v>0.01</v>
          </cell>
          <cell r="AA15">
            <v>-0.01</v>
          </cell>
          <cell r="AB15">
            <v>0.2</v>
          </cell>
          <cell r="AC15">
            <v>0.31</v>
          </cell>
          <cell r="AD15">
            <v>-0.13</v>
          </cell>
          <cell r="AE15">
            <v>0.08</v>
          </cell>
          <cell r="AF15">
            <v>0.03</v>
          </cell>
          <cell r="AG15">
            <v>0.05</v>
          </cell>
          <cell r="AH15">
            <v>0.04</v>
          </cell>
          <cell r="AI15">
            <v>0.02</v>
          </cell>
          <cell r="AJ15">
            <v>0.01</v>
          </cell>
          <cell r="AK15">
            <v>0.04</v>
          </cell>
          <cell r="AL15">
            <v>0.01</v>
          </cell>
          <cell r="AM15">
            <v>0.01</v>
          </cell>
          <cell r="AN15">
            <v>0.01</v>
          </cell>
          <cell r="AO15">
            <v>0.01</v>
          </cell>
          <cell r="AP15">
            <v>0.01</v>
          </cell>
          <cell r="AQ15">
            <v>0</v>
          </cell>
          <cell r="AR15">
            <v>0.16</v>
          </cell>
          <cell r="AS15">
            <v>0.09</v>
          </cell>
          <cell r="AT15">
            <v>0.09</v>
          </cell>
          <cell r="AU15">
            <v>0</v>
          </cell>
          <cell r="AV15">
            <v>0.01</v>
          </cell>
          <cell r="AW15">
            <v>0.06</v>
          </cell>
          <cell r="AX15">
            <v>-0.01</v>
          </cell>
          <cell r="AY15">
            <v>-0.01</v>
          </cell>
          <cell r="AZ15">
            <v>-0.02</v>
          </cell>
          <cell r="BA15">
            <v>0.02</v>
          </cell>
          <cell r="BB15">
            <v>-0.02</v>
          </cell>
          <cell r="BC15">
            <v>-0.01</v>
          </cell>
          <cell r="BD15">
            <v>-0.01</v>
          </cell>
          <cell r="BE15">
            <v>0.01</v>
          </cell>
          <cell r="BF15">
            <v>0.03</v>
          </cell>
          <cell r="BG15">
            <v>0.02</v>
          </cell>
          <cell r="BH15">
            <v>0.02</v>
          </cell>
          <cell r="BI15">
            <v>0</v>
          </cell>
          <cell r="BJ15">
            <v>-0.03</v>
          </cell>
          <cell r="BK15">
            <v>-0.03</v>
          </cell>
          <cell r="BL15">
            <v>0</v>
          </cell>
          <cell r="BM15">
            <v>0.82</v>
          </cell>
          <cell r="BN15">
            <v>0.13</v>
          </cell>
          <cell r="BO15">
            <v>0.08</v>
          </cell>
          <cell r="BP15">
            <v>0</v>
          </cell>
          <cell r="BQ15">
            <v>0.03</v>
          </cell>
          <cell r="BR15">
            <v>0.04</v>
          </cell>
          <cell r="BS15">
            <v>0.61</v>
          </cell>
          <cell r="BT15">
            <v>0.44</v>
          </cell>
          <cell r="BU15">
            <v>0.1</v>
          </cell>
          <cell r="BV15">
            <v>7.0000000000000007E-2</v>
          </cell>
          <cell r="BW15">
            <v>0.2</v>
          </cell>
          <cell r="BX15">
            <v>0.1</v>
          </cell>
          <cell r="BY15">
            <v>0.06</v>
          </cell>
          <cell r="BZ15">
            <v>0.02</v>
          </cell>
          <cell r="CA15">
            <v>0.02</v>
          </cell>
          <cell r="CB15">
            <v>-0.01</v>
          </cell>
          <cell r="CC15">
            <v>-0.05</v>
          </cell>
          <cell r="CD15">
            <v>0.01</v>
          </cell>
          <cell r="CE15">
            <v>0.04</v>
          </cell>
          <cell r="CF15">
            <v>0</v>
          </cell>
          <cell r="CG15">
            <v>0.06</v>
          </cell>
          <cell r="CH15">
            <v>0</v>
          </cell>
          <cell r="CI15">
            <v>0.01</v>
          </cell>
          <cell r="CJ15">
            <v>0.04</v>
          </cell>
          <cell r="CK15">
            <v>0.04</v>
          </cell>
          <cell r="CL15">
            <v>0.02</v>
          </cell>
          <cell r="CM15">
            <v>0.01</v>
          </cell>
          <cell r="CN15">
            <v>0.02</v>
          </cell>
          <cell r="CO15">
            <v>-0.03</v>
          </cell>
          <cell r="CP15">
            <v>0.04</v>
          </cell>
          <cell r="CQ15">
            <v>0</v>
          </cell>
          <cell r="CR15">
            <v>0</v>
          </cell>
          <cell r="CS15">
            <v>0.04</v>
          </cell>
          <cell r="CT15">
            <v>-0.06</v>
          </cell>
          <cell r="CU15">
            <v>0.12</v>
          </cell>
          <cell r="CV15">
            <v>0.11</v>
          </cell>
          <cell r="CW15">
            <v>0.09</v>
          </cell>
          <cell r="CX15">
            <v>-0.14000000000000001</v>
          </cell>
          <cell r="CY15">
            <v>0.1</v>
          </cell>
          <cell r="CZ15">
            <v>0.01</v>
          </cell>
          <cell r="DA15">
            <v>0.08</v>
          </cell>
          <cell r="DB15">
            <v>0.01</v>
          </cell>
          <cell r="DC15">
            <v>0.03</v>
          </cell>
          <cell r="DD15">
            <v>0</v>
          </cell>
          <cell r="DE15">
            <v>0.03</v>
          </cell>
          <cell r="DF15">
            <v>0.05</v>
          </cell>
          <cell r="DG15">
            <v>-0.12</v>
          </cell>
          <cell r="DH15">
            <v>-0.05</v>
          </cell>
          <cell r="DI15">
            <v>-0.08</v>
          </cell>
          <cell r="DJ15">
            <v>0</v>
          </cell>
          <cell r="DK15">
            <v>0</v>
          </cell>
          <cell r="DL15">
            <v>0</v>
          </cell>
          <cell r="DM15">
            <v>0.06</v>
          </cell>
          <cell r="DN15">
            <v>0</v>
          </cell>
          <cell r="DO15">
            <v>0</v>
          </cell>
          <cell r="DP15">
            <v>0</v>
          </cell>
          <cell r="DQ15">
            <v>0.02</v>
          </cell>
          <cell r="DR15">
            <v>0</v>
          </cell>
          <cell r="DS15">
            <v>0.03</v>
          </cell>
          <cell r="DT15">
            <v>0.12</v>
          </cell>
          <cell r="DU15">
            <v>0.08</v>
          </cell>
          <cell r="DV15">
            <v>0.04</v>
          </cell>
          <cell r="DW15">
            <v>-0.01</v>
          </cell>
          <cell r="DX15">
            <v>0</v>
          </cell>
          <cell r="DY15">
            <v>0</v>
          </cell>
          <cell r="DZ15">
            <v>0</v>
          </cell>
          <cell r="EA15">
            <v>-0.03</v>
          </cell>
          <cell r="EB15">
            <v>0.01</v>
          </cell>
          <cell r="EC15">
            <v>-0.02</v>
          </cell>
          <cell r="ED15">
            <v>0.03</v>
          </cell>
          <cell r="EE15">
            <v>-0.04</v>
          </cell>
          <cell r="EF15">
            <v>1.7</v>
          </cell>
          <cell r="EG15">
            <v>0.5</v>
          </cell>
          <cell r="EH15">
            <v>0.02</v>
          </cell>
          <cell r="EI15">
            <v>0.02</v>
          </cell>
          <cell r="EJ15">
            <v>0</v>
          </cell>
          <cell r="EK15">
            <v>0</v>
          </cell>
          <cell r="EL15">
            <v>0.05</v>
          </cell>
          <cell r="EM15">
            <v>0.02</v>
          </cell>
          <cell r="EN15">
            <v>0.04</v>
          </cell>
          <cell r="EO15">
            <v>0</v>
          </cell>
          <cell r="EP15">
            <v>0</v>
          </cell>
          <cell r="EQ15">
            <v>-0.02</v>
          </cell>
          <cell r="ER15">
            <v>-0.01</v>
          </cell>
          <cell r="ES15">
            <v>0</v>
          </cell>
          <cell r="ET15">
            <v>0.01</v>
          </cell>
          <cell r="EU15">
            <v>-0.02</v>
          </cell>
          <cell r="EV15">
            <v>-0.02</v>
          </cell>
          <cell r="EW15">
            <v>0.03</v>
          </cell>
          <cell r="EX15">
            <v>0.01</v>
          </cell>
          <cell r="EY15">
            <v>0.35</v>
          </cell>
          <cell r="EZ15">
            <v>0.4</v>
          </cell>
          <cell r="FA15">
            <v>-0.05</v>
          </cell>
          <cell r="FB15">
            <v>0.03</v>
          </cell>
          <cell r="FC15">
            <v>0.03</v>
          </cell>
          <cell r="FD15">
            <v>0</v>
          </cell>
          <cell r="FE15">
            <v>0.05</v>
          </cell>
          <cell r="FF15">
            <v>0.04</v>
          </cell>
          <cell r="FG15">
            <v>0.01</v>
          </cell>
          <cell r="FH15">
            <v>0.02</v>
          </cell>
          <cell r="FI15">
            <v>0</v>
          </cell>
          <cell r="FJ15">
            <v>0</v>
          </cell>
          <cell r="FK15">
            <v>0</v>
          </cell>
          <cell r="FL15">
            <v>0</v>
          </cell>
          <cell r="FM15">
            <v>0.01</v>
          </cell>
          <cell r="FN15">
            <v>0</v>
          </cell>
          <cell r="FO15">
            <v>0.11</v>
          </cell>
          <cell r="FP15">
            <v>0.06</v>
          </cell>
          <cell r="FQ15">
            <v>0.08</v>
          </cell>
          <cell r="FR15">
            <v>-0.02</v>
          </cell>
          <cell r="FS15">
            <v>0.01</v>
          </cell>
          <cell r="FT15">
            <v>0.05</v>
          </cell>
          <cell r="FU15">
            <v>-0.01</v>
          </cell>
          <cell r="FV15">
            <v>-0.04</v>
          </cell>
          <cell r="FW15">
            <v>-0.03</v>
          </cell>
          <cell r="FX15">
            <v>0</v>
          </cell>
          <cell r="FY15">
            <v>0.03</v>
          </cell>
          <cell r="FZ15">
            <v>0.03</v>
          </cell>
          <cell r="GA15">
            <v>0</v>
          </cell>
          <cell r="GB15">
            <v>0</v>
          </cell>
          <cell r="GC15">
            <v>0.03</v>
          </cell>
          <cell r="GD15">
            <v>0.02</v>
          </cell>
          <cell r="GE15">
            <v>0.01</v>
          </cell>
          <cell r="GF15">
            <v>0</v>
          </cell>
          <cell r="GG15">
            <v>-0.03</v>
          </cell>
          <cell r="GH15">
            <v>-0.03</v>
          </cell>
          <cell r="GI15">
            <v>0</v>
          </cell>
          <cell r="GJ15">
            <v>0.22</v>
          </cell>
          <cell r="GK15">
            <v>0.06</v>
          </cell>
          <cell r="GL15">
            <v>0.04</v>
          </cell>
          <cell r="GM15">
            <v>0</v>
          </cell>
          <cell r="GN15">
            <v>-0.02</v>
          </cell>
          <cell r="GO15">
            <v>0.06</v>
          </cell>
          <cell r="GP15">
            <v>0.11</v>
          </cell>
          <cell r="GQ15">
            <v>0.03</v>
          </cell>
          <cell r="GR15">
            <v>0.08</v>
          </cell>
          <cell r="GS15">
            <v>0</v>
          </cell>
          <cell r="GT15">
            <v>0.04</v>
          </cell>
          <cell r="GU15">
            <v>0.04</v>
          </cell>
          <cell r="GV15">
            <v>0</v>
          </cell>
          <cell r="GW15">
            <v>0.02</v>
          </cell>
          <cell r="GX15">
            <v>0.02</v>
          </cell>
          <cell r="GY15">
            <v>-0.03</v>
          </cell>
          <cell r="GZ15">
            <v>-0.02</v>
          </cell>
          <cell r="HA15">
            <v>0</v>
          </cell>
          <cell r="HB15">
            <v>-0.01</v>
          </cell>
          <cell r="HC15">
            <v>0.01</v>
          </cell>
          <cell r="HD15">
            <v>0.01</v>
          </cell>
          <cell r="HE15">
            <v>0</v>
          </cell>
          <cell r="HF15">
            <v>0.01</v>
          </cell>
          <cell r="HG15">
            <v>0</v>
          </cell>
          <cell r="HH15">
            <v>0.02</v>
          </cell>
          <cell r="HI15">
            <v>0</v>
          </cell>
          <cell r="HJ15">
            <v>0.01</v>
          </cell>
          <cell r="HK15">
            <v>0</v>
          </cell>
          <cell r="HL15">
            <v>-0.11</v>
          </cell>
          <cell r="HM15">
            <v>-0.02</v>
          </cell>
          <cell r="HN15">
            <v>-0.02</v>
          </cell>
          <cell r="HO15">
            <v>0</v>
          </cell>
          <cell r="HP15">
            <v>0</v>
          </cell>
          <cell r="HQ15">
            <v>-0.09</v>
          </cell>
          <cell r="HR15">
            <v>-0.04</v>
          </cell>
          <cell r="HS15">
            <v>-0.03</v>
          </cell>
          <cell r="HT15">
            <v>7.0000000000000007E-2</v>
          </cell>
          <cell r="HU15">
            <v>-0.16</v>
          </cell>
          <cell r="HV15">
            <v>0.02</v>
          </cell>
          <cell r="HW15">
            <v>0.01</v>
          </cell>
          <cell r="HX15">
            <v>0.03</v>
          </cell>
          <cell r="HY15">
            <v>0</v>
          </cell>
          <cell r="HZ15">
            <v>0.02</v>
          </cell>
          <cell r="IA15">
            <v>0</v>
          </cell>
          <cell r="IB15">
            <v>0.02</v>
          </cell>
          <cell r="IC15">
            <v>0.45</v>
          </cell>
          <cell r="ID15">
            <v>-0.05</v>
          </cell>
          <cell r="IE15">
            <v>-0.03</v>
          </cell>
          <cell r="IF15">
            <v>-0.03</v>
          </cell>
          <cell r="IG15">
            <v>0</v>
          </cell>
          <cell r="IH15">
            <v>0</v>
          </cell>
          <cell r="II15">
            <v>0</v>
          </cell>
          <cell r="IJ15">
            <v>0.09</v>
          </cell>
          <cell r="IK15">
            <v>0</v>
          </cell>
          <cell r="IL15">
            <v>-0.02</v>
          </cell>
          <cell r="IM15">
            <v>0.05</v>
          </cell>
          <cell r="IN15">
            <v>0.01</v>
          </cell>
          <cell r="IO15">
            <v>0.01</v>
          </cell>
          <cell r="IP15">
            <v>0.03</v>
          </cell>
          <cell r="IQ15">
            <v>0.41</v>
          </cell>
        </row>
        <row r="16">
          <cell r="B16">
            <v>0</v>
          </cell>
          <cell r="C16">
            <v>0</v>
          </cell>
          <cell r="D16">
            <v>0.02</v>
          </cell>
          <cell r="E16">
            <v>0.03</v>
          </cell>
          <cell r="F16">
            <v>0.03</v>
          </cell>
          <cell r="G16">
            <v>0</v>
          </cell>
          <cell r="H16">
            <v>-0.01</v>
          </cell>
          <cell r="I16">
            <v>-0.5</v>
          </cell>
          <cell r="J16">
            <v>0.15</v>
          </cell>
          <cell r="K16">
            <v>0.01</v>
          </cell>
          <cell r="L16">
            <v>-0.01</v>
          </cell>
          <cell r="M16">
            <v>0.01</v>
          </cell>
          <cell r="N16">
            <v>0.01</v>
          </cell>
          <cell r="O16">
            <v>0.04</v>
          </cell>
          <cell r="P16">
            <v>0.01</v>
          </cell>
          <cell r="Q16">
            <v>0.02</v>
          </cell>
          <cell r="R16">
            <v>0.01</v>
          </cell>
          <cell r="S16">
            <v>0</v>
          </cell>
          <cell r="T16">
            <v>-0.02</v>
          </cell>
          <cell r="U16">
            <v>-0.03</v>
          </cell>
          <cell r="V16">
            <v>0</v>
          </cell>
          <cell r="W16">
            <v>-0.01</v>
          </cell>
          <cell r="X16">
            <v>-0.01</v>
          </cell>
          <cell r="Y16">
            <v>0.02</v>
          </cell>
          <cell r="Z16">
            <v>0</v>
          </cell>
          <cell r="AA16">
            <v>0.02</v>
          </cell>
          <cell r="AB16">
            <v>0.05</v>
          </cell>
          <cell r="AC16">
            <v>-0.04</v>
          </cell>
          <cell r="AD16">
            <v>0.1</v>
          </cell>
          <cell r="AE16">
            <v>0</v>
          </cell>
          <cell r="AF16">
            <v>0</v>
          </cell>
          <cell r="AG16">
            <v>0</v>
          </cell>
          <cell r="AH16">
            <v>0.04</v>
          </cell>
          <cell r="AI16">
            <v>0</v>
          </cell>
          <cell r="AJ16">
            <v>0.05</v>
          </cell>
          <cell r="AK16">
            <v>0.03</v>
          </cell>
          <cell r="AL16">
            <v>0</v>
          </cell>
          <cell r="AM16">
            <v>0</v>
          </cell>
          <cell r="AN16">
            <v>0</v>
          </cell>
          <cell r="AO16">
            <v>0.01</v>
          </cell>
          <cell r="AP16">
            <v>0</v>
          </cell>
          <cell r="AQ16">
            <v>0.01</v>
          </cell>
          <cell r="AR16">
            <v>0.04</v>
          </cell>
          <cell r="AS16">
            <v>0.03</v>
          </cell>
          <cell r="AT16">
            <v>0.04</v>
          </cell>
          <cell r="AU16">
            <v>-0.02</v>
          </cell>
          <cell r="AV16">
            <v>0</v>
          </cell>
          <cell r="AW16">
            <v>0.02</v>
          </cell>
          <cell r="AX16">
            <v>0.05</v>
          </cell>
          <cell r="AY16">
            <v>0.02</v>
          </cell>
          <cell r="AZ16">
            <v>0.01</v>
          </cell>
          <cell r="BA16">
            <v>-0.01</v>
          </cell>
          <cell r="BB16">
            <v>0.01</v>
          </cell>
          <cell r="BC16">
            <v>0</v>
          </cell>
          <cell r="BD16">
            <v>0.01</v>
          </cell>
          <cell r="BE16">
            <v>0.01</v>
          </cell>
          <cell r="BF16">
            <v>-0.02</v>
          </cell>
          <cell r="BG16">
            <v>-0.01</v>
          </cell>
          <cell r="BH16">
            <v>-0.01</v>
          </cell>
          <cell r="BI16">
            <v>0</v>
          </cell>
          <cell r="BJ16">
            <v>0.05</v>
          </cell>
          <cell r="BK16">
            <v>0.04</v>
          </cell>
          <cell r="BL16">
            <v>0</v>
          </cell>
          <cell r="BM16">
            <v>0.23</v>
          </cell>
          <cell r="BN16">
            <v>0.11</v>
          </cell>
          <cell r="BO16">
            <v>0</v>
          </cell>
          <cell r="BP16">
            <v>0</v>
          </cell>
          <cell r="BQ16">
            <v>0</v>
          </cell>
          <cell r="BR16">
            <v>0</v>
          </cell>
          <cell r="BS16">
            <v>0.11</v>
          </cell>
          <cell r="BT16">
            <v>0.13</v>
          </cell>
          <cell r="BU16">
            <v>0</v>
          </cell>
          <cell r="BV16">
            <v>-0.03</v>
          </cell>
          <cell r="BW16">
            <v>0.18</v>
          </cell>
          <cell r="BX16">
            <v>0.14000000000000001</v>
          </cell>
          <cell r="BY16">
            <v>7.0000000000000007E-2</v>
          </cell>
          <cell r="BZ16">
            <v>0.05</v>
          </cell>
          <cell r="CA16">
            <v>0.02</v>
          </cell>
          <cell r="CB16">
            <v>0</v>
          </cell>
          <cell r="CC16">
            <v>0.02</v>
          </cell>
          <cell r="CD16">
            <v>0</v>
          </cell>
          <cell r="CE16">
            <v>-0.02</v>
          </cell>
          <cell r="CF16">
            <v>0</v>
          </cell>
          <cell r="CG16">
            <v>-0.04</v>
          </cell>
          <cell r="CH16">
            <v>0</v>
          </cell>
          <cell r="CI16">
            <v>-0.05</v>
          </cell>
          <cell r="CJ16">
            <v>0.01</v>
          </cell>
          <cell r="CK16">
            <v>0.09</v>
          </cell>
          <cell r="CL16">
            <v>0.03</v>
          </cell>
          <cell r="CM16">
            <v>0.02</v>
          </cell>
          <cell r="CN16">
            <v>0.03</v>
          </cell>
          <cell r="CO16">
            <v>-0.03</v>
          </cell>
          <cell r="CP16">
            <v>0.02</v>
          </cell>
          <cell r="CQ16">
            <v>0.02</v>
          </cell>
          <cell r="CR16">
            <v>0</v>
          </cell>
          <cell r="CS16">
            <v>0</v>
          </cell>
          <cell r="CT16">
            <v>-0.06</v>
          </cell>
          <cell r="CU16">
            <v>-0.66</v>
          </cell>
          <cell r="CV16">
            <v>-0.67</v>
          </cell>
          <cell r="CW16">
            <v>0.1</v>
          </cell>
          <cell r="CX16">
            <v>-0.81</v>
          </cell>
          <cell r="CY16">
            <v>0.02</v>
          </cell>
          <cell r="CZ16">
            <v>0.01</v>
          </cell>
          <cell r="DA16">
            <v>0</v>
          </cell>
          <cell r="DB16">
            <v>0.01</v>
          </cell>
          <cell r="DC16">
            <v>0.03</v>
          </cell>
          <cell r="DD16">
            <v>0</v>
          </cell>
          <cell r="DE16">
            <v>0.03</v>
          </cell>
          <cell r="DF16">
            <v>0.48</v>
          </cell>
          <cell r="DG16">
            <v>-0.05</v>
          </cell>
          <cell r="DH16">
            <v>-0.05</v>
          </cell>
          <cell r="DI16">
            <v>0.01</v>
          </cell>
          <cell r="DJ16">
            <v>0.04</v>
          </cell>
          <cell r="DK16">
            <v>0.01</v>
          </cell>
          <cell r="DL16">
            <v>0.03</v>
          </cell>
          <cell r="DM16">
            <v>0.01</v>
          </cell>
          <cell r="DN16">
            <v>-0.01</v>
          </cell>
          <cell r="DO16">
            <v>-0.01</v>
          </cell>
          <cell r="DP16">
            <v>0.02</v>
          </cell>
          <cell r="DQ16">
            <v>0</v>
          </cell>
          <cell r="DR16">
            <v>0</v>
          </cell>
          <cell r="DS16">
            <v>0.02</v>
          </cell>
          <cell r="DT16">
            <v>0.48</v>
          </cell>
          <cell r="DU16">
            <v>0.33</v>
          </cell>
          <cell r="DV16">
            <v>0.14000000000000001</v>
          </cell>
          <cell r="DW16">
            <v>0</v>
          </cell>
          <cell r="DX16">
            <v>0</v>
          </cell>
          <cell r="DY16">
            <v>0</v>
          </cell>
          <cell r="DZ16">
            <v>0</v>
          </cell>
          <cell r="EA16">
            <v>0.1</v>
          </cell>
          <cell r="EB16">
            <v>0.06</v>
          </cell>
          <cell r="EC16">
            <v>0.03</v>
          </cell>
          <cell r="ED16">
            <v>0.03</v>
          </cell>
          <cell r="EE16">
            <v>0.03</v>
          </cell>
          <cell r="EF16">
            <v>0.6</v>
          </cell>
          <cell r="EG16">
            <v>0.37</v>
          </cell>
          <cell r="EH16">
            <v>0.03</v>
          </cell>
          <cell r="EI16">
            <v>0</v>
          </cell>
          <cell r="EJ16">
            <v>0.01</v>
          </cell>
          <cell r="EK16">
            <v>0.02</v>
          </cell>
          <cell r="EL16">
            <v>0.02</v>
          </cell>
          <cell r="EM16">
            <v>0</v>
          </cell>
          <cell r="EN16">
            <v>0</v>
          </cell>
          <cell r="EO16">
            <v>0.01</v>
          </cell>
          <cell r="EP16">
            <v>0</v>
          </cell>
          <cell r="EQ16">
            <v>0.04</v>
          </cell>
          <cell r="ER16">
            <v>-0.02</v>
          </cell>
          <cell r="ES16">
            <v>0.01</v>
          </cell>
          <cell r="ET16">
            <v>-0.01</v>
          </cell>
          <cell r="EU16">
            <v>0.01</v>
          </cell>
          <cell r="EV16">
            <v>0.02</v>
          </cell>
          <cell r="EW16">
            <v>0.02</v>
          </cell>
          <cell r="EX16">
            <v>-0.01</v>
          </cell>
          <cell r="EY16">
            <v>0.12</v>
          </cell>
          <cell r="EZ16">
            <v>-0.09</v>
          </cell>
          <cell r="FA16">
            <v>0.22</v>
          </cell>
          <cell r="FB16">
            <v>0.03</v>
          </cell>
          <cell r="FC16">
            <v>0.01</v>
          </cell>
          <cell r="FD16">
            <v>0.02</v>
          </cell>
          <cell r="FE16">
            <v>0.05</v>
          </cell>
          <cell r="FF16">
            <v>0.02</v>
          </cell>
          <cell r="FG16">
            <v>0.03</v>
          </cell>
          <cell r="FH16">
            <v>0.08</v>
          </cell>
          <cell r="FI16">
            <v>0.01</v>
          </cell>
          <cell r="FJ16">
            <v>0</v>
          </cell>
          <cell r="FK16">
            <v>0.02</v>
          </cell>
          <cell r="FL16">
            <v>0.03</v>
          </cell>
          <cell r="FM16">
            <v>0.01</v>
          </cell>
          <cell r="FN16">
            <v>0.02</v>
          </cell>
          <cell r="FO16">
            <v>0.06</v>
          </cell>
          <cell r="FP16">
            <v>0.02</v>
          </cell>
          <cell r="FQ16">
            <v>-0.01</v>
          </cell>
          <cell r="FR16">
            <v>0.01</v>
          </cell>
          <cell r="FS16">
            <v>0.01</v>
          </cell>
          <cell r="FT16">
            <v>0.04</v>
          </cell>
          <cell r="FU16">
            <v>-0.12</v>
          </cell>
          <cell r="FV16">
            <v>-0.01</v>
          </cell>
          <cell r="FW16">
            <v>0</v>
          </cell>
          <cell r="FX16">
            <v>0</v>
          </cell>
          <cell r="FY16">
            <v>-0.04</v>
          </cell>
          <cell r="FZ16">
            <v>-0.02</v>
          </cell>
          <cell r="GA16">
            <v>-0.01</v>
          </cell>
          <cell r="GB16">
            <v>-0.02</v>
          </cell>
          <cell r="GC16">
            <v>-0.03</v>
          </cell>
          <cell r="GD16">
            <v>-0.02</v>
          </cell>
          <cell r="GE16">
            <v>-0.01</v>
          </cell>
          <cell r="GF16">
            <v>0</v>
          </cell>
          <cell r="GG16">
            <v>-0.03</v>
          </cell>
          <cell r="GH16">
            <v>-0.04</v>
          </cell>
          <cell r="GI16">
            <v>0.01</v>
          </cell>
          <cell r="GJ16">
            <v>-0.03</v>
          </cell>
          <cell r="GK16">
            <v>0.03</v>
          </cell>
          <cell r="GL16">
            <v>-0.03</v>
          </cell>
          <cell r="GM16">
            <v>0</v>
          </cell>
          <cell r="GN16">
            <v>-0.04</v>
          </cell>
          <cell r="GO16">
            <v>0</v>
          </cell>
          <cell r="GP16">
            <v>-0.01</v>
          </cell>
          <cell r="GQ16">
            <v>0</v>
          </cell>
          <cell r="GR16">
            <v>0</v>
          </cell>
          <cell r="GS16">
            <v>-0.01</v>
          </cell>
          <cell r="GT16">
            <v>0.02</v>
          </cell>
          <cell r="GU16">
            <v>-0.03</v>
          </cell>
          <cell r="GV16">
            <v>-0.04</v>
          </cell>
          <cell r="GW16">
            <v>0</v>
          </cell>
          <cell r="GX16">
            <v>0</v>
          </cell>
          <cell r="GY16">
            <v>0</v>
          </cell>
          <cell r="GZ16">
            <v>0.02</v>
          </cell>
          <cell r="HA16">
            <v>-0.01</v>
          </cell>
          <cell r="HB16">
            <v>-0.01</v>
          </cell>
          <cell r="HC16">
            <v>0</v>
          </cell>
          <cell r="HD16">
            <v>0</v>
          </cell>
          <cell r="HE16">
            <v>0</v>
          </cell>
          <cell r="HF16">
            <v>-0.02</v>
          </cell>
          <cell r="HG16">
            <v>0.02</v>
          </cell>
          <cell r="HH16">
            <v>0.05</v>
          </cell>
          <cell r="HI16">
            <v>0.03</v>
          </cell>
          <cell r="HJ16">
            <v>0.03</v>
          </cell>
          <cell r="HK16">
            <v>0</v>
          </cell>
          <cell r="HL16">
            <v>-0.06</v>
          </cell>
          <cell r="HM16">
            <v>0.04</v>
          </cell>
          <cell r="HN16">
            <v>0.02</v>
          </cell>
          <cell r="HO16">
            <v>0</v>
          </cell>
          <cell r="HP16">
            <v>0.02</v>
          </cell>
          <cell r="HQ16">
            <v>-0.1</v>
          </cell>
          <cell r="HR16">
            <v>-1.06</v>
          </cell>
          <cell r="HS16">
            <v>-1.06</v>
          </cell>
          <cell r="HT16">
            <v>-0.02</v>
          </cell>
          <cell r="HU16">
            <v>-1.08</v>
          </cell>
          <cell r="HV16">
            <v>0.01</v>
          </cell>
          <cell r="HW16">
            <v>0.02</v>
          </cell>
          <cell r="HX16">
            <v>0</v>
          </cell>
          <cell r="HY16">
            <v>0</v>
          </cell>
          <cell r="HZ16">
            <v>0.02</v>
          </cell>
          <cell r="IA16">
            <v>0</v>
          </cell>
          <cell r="IB16">
            <v>0.02</v>
          </cell>
          <cell r="IC16">
            <v>0.23</v>
          </cell>
          <cell r="ID16">
            <v>-0.08</v>
          </cell>
          <cell r="IE16">
            <v>-0.04</v>
          </cell>
          <cell r="IF16">
            <v>-0.03</v>
          </cell>
          <cell r="IG16">
            <v>0.05</v>
          </cell>
          <cell r="IH16">
            <v>0.01</v>
          </cell>
          <cell r="II16">
            <v>0.04</v>
          </cell>
          <cell r="IJ16">
            <v>0.05</v>
          </cell>
          <cell r="IK16">
            <v>0.01</v>
          </cell>
          <cell r="IL16">
            <v>-0.01</v>
          </cell>
          <cell r="IM16">
            <v>0</v>
          </cell>
          <cell r="IN16">
            <v>0.03</v>
          </cell>
          <cell r="IO16">
            <v>0</v>
          </cell>
          <cell r="IP16">
            <v>0.02</v>
          </cell>
          <cell r="IQ16">
            <v>0.22</v>
          </cell>
        </row>
        <row r="17">
          <cell r="B17">
            <v>7.0000000000000007E-2</v>
          </cell>
          <cell r="C17">
            <v>0.03</v>
          </cell>
          <cell r="D17">
            <v>-0.02</v>
          </cell>
          <cell r="E17">
            <v>0</v>
          </cell>
          <cell r="F17">
            <v>-0.03</v>
          </cell>
          <cell r="G17">
            <v>0.03</v>
          </cell>
          <cell r="H17">
            <v>-0.02</v>
          </cell>
          <cell r="I17">
            <v>-0.4</v>
          </cell>
          <cell r="J17">
            <v>-0.34</v>
          </cell>
          <cell r="K17">
            <v>0.02</v>
          </cell>
          <cell r="L17">
            <v>0.01</v>
          </cell>
          <cell r="M17">
            <v>0</v>
          </cell>
          <cell r="N17">
            <v>0.01</v>
          </cell>
          <cell r="O17">
            <v>0.04</v>
          </cell>
          <cell r="P17">
            <v>0.03</v>
          </cell>
          <cell r="Q17">
            <v>0.01</v>
          </cell>
          <cell r="R17">
            <v>-0.01</v>
          </cell>
          <cell r="S17">
            <v>0.01</v>
          </cell>
          <cell r="T17">
            <v>0.02</v>
          </cell>
          <cell r="U17">
            <v>-0.02</v>
          </cell>
          <cell r="V17">
            <v>-0.01</v>
          </cell>
          <cell r="W17">
            <v>0.01</v>
          </cell>
          <cell r="X17">
            <v>0.03</v>
          </cell>
          <cell r="Y17">
            <v>0</v>
          </cell>
          <cell r="Z17">
            <v>0</v>
          </cell>
          <cell r="AA17">
            <v>0.01</v>
          </cell>
          <cell r="AB17">
            <v>-0.6</v>
          </cell>
          <cell r="AC17">
            <v>-0.64</v>
          </cell>
          <cell r="AD17">
            <v>0.04</v>
          </cell>
          <cell r="AE17">
            <v>0.04</v>
          </cell>
          <cell r="AF17">
            <v>0.04</v>
          </cell>
          <cell r="AG17">
            <v>0</v>
          </cell>
          <cell r="AH17">
            <v>0.1</v>
          </cell>
          <cell r="AI17">
            <v>0.01</v>
          </cell>
          <cell r="AJ17">
            <v>0.09</v>
          </cell>
          <cell r="AK17">
            <v>0.03</v>
          </cell>
          <cell r="AL17">
            <v>0.01</v>
          </cell>
          <cell r="AM17">
            <v>0</v>
          </cell>
          <cell r="AN17">
            <v>0</v>
          </cell>
          <cell r="AO17">
            <v>0.01</v>
          </cell>
          <cell r="AP17">
            <v>0</v>
          </cell>
          <cell r="AQ17">
            <v>0.02</v>
          </cell>
          <cell r="AR17">
            <v>7.0000000000000007E-2</v>
          </cell>
          <cell r="AS17">
            <v>0.02</v>
          </cell>
          <cell r="AT17">
            <v>0.01</v>
          </cell>
          <cell r="AU17">
            <v>-0.02</v>
          </cell>
          <cell r="AV17">
            <v>0.02</v>
          </cell>
          <cell r="AW17">
            <v>0.05</v>
          </cell>
          <cell r="AX17">
            <v>-0.05</v>
          </cell>
          <cell r="AY17">
            <v>-0.03</v>
          </cell>
          <cell r="AZ17">
            <v>-0.03</v>
          </cell>
          <cell r="BA17">
            <v>0.01</v>
          </cell>
          <cell r="BB17">
            <v>0.02</v>
          </cell>
          <cell r="BC17">
            <v>0.01</v>
          </cell>
          <cell r="BD17">
            <v>0</v>
          </cell>
          <cell r="BE17">
            <v>-0.01</v>
          </cell>
          <cell r="BF17">
            <v>0</v>
          </cell>
          <cell r="BG17">
            <v>0</v>
          </cell>
          <cell r="BH17">
            <v>0</v>
          </cell>
          <cell r="BI17">
            <v>0</v>
          </cell>
          <cell r="BJ17">
            <v>-0.04</v>
          </cell>
          <cell r="BK17">
            <v>-0.04</v>
          </cell>
          <cell r="BL17">
            <v>0.01</v>
          </cell>
          <cell r="BM17">
            <v>0.37</v>
          </cell>
          <cell r="BN17">
            <v>0.17</v>
          </cell>
          <cell r="BO17">
            <v>0</v>
          </cell>
          <cell r="BP17">
            <v>0</v>
          </cell>
          <cell r="BQ17">
            <v>0.01</v>
          </cell>
          <cell r="BR17">
            <v>0</v>
          </cell>
          <cell r="BS17">
            <v>0.2</v>
          </cell>
          <cell r="BT17">
            <v>0.18</v>
          </cell>
          <cell r="BU17">
            <v>0</v>
          </cell>
          <cell r="BV17">
            <v>0.03</v>
          </cell>
          <cell r="BW17">
            <v>-0.23</v>
          </cell>
          <cell r="BX17">
            <v>-0.22</v>
          </cell>
          <cell r="BY17">
            <v>-0.17</v>
          </cell>
          <cell r="BZ17">
            <v>-0.02</v>
          </cell>
          <cell r="CA17">
            <v>-0.03</v>
          </cell>
          <cell r="CB17">
            <v>-0.06</v>
          </cell>
          <cell r="CC17">
            <v>-0.02</v>
          </cell>
          <cell r="CD17">
            <v>-0.01</v>
          </cell>
          <cell r="CE17">
            <v>-0.04</v>
          </cell>
          <cell r="CF17">
            <v>0</v>
          </cell>
          <cell r="CG17">
            <v>-0.02</v>
          </cell>
          <cell r="CH17">
            <v>-0.01</v>
          </cell>
          <cell r="CI17">
            <v>0</v>
          </cell>
          <cell r="CJ17">
            <v>-0.01</v>
          </cell>
          <cell r="CK17">
            <v>0.08</v>
          </cell>
          <cell r="CL17">
            <v>0.05</v>
          </cell>
          <cell r="CM17">
            <v>0.01</v>
          </cell>
          <cell r="CN17">
            <v>0.02</v>
          </cell>
          <cell r="CO17">
            <v>0.26</v>
          </cell>
          <cell r="CP17">
            <v>0.09</v>
          </cell>
          <cell r="CQ17">
            <v>0.04</v>
          </cell>
          <cell r="CR17">
            <v>0</v>
          </cell>
          <cell r="CS17">
            <v>0.05</v>
          </cell>
          <cell r="CT17">
            <v>0.18</v>
          </cell>
          <cell r="CU17">
            <v>0.18</v>
          </cell>
          <cell r="CV17">
            <v>0.18</v>
          </cell>
          <cell r="CW17">
            <v>-0.04</v>
          </cell>
          <cell r="CX17">
            <v>0.17</v>
          </cell>
          <cell r="CY17">
            <v>-0.03</v>
          </cell>
          <cell r="CZ17">
            <v>0.01</v>
          </cell>
          <cell r="DA17">
            <v>0.06</v>
          </cell>
          <cell r="DB17">
            <v>0</v>
          </cell>
          <cell r="DC17">
            <v>0.01</v>
          </cell>
          <cell r="DD17">
            <v>0</v>
          </cell>
          <cell r="DE17">
            <v>0.01</v>
          </cell>
          <cell r="DF17">
            <v>-0.27</v>
          </cell>
          <cell r="DG17">
            <v>-7.0000000000000007E-2</v>
          </cell>
          <cell r="DH17">
            <v>-7.0000000000000007E-2</v>
          </cell>
          <cell r="DI17">
            <v>0</v>
          </cell>
          <cell r="DJ17">
            <v>0.01</v>
          </cell>
          <cell r="DK17">
            <v>0</v>
          </cell>
          <cell r="DL17">
            <v>0.01</v>
          </cell>
          <cell r="DM17">
            <v>7.0000000000000007E-2</v>
          </cell>
          <cell r="DN17">
            <v>-0.01</v>
          </cell>
          <cell r="DO17">
            <v>0</v>
          </cell>
          <cell r="DP17">
            <v>0.01</v>
          </cell>
          <cell r="DQ17">
            <v>0</v>
          </cell>
          <cell r="DR17">
            <v>0.04</v>
          </cell>
          <cell r="DS17">
            <v>0.02</v>
          </cell>
          <cell r="DT17">
            <v>-0.28000000000000003</v>
          </cell>
          <cell r="DU17">
            <v>-0.14000000000000001</v>
          </cell>
          <cell r="DV17">
            <v>-0.13</v>
          </cell>
          <cell r="DW17">
            <v>0.27</v>
          </cell>
          <cell r="DX17">
            <v>0.13</v>
          </cell>
          <cell r="DY17">
            <v>0.08</v>
          </cell>
          <cell r="DZ17">
            <v>0.06</v>
          </cell>
          <cell r="EA17">
            <v>-0.03</v>
          </cell>
          <cell r="EB17">
            <v>-0.04</v>
          </cell>
          <cell r="EC17">
            <v>-0.03</v>
          </cell>
          <cell r="ED17">
            <v>-0.01</v>
          </cell>
          <cell r="EE17">
            <v>0.01</v>
          </cell>
          <cell r="EF17">
            <v>0.3</v>
          </cell>
          <cell r="EG17">
            <v>-0.37</v>
          </cell>
          <cell r="EH17">
            <v>0.02</v>
          </cell>
          <cell r="EI17">
            <v>0.02</v>
          </cell>
          <cell r="EJ17">
            <v>0.01</v>
          </cell>
          <cell r="EK17">
            <v>-0.01</v>
          </cell>
          <cell r="EL17">
            <v>0.05</v>
          </cell>
          <cell r="EM17">
            <v>0.05</v>
          </cell>
          <cell r="EN17">
            <v>0</v>
          </cell>
          <cell r="EO17">
            <v>-0.01</v>
          </cell>
          <cell r="EP17">
            <v>0.01</v>
          </cell>
          <cell r="EQ17">
            <v>-0.02</v>
          </cell>
          <cell r="ER17">
            <v>0.02</v>
          </cell>
          <cell r="ES17">
            <v>-0.02</v>
          </cell>
          <cell r="ET17">
            <v>0.02</v>
          </cell>
          <cell r="EU17">
            <v>0</v>
          </cell>
          <cell r="EV17">
            <v>0.01</v>
          </cell>
          <cell r="EW17">
            <v>-0.01</v>
          </cell>
          <cell r="EX17">
            <v>-0.02</v>
          </cell>
          <cell r="EY17">
            <v>-0.69</v>
          </cell>
          <cell r="EZ17">
            <v>-0.69</v>
          </cell>
          <cell r="FA17">
            <v>-0.01</v>
          </cell>
          <cell r="FB17">
            <v>0.02</v>
          </cell>
          <cell r="FC17">
            <v>0.01</v>
          </cell>
          <cell r="FD17">
            <v>0</v>
          </cell>
          <cell r="FE17">
            <v>0.22</v>
          </cell>
          <cell r="FF17">
            <v>0.12</v>
          </cell>
          <cell r="FG17">
            <v>0.1</v>
          </cell>
          <cell r="FH17">
            <v>0.04</v>
          </cell>
          <cell r="FI17">
            <v>0.01</v>
          </cell>
          <cell r="FJ17">
            <v>0.01</v>
          </cell>
          <cell r="FK17">
            <v>0</v>
          </cell>
          <cell r="FL17">
            <v>0.01</v>
          </cell>
          <cell r="FM17">
            <v>0.01</v>
          </cell>
          <cell r="FN17">
            <v>0.01</v>
          </cell>
          <cell r="FO17">
            <v>0.06</v>
          </cell>
          <cell r="FP17">
            <v>0.01</v>
          </cell>
          <cell r="FQ17">
            <v>0.03</v>
          </cell>
          <cell r="FR17">
            <v>-0.02</v>
          </cell>
          <cell r="FS17">
            <v>0</v>
          </cell>
          <cell r="FT17">
            <v>0.05</v>
          </cell>
          <cell r="FU17">
            <v>-0.01</v>
          </cell>
          <cell r="FV17">
            <v>0</v>
          </cell>
          <cell r="FW17">
            <v>-0.01</v>
          </cell>
          <cell r="FX17">
            <v>0</v>
          </cell>
          <cell r="FY17">
            <v>0.02</v>
          </cell>
          <cell r="FZ17">
            <v>0.01</v>
          </cell>
          <cell r="GA17">
            <v>0</v>
          </cell>
          <cell r="GB17">
            <v>0.01</v>
          </cell>
          <cell r="GC17">
            <v>0</v>
          </cell>
          <cell r="GD17">
            <v>0</v>
          </cell>
          <cell r="GE17">
            <v>0</v>
          </cell>
          <cell r="GF17">
            <v>0</v>
          </cell>
          <cell r="GG17">
            <v>-0.02</v>
          </cell>
          <cell r="GH17">
            <v>-0.02</v>
          </cell>
          <cell r="GI17">
            <v>0</v>
          </cell>
          <cell r="GJ17">
            <v>0.36</v>
          </cell>
          <cell r="GK17">
            <v>0.11</v>
          </cell>
          <cell r="GL17">
            <v>0.17</v>
          </cell>
          <cell r="GM17">
            <v>0.17</v>
          </cell>
          <cell r="GN17">
            <v>0</v>
          </cell>
          <cell r="GO17">
            <v>0</v>
          </cell>
          <cell r="GP17">
            <v>7.0000000000000007E-2</v>
          </cell>
          <cell r="GQ17">
            <v>0.09</v>
          </cell>
          <cell r="GR17">
            <v>0</v>
          </cell>
          <cell r="GS17">
            <v>-0.01</v>
          </cell>
          <cell r="GT17">
            <v>0.02</v>
          </cell>
          <cell r="GU17">
            <v>-0.09</v>
          </cell>
          <cell r="GV17">
            <v>-0.01</v>
          </cell>
          <cell r="GW17">
            <v>0</v>
          </cell>
          <cell r="GX17">
            <v>-7.0000000000000007E-2</v>
          </cell>
          <cell r="GY17">
            <v>-0.01</v>
          </cell>
          <cell r="GZ17">
            <v>-0.01</v>
          </cell>
          <cell r="HA17">
            <v>0.01</v>
          </cell>
          <cell r="HB17">
            <v>-0.02</v>
          </cell>
          <cell r="HC17">
            <v>0</v>
          </cell>
          <cell r="HD17">
            <v>0</v>
          </cell>
          <cell r="HE17">
            <v>0</v>
          </cell>
          <cell r="HF17">
            <v>-0.01</v>
          </cell>
          <cell r="HG17">
            <v>0.01</v>
          </cell>
          <cell r="HH17">
            <v>0.12</v>
          </cell>
          <cell r="HI17">
            <v>0.08</v>
          </cell>
          <cell r="HJ17">
            <v>0</v>
          </cell>
          <cell r="HK17">
            <v>0.04</v>
          </cell>
          <cell r="HL17">
            <v>0.23</v>
          </cell>
          <cell r="HM17">
            <v>0.02</v>
          </cell>
          <cell r="HN17">
            <v>-0.01</v>
          </cell>
          <cell r="HO17">
            <v>0</v>
          </cell>
          <cell r="HP17">
            <v>0.03</v>
          </cell>
          <cell r="HQ17">
            <v>0.21</v>
          </cell>
          <cell r="HR17">
            <v>0.34</v>
          </cell>
          <cell r="HS17">
            <v>0.33</v>
          </cell>
          <cell r="HT17">
            <v>0.04</v>
          </cell>
          <cell r="HU17">
            <v>0.22</v>
          </cell>
          <cell r="HV17">
            <v>0.04</v>
          </cell>
          <cell r="HW17">
            <v>0.02</v>
          </cell>
          <cell r="HX17">
            <v>0.02</v>
          </cell>
          <cell r="HY17">
            <v>0.02</v>
          </cell>
          <cell r="HZ17">
            <v>0.01</v>
          </cell>
          <cell r="IA17">
            <v>0</v>
          </cell>
          <cell r="IB17">
            <v>0.01</v>
          </cell>
          <cell r="IC17">
            <v>-0.05</v>
          </cell>
          <cell r="ID17">
            <v>-0.03</v>
          </cell>
          <cell r="IE17">
            <v>-0.05</v>
          </cell>
          <cell r="IF17">
            <v>0.01</v>
          </cell>
          <cell r="IG17">
            <v>0.01</v>
          </cell>
          <cell r="IH17">
            <v>0</v>
          </cell>
          <cell r="II17">
            <v>0.01</v>
          </cell>
          <cell r="IJ17">
            <v>-0.01</v>
          </cell>
          <cell r="IK17">
            <v>0</v>
          </cell>
          <cell r="IL17">
            <v>0</v>
          </cell>
          <cell r="IM17">
            <v>0</v>
          </cell>
          <cell r="IN17">
            <v>-0.04</v>
          </cell>
          <cell r="IO17">
            <v>0.01</v>
          </cell>
          <cell r="IP17">
            <v>0.01</v>
          </cell>
          <cell r="IQ17">
            <v>-0.02</v>
          </cell>
        </row>
        <row r="18">
          <cell r="B18">
            <v>0</v>
          </cell>
          <cell r="C18">
            <v>0</v>
          </cell>
          <cell r="D18">
            <v>0.09</v>
          </cell>
          <cell r="E18">
            <v>7.0000000000000007E-2</v>
          </cell>
          <cell r="F18">
            <v>7.0000000000000007E-2</v>
          </cell>
          <cell r="G18">
            <v>0</v>
          </cell>
          <cell r="H18">
            <v>0.02</v>
          </cell>
          <cell r="I18">
            <v>1.9</v>
          </cell>
          <cell r="J18">
            <v>0.47</v>
          </cell>
          <cell r="K18">
            <v>0.05</v>
          </cell>
          <cell r="L18">
            <v>0.04</v>
          </cell>
          <cell r="M18">
            <v>0.02</v>
          </cell>
          <cell r="N18">
            <v>-0.01</v>
          </cell>
          <cell r="O18">
            <v>0.02</v>
          </cell>
          <cell r="P18">
            <v>0.02</v>
          </cell>
          <cell r="Q18">
            <v>0</v>
          </cell>
          <cell r="R18">
            <v>0</v>
          </cell>
          <cell r="S18">
            <v>0.01</v>
          </cell>
          <cell r="T18">
            <v>0.03</v>
          </cell>
          <cell r="U18">
            <v>0.02</v>
          </cell>
          <cell r="V18">
            <v>0</v>
          </cell>
          <cell r="W18">
            <v>-0.01</v>
          </cell>
          <cell r="X18">
            <v>0.01</v>
          </cell>
          <cell r="Y18">
            <v>0</v>
          </cell>
          <cell r="Z18">
            <v>0</v>
          </cell>
          <cell r="AA18">
            <v>0</v>
          </cell>
          <cell r="AB18">
            <v>0.27</v>
          </cell>
          <cell r="AC18">
            <v>0.14000000000000001</v>
          </cell>
          <cell r="AD18">
            <v>0.13</v>
          </cell>
          <cell r="AE18">
            <v>0.01</v>
          </cell>
          <cell r="AF18">
            <v>0.01</v>
          </cell>
          <cell r="AG18">
            <v>0</v>
          </cell>
          <cell r="AH18">
            <v>0.09</v>
          </cell>
          <cell r="AI18">
            <v>0.03</v>
          </cell>
          <cell r="AJ18">
            <v>0.06</v>
          </cell>
          <cell r="AK18">
            <v>0.01</v>
          </cell>
          <cell r="AL18">
            <v>0</v>
          </cell>
          <cell r="AM18">
            <v>0</v>
          </cell>
          <cell r="AN18">
            <v>0.01</v>
          </cell>
          <cell r="AO18">
            <v>0</v>
          </cell>
          <cell r="AP18">
            <v>0</v>
          </cell>
          <cell r="AQ18">
            <v>0</v>
          </cell>
          <cell r="AR18">
            <v>0.13</v>
          </cell>
          <cell r="AS18">
            <v>0.1</v>
          </cell>
          <cell r="AT18">
            <v>0.09</v>
          </cell>
          <cell r="AU18">
            <v>0.02</v>
          </cell>
          <cell r="AV18">
            <v>0.01</v>
          </cell>
          <cell r="AW18">
            <v>0.02</v>
          </cell>
          <cell r="AX18">
            <v>0.03</v>
          </cell>
          <cell r="AY18">
            <v>-0.01</v>
          </cell>
          <cell r="AZ18">
            <v>-0.01</v>
          </cell>
          <cell r="BA18">
            <v>0</v>
          </cell>
          <cell r="BB18">
            <v>-0.02</v>
          </cell>
          <cell r="BC18">
            <v>-0.01</v>
          </cell>
          <cell r="BD18">
            <v>0.01</v>
          </cell>
          <cell r="BE18">
            <v>0.01</v>
          </cell>
          <cell r="BF18">
            <v>0</v>
          </cell>
          <cell r="BG18">
            <v>0</v>
          </cell>
          <cell r="BH18">
            <v>0</v>
          </cell>
          <cell r="BI18">
            <v>0</v>
          </cell>
          <cell r="BJ18">
            <v>0.05</v>
          </cell>
          <cell r="BK18">
            <v>0.04</v>
          </cell>
          <cell r="BL18">
            <v>0</v>
          </cell>
          <cell r="BM18">
            <v>0.38</v>
          </cell>
          <cell r="BN18">
            <v>0.2</v>
          </cell>
          <cell r="BO18">
            <v>0</v>
          </cell>
          <cell r="BP18">
            <v>0</v>
          </cell>
          <cell r="BQ18">
            <v>0</v>
          </cell>
          <cell r="BR18">
            <v>0</v>
          </cell>
          <cell r="BS18">
            <v>0.18</v>
          </cell>
          <cell r="BT18">
            <v>0.17</v>
          </cell>
          <cell r="BU18">
            <v>0</v>
          </cell>
          <cell r="BV18">
            <v>0.02</v>
          </cell>
          <cell r="BW18">
            <v>0.34</v>
          </cell>
          <cell r="BX18">
            <v>0.14000000000000001</v>
          </cell>
          <cell r="BY18">
            <v>0.09</v>
          </cell>
          <cell r="BZ18">
            <v>0.01</v>
          </cell>
          <cell r="CA18">
            <v>0.03</v>
          </cell>
          <cell r="CB18">
            <v>0.09</v>
          </cell>
          <cell r="CC18">
            <v>0.04</v>
          </cell>
          <cell r="CD18">
            <v>0.02</v>
          </cell>
          <cell r="CE18">
            <v>0.04</v>
          </cell>
          <cell r="CF18">
            <v>-0.01</v>
          </cell>
          <cell r="CG18">
            <v>7.0000000000000007E-2</v>
          </cell>
          <cell r="CH18">
            <v>0.01</v>
          </cell>
          <cell r="CI18">
            <v>0.01</v>
          </cell>
          <cell r="CJ18">
            <v>0.04</v>
          </cell>
          <cell r="CK18">
            <v>0.04</v>
          </cell>
          <cell r="CL18">
            <v>0</v>
          </cell>
          <cell r="CM18">
            <v>0.02</v>
          </cell>
          <cell r="CN18">
            <v>0.01</v>
          </cell>
          <cell r="CO18">
            <v>0.2</v>
          </cell>
          <cell r="CP18">
            <v>0.2</v>
          </cell>
          <cell r="CQ18">
            <v>0.17</v>
          </cell>
          <cell r="CR18">
            <v>0</v>
          </cell>
          <cell r="CS18">
            <v>0.04</v>
          </cell>
          <cell r="CT18">
            <v>-0.01</v>
          </cell>
          <cell r="CU18">
            <v>0.7</v>
          </cell>
          <cell r="CV18">
            <v>0.7</v>
          </cell>
          <cell r="CW18">
            <v>0.09</v>
          </cell>
          <cell r="CX18">
            <v>0.53</v>
          </cell>
          <cell r="CY18">
            <v>7.0000000000000007E-2</v>
          </cell>
          <cell r="CZ18">
            <v>0.01</v>
          </cell>
          <cell r="DA18">
            <v>0</v>
          </cell>
          <cell r="DB18">
            <v>0</v>
          </cell>
          <cell r="DC18">
            <v>0.01</v>
          </cell>
          <cell r="DD18">
            <v>0</v>
          </cell>
          <cell r="DE18">
            <v>0</v>
          </cell>
          <cell r="DF18">
            <v>-0.12</v>
          </cell>
          <cell r="DG18">
            <v>-7.0000000000000007E-2</v>
          </cell>
          <cell r="DH18">
            <v>-0.04</v>
          </cell>
          <cell r="DI18">
            <v>-0.03</v>
          </cell>
          <cell r="DJ18">
            <v>0</v>
          </cell>
          <cell r="DK18">
            <v>0</v>
          </cell>
          <cell r="DL18">
            <v>0</v>
          </cell>
          <cell r="DM18">
            <v>0.05</v>
          </cell>
          <cell r="DN18">
            <v>0.01</v>
          </cell>
          <cell r="DO18">
            <v>0.02</v>
          </cell>
          <cell r="DP18">
            <v>0</v>
          </cell>
          <cell r="DQ18">
            <v>0.03</v>
          </cell>
          <cell r="DR18">
            <v>0</v>
          </cell>
          <cell r="DS18">
            <v>0</v>
          </cell>
          <cell r="DT18">
            <v>-0.11</v>
          </cell>
          <cell r="DU18">
            <v>-0.06</v>
          </cell>
          <cell r="DV18">
            <v>-0.05</v>
          </cell>
          <cell r="DW18">
            <v>0</v>
          </cell>
          <cell r="DX18">
            <v>0</v>
          </cell>
          <cell r="DY18">
            <v>0</v>
          </cell>
          <cell r="DZ18">
            <v>0</v>
          </cell>
          <cell r="EA18">
            <v>0.09</v>
          </cell>
          <cell r="EB18">
            <v>7.0000000000000007E-2</v>
          </cell>
          <cell r="EC18">
            <v>0.08</v>
          </cell>
          <cell r="ED18">
            <v>-0.01</v>
          </cell>
          <cell r="EE18">
            <v>0.04</v>
          </cell>
          <cell r="EF18">
            <v>2.2000000000000002</v>
          </cell>
          <cell r="EG18">
            <v>0.35</v>
          </cell>
          <cell r="EH18">
            <v>0.04</v>
          </cell>
          <cell r="EI18">
            <v>0.01</v>
          </cell>
          <cell r="EJ18">
            <v>0.02</v>
          </cell>
          <cell r="EK18">
            <v>0.01</v>
          </cell>
          <cell r="EL18">
            <v>-0.01</v>
          </cell>
          <cell r="EM18">
            <v>-0.02</v>
          </cell>
          <cell r="EN18">
            <v>0.02</v>
          </cell>
          <cell r="EO18">
            <v>-0.02</v>
          </cell>
          <cell r="EP18">
            <v>0</v>
          </cell>
          <cell r="EQ18">
            <v>0.02</v>
          </cell>
          <cell r="ER18">
            <v>-0.01</v>
          </cell>
          <cell r="ES18">
            <v>0</v>
          </cell>
          <cell r="ET18">
            <v>-0.01</v>
          </cell>
          <cell r="EU18">
            <v>0.02</v>
          </cell>
          <cell r="EV18">
            <v>-0.02</v>
          </cell>
          <cell r="EW18">
            <v>0</v>
          </cell>
          <cell r="EX18">
            <v>0.03</v>
          </cell>
          <cell r="EY18">
            <v>0.22</v>
          </cell>
          <cell r="EZ18">
            <v>0.18</v>
          </cell>
          <cell r="FA18">
            <v>0.04</v>
          </cell>
          <cell r="FB18">
            <v>0.05</v>
          </cell>
          <cell r="FC18">
            <v>0.04</v>
          </cell>
          <cell r="FD18">
            <v>0.02</v>
          </cell>
          <cell r="FE18">
            <v>0.02</v>
          </cell>
          <cell r="FF18">
            <v>0</v>
          </cell>
          <cell r="FG18">
            <v>0.02</v>
          </cell>
          <cell r="FH18">
            <v>-0.01</v>
          </cell>
          <cell r="FI18">
            <v>0</v>
          </cell>
          <cell r="FJ18">
            <v>-0.01</v>
          </cell>
          <cell r="FK18">
            <v>0</v>
          </cell>
          <cell r="FL18">
            <v>0</v>
          </cell>
          <cell r="FM18">
            <v>0</v>
          </cell>
          <cell r="FN18">
            <v>-0.01</v>
          </cell>
          <cell r="FO18">
            <v>0.19</v>
          </cell>
          <cell r="FP18">
            <v>0.15</v>
          </cell>
          <cell r="FQ18">
            <v>0.05</v>
          </cell>
          <cell r="FR18">
            <v>0.08</v>
          </cell>
          <cell r="FS18">
            <v>0.01</v>
          </cell>
          <cell r="FT18">
            <v>0.05</v>
          </cell>
          <cell r="FU18">
            <v>0.02</v>
          </cell>
          <cell r="FV18">
            <v>0.03</v>
          </cell>
          <cell r="FW18">
            <v>0.02</v>
          </cell>
          <cell r="FX18">
            <v>0</v>
          </cell>
          <cell r="FY18">
            <v>-0.01</v>
          </cell>
          <cell r="FZ18">
            <v>-0.01</v>
          </cell>
          <cell r="GA18">
            <v>0</v>
          </cell>
          <cell r="GB18">
            <v>0</v>
          </cell>
          <cell r="GC18">
            <v>-0.02</v>
          </cell>
          <cell r="GD18">
            <v>0.02</v>
          </cell>
          <cell r="GE18">
            <v>-0.03</v>
          </cell>
          <cell r="GF18">
            <v>0</v>
          </cell>
          <cell r="GG18">
            <v>0.01</v>
          </cell>
          <cell r="GH18">
            <v>0.01</v>
          </cell>
          <cell r="GI18">
            <v>0</v>
          </cell>
          <cell r="GJ18">
            <v>0.48</v>
          </cell>
          <cell r="GK18">
            <v>0.08</v>
          </cell>
          <cell r="GL18">
            <v>0.04</v>
          </cell>
          <cell r="GM18">
            <v>0</v>
          </cell>
          <cell r="GN18">
            <v>0.04</v>
          </cell>
          <cell r="GO18">
            <v>0</v>
          </cell>
          <cell r="GP18">
            <v>0.36</v>
          </cell>
          <cell r="GQ18">
            <v>0.32</v>
          </cell>
          <cell r="GR18">
            <v>0</v>
          </cell>
          <cell r="GS18">
            <v>0.03</v>
          </cell>
          <cell r="GT18">
            <v>0.19</v>
          </cell>
          <cell r="GU18">
            <v>0.13</v>
          </cell>
          <cell r="GV18">
            <v>0.09</v>
          </cell>
          <cell r="GW18">
            <v>0</v>
          </cell>
          <cell r="GX18">
            <v>0.04</v>
          </cell>
          <cell r="GY18">
            <v>0.03</v>
          </cell>
          <cell r="GZ18">
            <v>0</v>
          </cell>
          <cell r="HA18">
            <v>0</v>
          </cell>
          <cell r="HB18">
            <v>0.03</v>
          </cell>
          <cell r="HC18">
            <v>0</v>
          </cell>
          <cell r="HD18">
            <v>0.01</v>
          </cell>
          <cell r="HE18">
            <v>0.01</v>
          </cell>
          <cell r="HF18">
            <v>0.02</v>
          </cell>
          <cell r="HG18">
            <v>-0.02</v>
          </cell>
          <cell r="HH18">
            <v>0.02</v>
          </cell>
          <cell r="HI18">
            <v>0.01</v>
          </cell>
          <cell r="HJ18">
            <v>0.01</v>
          </cell>
          <cell r="HK18">
            <v>0</v>
          </cell>
          <cell r="HL18">
            <v>0.21</v>
          </cell>
          <cell r="HM18">
            <v>0.19</v>
          </cell>
          <cell r="HN18">
            <v>0.18</v>
          </cell>
          <cell r="HO18">
            <v>0</v>
          </cell>
          <cell r="HP18">
            <v>0.01</v>
          </cell>
          <cell r="HQ18">
            <v>0.02</v>
          </cell>
          <cell r="HR18">
            <v>0.71</v>
          </cell>
          <cell r="HS18">
            <v>0.7</v>
          </cell>
          <cell r="HT18">
            <v>0.02</v>
          </cell>
          <cell r="HU18">
            <v>0.66</v>
          </cell>
          <cell r="HV18">
            <v>0.02</v>
          </cell>
          <cell r="HW18">
            <v>0</v>
          </cell>
          <cell r="HX18">
            <v>0</v>
          </cell>
          <cell r="HY18">
            <v>0</v>
          </cell>
          <cell r="HZ18">
            <v>0.01</v>
          </cell>
          <cell r="IA18">
            <v>0.01</v>
          </cell>
          <cell r="IB18">
            <v>0.01</v>
          </cell>
          <cell r="IC18">
            <v>-0.27</v>
          </cell>
          <cell r="ID18">
            <v>-0.1</v>
          </cell>
          <cell r="IE18">
            <v>-0.06</v>
          </cell>
          <cell r="IF18">
            <v>-0.04</v>
          </cell>
          <cell r="IG18">
            <v>0</v>
          </cell>
          <cell r="IH18">
            <v>0</v>
          </cell>
          <cell r="II18">
            <v>0</v>
          </cell>
          <cell r="IJ18">
            <v>0.11</v>
          </cell>
          <cell r="IK18">
            <v>0.01</v>
          </cell>
          <cell r="IL18">
            <v>0.02</v>
          </cell>
          <cell r="IM18">
            <v>0.01</v>
          </cell>
          <cell r="IN18">
            <v>7.0000000000000007E-2</v>
          </cell>
          <cell r="IO18">
            <v>0.02</v>
          </cell>
          <cell r="IP18">
            <v>0</v>
          </cell>
          <cell r="IQ18">
            <v>-0.28999999999999998</v>
          </cell>
        </row>
        <row r="19">
          <cell r="B19">
            <v>0</v>
          </cell>
          <cell r="C19">
            <v>0</v>
          </cell>
          <cell r="D19">
            <v>0.27</v>
          </cell>
          <cell r="E19">
            <v>0.22</v>
          </cell>
          <cell r="F19">
            <v>0.12</v>
          </cell>
          <cell r="G19">
            <v>0.1</v>
          </cell>
          <cell r="H19">
            <v>0.05</v>
          </cell>
          <cell r="I19">
            <v>1.2</v>
          </cell>
          <cell r="J19">
            <v>0.3</v>
          </cell>
          <cell r="K19">
            <v>0.04</v>
          </cell>
          <cell r="L19">
            <v>0.01</v>
          </cell>
          <cell r="M19">
            <v>0.02</v>
          </cell>
          <cell r="N19">
            <v>0.01</v>
          </cell>
          <cell r="O19">
            <v>0.01</v>
          </cell>
          <cell r="P19">
            <v>-0.01</v>
          </cell>
          <cell r="Q19">
            <v>0.01</v>
          </cell>
          <cell r="R19">
            <v>0.01</v>
          </cell>
          <cell r="S19">
            <v>-0.02</v>
          </cell>
          <cell r="T19">
            <v>0.01</v>
          </cell>
          <cell r="U19">
            <v>0.01</v>
          </cell>
          <cell r="V19">
            <v>0.01</v>
          </cell>
          <cell r="W19">
            <v>0.01</v>
          </cell>
          <cell r="X19">
            <v>0</v>
          </cell>
          <cell r="Y19">
            <v>0</v>
          </cell>
          <cell r="Z19">
            <v>0</v>
          </cell>
          <cell r="AA19">
            <v>0</v>
          </cell>
          <cell r="AB19">
            <v>0.23</v>
          </cell>
          <cell r="AC19">
            <v>0.17</v>
          </cell>
          <cell r="AD19">
            <v>0.06</v>
          </cell>
          <cell r="AE19">
            <v>0</v>
          </cell>
          <cell r="AF19">
            <v>-0.03</v>
          </cell>
          <cell r="AG19">
            <v>0.03</v>
          </cell>
          <cell r="AH19">
            <v>0.05</v>
          </cell>
          <cell r="AI19">
            <v>0.04</v>
          </cell>
          <cell r="AJ19">
            <v>0.02</v>
          </cell>
          <cell r="AK19">
            <v>-0.04</v>
          </cell>
          <cell r="AL19">
            <v>0</v>
          </cell>
          <cell r="AM19">
            <v>0</v>
          </cell>
          <cell r="AN19">
            <v>-0.02</v>
          </cell>
          <cell r="AO19">
            <v>0</v>
          </cell>
          <cell r="AP19">
            <v>0</v>
          </cell>
          <cell r="AQ19">
            <v>-0.02</v>
          </cell>
          <cell r="AR19">
            <v>0.16</v>
          </cell>
          <cell r="AS19">
            <v>0.12</v>
          </cell>
          <cell r="AT19">
            <v>0.05</v>
          </cell>
          <cell r="AU19">
            <v>0.03</v>
          </cell>
          <cell r="AV19">
            <v>0.03</v>
          </cell>
          <cell r="AW19">
            <v>0.05</v>
          </cell>
          <cell r="AX19">
            <v>-0.02</v>
          </cell>
          <cell r="AY19">
            <v>0</v>
          </cell>
          <cell r="AZ19">
            <v>0.01</v>
          </cell>
          <cell r="BA19">
            <v>-0.01</v>
          </cell>
          <cell r="BB19">
            <v>-0.02</v>
          </cell>
          <cell r="BC19">
            <v>-0.01</v>
          </cell>
          <cell r="BD19">
            <v>-0.01</v>
          </cell>
          <cell r="BE19">
            <v>0.01</v>
          </cell>
          <cell r="BF19">
            <v>0.04</v>
          </cell>
          <cell r="BG19">
            <v>0.02</v>
          </cell>
          <cell r="BH19">
            <v>0.01</v>
          </cell>
          <cell r="BI19">
            <v>0.01</v>
          </cell>
          <cell r="BJ19">
            <v>-0.05</v>
          </cell>
          <cell r="BK19">
            <v>-0.04</v>
          </cell>
          <cell r="BL19">
            <v>0</v>
          </cell>
          <cell r="BM19">
            <v>0.52</v>
          </cell>
          <cell r="BN19">
            <v>0.14000000000000001</v>
          </cell>
          <cell r="BO19">
            <v>0.11</v>
          </cell>
          <cell r="BP19">
            <v>0</v>
          </cell>
          <cell r="BQ19">
            <v>0.02</v>
          </cell>
          <cell r="BR19">
            <v>0.08</v>
          </cell>
          <cell r="BS19">
            <v>0.27</v>
          </cell>
          <cell r="BT19">
            <v>0.13</v>
          </cell>
          <cell r="BU19">
            <v>0.09</v>
          </cell>
          <cell r="BV19">
            <v>0.04</v>
          </cell>
          <cell r="BW19">
            <v>-0.28999999999999998</v>
          </cell>
          <cell r="BX19">
            <v>0</v>
          </cell>
          <cell r="BY19">
            <v>0.08</v>
          </cell>
          <cell r="BZ19">
            <v>-0.02</v>
          </cell>
          <cell r="CA19">
            <v>-0.06</v>
          </cell>
          <cell r="CB19">
            <v>-0.02</v>
          </cell>
          <cell r="CC19">
            <v>-0.02</v>
          </cell>
          <cell r="CD19">
            <v>0.01</v>
          </cell>
          <cell r="CE19">
            <v>0</v>
          </cell>
          <cell r="CF19">
            <v>0</v>
          </cell>
          <cell r="CG19">
            <v>-0.04</v>
          </cell>
          <cell r="CH19">
            <v>0</v>
          </cell>
          <cell r="CI19">
            <v>-0.01</v>
          </cell>
          <cell r="CJ19">
            <v>-0.03</v>
          </cell>
          <cell r="CK19">
            <v>-0.23</v>
          </cell>
          <cell r="CL19">
            <v>-0.25</v>
          </cell>
          <cell r="CM19">
            <v>0.01</v>
          </cell>
          <cell r="CN19">
            <v>0.02</v>
          </cell>
          <cell r="CO19">
            <v>-0.02</v>
          </cell>
          <cell r="CP19">
            <v>0.05</v>
          </cell>
          <cell r="CQ19">
            <v>0.01</v>
          </cell>
          <cell r="CR19">
            <v>0.01</v>
          </cell>
          <cell r="CS19">
            <v>0.02</v>
          </cell>
          <cell r="CT19">
            <v>-7.0000000000000007E-2</v>
          </cell>
          <cell r="CU19">
            <v>-0.14000000000000001</v>
          </cell>
          <cell r="CV19">
            <v>-0.16</v>
          </cell>
          <cell r="CW19">
            <v>-0.08</v>
          </cell>
          <cell r="CX19">
            <v>-0.19</v>
          </cell>
          <cell r="CY19">
            <v>0.04</v>
          </cell>
          <cell r="CZ19">
            <v>0.02</v>
          </cell>
          <cell r="DA19">
            <v>0.04</v>
          </cell>
          <cell r="DB19">
            <v>0.02</v>
          </cell>
          <cell r="DC19">
            <v>0</v>
          </cell>
          <cell r="DD19">
            <v>0.01</v>
          </cell>
          <cell r="DE19">
            <v>0</v>
          </cell>
          <cell r="DF19">
            <v>0.26</v>
          </cell>
          <cell r="DG19">
            <v>-0.02</v>
          </cell>
          <cell r="DH19">
            <v>-0.03</v>
          </cell>
          <cell r="DI19">
            <v>0.01</v>
          </cell>
          <cell r="DJ19">
            <v>0.01</v>
          </cell>
          <cell r="DK19">
            <v>0.01</v>
          </cell>
          <cell r="DL19">
            <v>0.01</v>
          </cell>
          <cell r="DM19">
            <v>0.11</v>
          </cell>
          <cell r="DN19">
            <v>0</v>
          </cell>
          <cell r="DO19">
            <v>-0.02</v>
          </cell>
          <cell r="DP19">
            <v>0.04</v>
          </cell>
          <cell r="DQ19">
            <v>0.01</v>
          </cell>
          <cell r="DR19">
            <v>0.04</v>
          </cell>
          <cell r="DS19">
            <v>0.02</v>
          </cell>
          <cell r="DT19">
            <v>0.17</v>
          </cell>
          <cell r="DU19">
            <v>-0.02</v>
          </cell>
          <cell r="DV19">
            <v>0.19</v>
          </cell>
          <cell r="DW19">
            <v>0</v>
          </cell>
          <cell r="DX19">
            <v>0</v>
          </cell>
          <cell r="DY19">
            <v>0</v>
          </cell>
          <cell r="DZ19">
            <v>0</v>
          </cell>
          <cell r="EA19">
            <v>0.19</v>
          </cell>
          <cell r="EB19">
            <v>0.15</v>
          </cell>
          <cell r="EC19">
            <v>0.13</v>
          </cell>
          <cell r="ED19">
            <v>0.01</v>
          </cell>
          <cell r="EE19">
            <v>0.04</v>
          </cell>
          <cell r="EF19">
            <v>0.9</v>
          </cell>
          <cell r="EG19">
            <v>0.31</v>
          </cell>
          <cell r="EH19">
            <v>0.04</v>
          </cell>
          <cell r="EI19">
            <v>0.02</v>
          </cell>
          <cell r="EJ19">
            <v>0.01</v>
          </cell>
          <cell r="EK19">
            <v>0.01</v>
          </cell>
          <cell r="EL19">
            <v>0.02</v>
          </cell>
          <cell r="EM19">
            <v>0.02</v>
          </cell>
          <cell r="EN19">
            <v>-0.02</v>
          </cell>
          <cell r="EO19">
            <v>0.03</v>
          </cell>
          <cell r="EP19">
            <v>0</v>
          </cell>
          <cell r="EQ19">
            <v>-0.03</v>
          </cell>
          <cell r="ER19">
            <v>-0.02</v>
          </cell>
          <cell r="ES19">
            <v>0.01</v>
          </cell>
          <cell r="ET19">
            <v>0.01</v>
          </cell>
          <cell r="EU19">
            <v>-0.01</v>
          </cell>
          <cell r="EV19">
            <v>0</v>
          </cell>
          <cell r="EW19">
            <v>-0.01</v>
          </cell>
          <cell r="EX19">
            <v>0</v>
          </cell>
          <cell r="EY19">
            <v>0.28000000000000003</v>
          </cell>
          <cell r="EZ19">
            <v>0.1</v>
          </cell>
          <cell r="FA19">
            <v>0.18</v>
          </cell>
          <cell r="FB19">
            <v>-0.02</v>
          </cell>
          <cell r="FC19">
            <v>-0.03</v>
          </cell>
          <cell r="FD19">
            <v>0</v>
          </cell>
          <cell r="FE19">
            <v>0.03</v>
          </cell>
          <cell r="FF19">
            <v>0</v>
          </cell>
          <cell r="FG19">
            <v>0.03</v>
          </cell>
          <cell r="FH19">
            <v>0</v>
          </cell>
          <cell r="FI19">
            <v>0</v>
          </cell>
          <cell r="FJ19">
            <v>0.01</v>
          </cell>
          <cell r="FK19">
            <v>0</v>
          </cell>
          <cell r="FL19">
            <v>0.01</v>
          </cell>
          <cell r="FM19">
            <v>0</v>
          </cell>
          <cell r="FN19">
            <v>-0.01</v>
          </cell>
          <cell r="FO19">
            <v>0.1</v>
          </cell>
          <cell r="FP19">
            <v>0.03</v>
          </cell>
          <cell r="FQ19">
            <v>0.06</v>
          </cell>
          <cell r="FR19">
            <v>-0.03</v>
          </cell>
          <cell r="FS19">
            <v>0.01</v>
          </cell>
          <cell r="FT19">
            <v>0.05</v>
          </cell>
          <cell r="FU19">
            <v>0.02</v>
          </cell>
          <cell r="FV19">
            <v>-0.03</v>
          </cell>
          <cell r="FW19">
            <v>-0.01</v>
          </cell>
          <cell r="FX19">
            <v>-0.01</v>
          </cell>
          <cell r="FY19">
            <v>-0.01</v>
          </cell>
          <cell r="FZ19">
            <v>-0.03</v>
          </cell>
          <cell r="GA19">
            <v>0.01</v>
          </cell>
          <cell r="GB19">
            <v>-0.01</v>
          </cell>
          <cell r="GC19">
            <v>0.02</v>
          </cell>
          <cell r="GD19">
            <v>-0.02</v>
          </cell>
          <cell r="GE19">
            <v>0.03</v>
          </cell>
          <cell r="GF19">
            <v>-0.01</v>
          </cell>
          <cell r="GG19">
            <v>0.05</v>
          </cell>
          <cell r="GH19">
            <v>0.05</v>
          </cell>
          <cell r="GI19">
            <v>0</v>
          </cell>
          <cell r="GJ19">
            <v>0.5</v>
          </cell>
          <cell r="GK19">
            <v>0.06</v>
          </cell>
          <cell r="GL19">
            <v>0.09</v>
          </cell>
          <cell r="GM19">
            <v>0</v>
          </cell>
          <cell r="GN19">
            <v>0.01</v>
          </cell>
          <cell r="GO19">
            <v>0.09</v>
          </cell>
          <cell r="GP19">
            <v>0.35</v>
          </cell>
          <cell r="GQ19">
            <v>0.22</v>
          </cell>
          <cell r="GR19">
            <v>0.11</v>
          </cell>
          <cell r="GS19">
            <v>0.02</v>
          </cell>
          <cell r="GT19">
            <v>-0.51</v>
          </cell>
          <cell r="GU19">
            <v>-0.08</v>
          </cell>
          <cell r="GV19">
            <v>0.03</v>
          </cell>
          <cell r="GW19">
            <v>-0.01</v>
          </cell>
          <cell r="GX19">
            <v>-0.1</v>
          </cell>
          <cell r="GY19">
            <v>-0.09</v>
          </cell>
          <cell r="GZ19">
            <v>-0.02</v>
          </cell>
          <cell r="HA19">
            <v>-0.02</v>
          </cell>
          <cell r="HB19">
            <v>-0.05</v>
          </cell>
          <cell r="HC19">
            <v>0</v>
          </cell>
          <cell r="HD19">
            <v>-0.1</v>
          </cell>
          <cell r="HE19">
            <v>0</v>
          </cell>
          <cell r="HF19">
            <v>-0.04</v>
          </cell>
          <cell r="HG19">
            <v>-0.06</v>
          </cell>
          <cell r="HH19">
            <v>-0.23</v>
          </cell>
          <cell r="HI19">
            <v>-0.27</v>
          </cell>
          <cell r="HJ19">
            <v>0</v>
          </cell>
          <cell r="HK19">
            <v>0.03</v>
          </cell>
          <cell r="HL19">
            <v>-7.0000000000000007E-2</v>
          </cell>
          <cell r="HM19">
            <v>0.03</v>
          </cell>
          <cell r="HN19">
            <v>0.01</v>
          </cell>
          <cell r="HO19">
            <v>0</v>
          </cell>
          <cell r="HP19">
            <v>0.02</v>
          </cell>
          <cell r="HQ19">
            <v>-0.1</v>
          </cell>
          <cell r="HR19">
            <v>-0.18</v>
          </cell>
          <cell r="HS19">
            <v>-0.19</v>
          </cell>
          <cell r="HT19">
            <v>0.01</v>
          </cell>
          <cell r="HU19">
            <v>-0.25</v>
          </cell>
          <cell r="HV19">
            <v>0.01</v>
          </cell>
          <cell r="HW19">
            <v>0.01</v>
          </cell>
          <cell r="HX19">
            <v>0.03</v>
          </cell>
          <cell r="HY19">
            <v>0.01</v>
          </cell>
          <cell r="HZ19">
            <v>0</v>
          </cell>
          <cell r="IA19">
            <v>0</v>
          </cell>
          <cell r="IB19">
            <v>-0.01</v>
          </cell>
          <cell r="IC19">
            <v>0.18</v>
          </cell>
          <cell r="ID19">
            <v>0</v>
          </cell>
          <cell r="IE19">
            <v>-0.04</v>
          </cell>
          <cell r="IF19">
            <v>0.04</v>
          </cell>
          <cell r="IG19">
            <v>0.01</v>
          </cell>
          <cell r="IH19">
            <v>0</v>
          </cell>
          <cell r="II19">
            <v>0</v>
          </cell>
          <cell r="IJ19">
            <v>0.09</v>
          </cell>
          <cell r="IK19">
            <v>0</v>
          </cell>
          <cell r="IL19">
            <v>-0.01</v>
          </cell>
          <cell r="IM19">
            <v>0.08</v>
          </cell>
          <cell r="IN19">
            <v>0.01</v>
          </cell>
          <cell r="IO19">
            <v>0</v>
          </cell>
          <cell r="IP19">
            <v>0</v>
          </cell>
          <cell r="IQ19">
            <v>0.08</v>
          </cell>
        </row>
        <row r="20">
          <cell r="B20">
            <v>0</v>
          </cell>
          <cell r="C20">
            <v>0</v>
          </cell>
          <cell r="D20">
            <v>0.22</v>
          </cell>
          <cell r="E20">
            <v>0.22</v>
          </cell>
          <cell r="F20">
            <v>0.14000000000000001</v>
          </cell>
          <cell r="G20">
            <v>0.08</v>
          </cell>
          <cell r="H20">
            <v>0</v>
          </cell>
          <cell r="I20">
            <v>1.6</v>
          </cell>
          <cell r="J20">
            <v>0.1</v>
          </cell>
          <cell r="K20">
            <v>0.05</v>
          </cell>
          <cell r="L20">
            <v>0.01</v>
          </cell>
          <cell r="M20">
            <v>0.01</v>
          </cell>
          <cell r="N20">
            <v>0.03</v>
          </cell>
          <cell r="O20">
            <v>0.09</v>
          </cell>
          <cell r="P20">
            <v>0.05</v>
          </cell>
          <cell r="Q20">
            <v>0.04</v>
          </cell>
          <cell r="R20">
            <v>0</v>
          </cell>
          <cell r="S20">
            <v>0.01</v>
          </cell>
          <cell r="T20">
            <v>0.06</v>
          </cell>
          <cell r="U20">
            <v>0</v>
          </cell>
          <cell r="V20">
            <v>-0.01</v>
          </cell>
          <cell r="W20">
            <v>0</v>
          </cell>
          <cell r="X20">
            <v>0.04</v>
          </cell>
          <cell r="Y20">
            <v>-0.01</v>
          </cell>
          <cell r="Z20">
            <v>0.01</v>
          </cell>
          <cell r="AA20">
            <v>0.02</v>
          </cell>
          <cell r="AB20">
            <v>-0.28999999999999998</v>
          </cell>
          <cell r="AC20">
            <v>-0.23</v>
          </cell>
          <cell r="AD20">
            <v>-0.06</v>
          </cell>
          <cell r="AE20">
            <v>0.05</v>
          </cell>
          <cell r="AF20">
            <v>0.03</v>
          </cell>
          <cell r="AG20">
            <v>0.02</v>
          </cell>
          <cell r="AH20">
            <v>0.08</v>
          </cell>
          <cell r="AI20">
            <v>0.01</v>
          </cell>
          <cell r="AJ20">
            <v>0.06</v>
          </cell>
          <cell r="AK20">
            <v>0.06</v>
          </cell>
          <cell r="AL20">
            <v>0</v>
          </cell>
          <cell r="AM20">
            <v>0</v>
          </cell>
          <cell r="AN20">
            <v>0.02</v>
          </cell>
          <cell r="AO20">
            <v>0</v>
          </cell>
          <cell r="AP20">
            <v>0</v>
          </cell>
          <cell r="AQ20">
            <v>0.03</v>
          </cell>
          <cell r="AR20">
            <v>7.0000000000000007E-2</v>
          </cell>
          <cell r="AS20">
            <v>0.04</v>
          </cell>
          <cell r="AT20">
            <v>0.02</v>
          </cell>
          <cell r="AU20">
            <v>0.01</v>
          </cell>
          <cell r="AV20">
            <v>0.01</v>
          </cell>
          <cell r="AW20">
            <v>0.02</v>
          </cell>
          <cell r="AX20">
            <v>0.02</v>
          </cell>
          <cell r="AY20">
            <v>0.02</v>
          </cell>
          <cell r="AZ20">
            <v>0.02</v>
          </cell>
          <cell r="BA20">
            <v>0</v>
          </cell>
          <cell r="BB20">
            <v>0</v>
          </cell>
          <cell r="BC20">
            <v>-0.02</v>
          </cell>
          <cell r="BD20">
            <v>0.01</v>
          </cell>
          <cell r="BE20">
            <v>0</v>
          </cell>
          <cell r="BF20">
            <v>-0.02</v>
          </cell>
          <cell r="BG20">
            <v>-0.01</v>
          </cell>
          <cell r="BH20">
            <v>0</v>
          </cell>
          <cell r="BI20">
            <v>-0.01</v>
          </cell>
          <cell r="BJ20">
            <v>0.02</v>
          </cell>
          <cell r="BK20">
            <v>0.01</v>
          </cell>
          <cell r="BL20">
            <v>0</v>
          </cell>
          <cell r="BM20">
            <v>0.28999999999999998</v>
          </cell>
          <cell r="BN20">
            <v>0.23</v>
          </cell>
          <cell r="BO20">
            <v>0</v>
          </cell>
          <cell r="BP20">
            <v>0</v>
          </cell>
          <cell r="BQ20">
            <v>0</v>
          </cell>
          <cell r="BR20">
            <v>0</v>
          </cell>
          <cell r="BS20">
            <v>7.0000000000000007E-2</v>
          </cell>
          <cell r="BT20">
            <v>0.06</v>
          </cell>
          <cell r="BU20">
            <v>0</v>
          </cell>
          <cell r="BV20">
            <v>0</v>
          </cell>
          <cell r="BW20">
            <v>0.03</v>
          </cell>
          <cell r="BX20">
            <v>0.02</v>
          </cell>
          <cell r="BY20">
            <v>0.01</v>
          </cell>
          <cell r="BZ20">
            <v>-0.02</v>
          </cell>
          <cell r="CA20">
            <v>0.03</v>
          </cell>
          <cell r="CB20">
            <v>-0.09</v>
          </cell>
          <cell r="CC20">
            <v>-7.0000000000000007E-2</v>
          </cell>
          <cell r="CD20">
            <v>-0.01</v>
          </cell>
          <cell r="CE20">
            <v>-0.02</v>
          </cell>
          <cell r="CF20">
            <v>0</v>
          </cell>
          <cell r="CG20">
            <v>0</v>
          </cell>
          <cell r="CH20">
            <v>0.01</v>
          </cell>
          <cell r="CI20">
            <v>0</v>
          </cell>
          <cell r="CJ20">
            <v>0.01</v>
          </cell>
          <cell r="CK20">
            <v>0.1</v>
          </cell>
          <cell r="CL20">
            <v>0.01</v>
          </cell>
          <cell r="CM20">
            <v>0.03</v>
          </cell>
          <cell r="CN20">
            <v>0.06</v>
          </cell>
          <cell r="CO20">
            <v>-0.04</v>
          </cell>
          <cell r="CP20">
            <v>0.03</v>
          </cell>
          <cell r="CQ20">
            <v>0.02</v>
          </cell>
          <cell r="CR20">
            <v>-0.01</v>
          </cell>
          <cell r="CS20">
            <v>0.02</v>
          </cell>
          <cell r="CT20">
            <v>-0.06</v>
          </cell>
          <cell r="CU20">
            <v>0.32</v>
          </cell>
          <cell r="CV20">
            <v>0.31</v>
          </cell>
          <cell r="CW20">
            <v>-7.0000000000000007E-2</v>
          </cell>
          <cell r="CX20">
            <v>0.33</v>
          </cell>
          <cell r="CY20">
            <v>0.01</v>
          </cell>
          <cell r="CZ20">
            <v>0.03</v>
          </cell>
          <cell r="DA20">
            <v>0.02</v>
          </cell>
          <cell r="DB20">
            <v>0.01</v>
          </cell>
          <cell r="DC20">
            <v>0</v>
          </cell>
          <cell r="DD20">
            <v>0</v>
          </cell>
          <cell r="DE20">
            <v>0</v>
          </cell>
          <cell r="DF20">
            <v>0.26</v>
          </cell>
          <cell r="DG20">
            <v>-7.0000000000000007E-2</v>
          </cell>
          <cell r="DH20">
            <v>-0.08</v>
          </cell>
          <cell r="DI20">
            <v>0.02</v>
          </cell>
          <cell r="DJ20">
            <v>0.02</v>
          </cell>
          <cell r="DK20">
            <v>0</v>
          </cell>
          <cell r="DL20">
            <v>0.01</v>
          </cell>
          <cell r="DM20">
            <v>0.01</v>
          </cell>
          <cell r="DN20">
            <v>0</v>
          </cell>
          <cell r="DO20">
            <v>0</v>
          </cell>
          <cell r="DP20">
            <v>0.01</v>
          </cell>
          <cell r="DQ20">
            <v>0</v>
          </cell>
          <cell r="DR20">
            <v>0</v>
          </cell>
          <cell r="DS20">
            <v>0.01</v>
          </cell>
          <cell r="DT20">
            <v>0.3</v>
          </cell>
          <cell r="DU20">
            <v>0.19</v>
          </cell>
          <cell r="DV20">
            <v>0.11</v>
          </cell>
          <cell r="DW20">
            <v>0</v>
          </cell>
          <cell r="DX20">
            <v>0</v>
          </cell>
          <cell r="DY20">
            <v>0</v>
          </cell>
          <cell r="DZ20">
            <v>0</v>
          </cell>
          <cell r="EA20">
            <v>0.24</v>
          </cell>
          <cell r="EB20">
            <v>0.16</v>
          </cell>
          <cell r="EC20">
            <v>0.17</v>
          </cell>
          <cell r="ED20">
            <v>0</v>
          </cell>
          <cell r="EE20">
            <v>7.0000000000000007E-2</v>
          </cell>
          <cell r="EF20">
            <v>1.3</v>
          </cell>
          <cell r="EG20">
            <v>0.24</v>
          </cell>
          <cell r="EH20">
            <v>0.06</v>
          </cell>
          <cell r="EI20">
            <v>0.05</v>
          </cell>
          <cell r="EJ20">
            <v>0.01</v>
          </cell>
          <cell r="EK20">
            <v>0</v>
          </cell>
          <cell r="EL20">
            <v>0.06</v>
          </cell>
          <cell r="EM20">
            <v>0.02</v>
          </cell>
          <cell r="EN20">
            <v>0.03</v>
          </cell>
          <cell r="EO20">
            <v>0.01</v>
          </cell>
          <cell r="EP20">
            <v>0</v>
          </cell>
          <cell r="EQ20">
            <v>0.1</v>
          </cell>
          <cell r="ER20">
            <v>0.01</v>
          </cell>
          <cell r="ES20">
            <v>0.01</v>
          </cell>
          <cell r="ET20">
            <v>-0.01</v>
          </cell>
          <cell r="EU20">
            <v>0.04</v>
          </cell>
          <cell r="EV20">
            <v>0</v>
          </cell>
          <cell r="EW20">
            <v>0.02</v>
          </cell>
          <cell r="EX20">
            <v>0.02</v>
          </cell>
          <cell r="EY20">
            <v>-0.18</v>
          </cell>
          <cell r="EZ20">
            <v>-0.17</v>
          </cell>
          <cell r="FA20">
            <v>-0.01</v>
          </cell>
          <cell r="FB20">
            <v>7.0000000000000007E-2</v>
          </cell>
          <cell r="FC20">
            <v>0.03</v>
          </cell>
          <cell r="FD20">
            <v>0.05</v>
          </cell>
          <cell r="FE20">
            <v>0.12</v>
          </cell>
          <cell r="FF20">
            <v>0.08</v>
          </cell>
          <cell r="FG20">
            <v>0.04</v>
          </cell>
          <cell r="FH20">
            <v>0.03</v>
          </cell>
          <cell r="FI20">
            <v>0</v>
          </cell>
          <cell r="FJ20">
            <v>0</v>
          </cell>
          <cell r="FK20">
            <v>0</v>
          </cell>
          <cell r="FL20">
            <v>0</v>
          </cell>
          <cell r="FM20">
            <v>0</v>
          </cell>
          <cell r="FN20">
            <v>0.03</v>
          </cell>
          <cell r="FO20">
            <v>0.17</v>
          </cell>
          <cell r="FP20">
            <v>0.15</v>
          </cell>
          <cell r="FQ20">
            <v>7.0000000000000007E-2</v>
          </cell>
          <cell r="FR20">
            <v>0.06</v>
          </cell>
          <cell r="FS20">
            <v>0.03</v>
          </cell>
          <cell r="FT20">
            <v>0.03</v>
          </cell>
          <cell r="FU20">
            <v>-0.02</v>
          </cell>
          <cell r="FV20">
            <v>-0.01</v>
          </cell>
          <cell r="FW20">
            <v>-0.02</v>
          </cell>
          <cell r="FX20">
            <v>0.01</v>
          </cell>
          <cell r="FY20">
            <v>-0.04</v>
          </cell>
          <cell r="FZ20">
            <v>-0.02</v>
          </cell>
          <cell r="GA20">
            <v>-0.01</v>
          </cell>
          <cell r="GB20">
            <v>0.01</v>
          </cell>
          <cell r="GC20">
            <v>-0.01</v>
          </cell>
          <cell r="GD20">
            <v>0</v>
          </cell>
          <cell r="GE20">
            <v>0</v>
          </cell>
          <cell r="GF20">
            <v>0</v>
          </cell>
          <cell r="GG20">
            <v>0.04</v>
          </cell>
          <cell r="GH20">
            <v>0.03</v>
          </cell>
          <cell r="GI20">
            <v>0</v>
          </cell>
          <cell r="GJ20">
            <v>0.19</v>
          </cell>
          <cell r="GK20">
            <v>0.02</v>
          </cell>
          <cell r="GL20">
            <v>0.01</v>
          </cell>
          <cell r="GM20">
            <v>0</v>
          </cell>
          <cell r="GN20">
            <v>0.01</v>
          </cell>
          <cell r="GO20">
            <v>0</v>
          </cell>
          <cell r="GP20">
            <v>0.16</v>
          </cell>
          <cell r="GQ20">
            <v>0.14000000000000001</v>
          </cell>
          <cell r="GR20">
            <v>0</v>
          </cell>
          <cell r="GS20">
            <v>0.02</v>
          </cell>
          <cell r="GT20">
            <v>0.34</v>
          </cell>
          <cell r="GU20">
            <v>0.15</v>
          </cell>
          <cell r="GV20">
            <v>0.02</v>
          </cell>
          <cell r="GW20">
            <v>0.03</v>
          </cell>
          <cell r="GX20">
            <v>0.11</v>
          </cell>
          <cell r="GY20">
            <v>0.08</v>
          </cell>
          <cell r="GZ20">
            <v>-0.01</v>
          </cell>
          <cell r="HA20">
            <v>0.01</v>
          </cell>
          <cell r="HB20">
            <v>7.0000000000000007E-2</v>
          </cell>
          <cell r="HC20">
            <v>0.01</v>
          </cell>
          <cell r="HD20">
            <v>0.06</v>
          </cell>
          <cell r="HE20">
            <v>-0.02</v>
          </cell>
          <cell r="HF20">
            <v>0.01</v>
          </cell>
          <cell r="HG20">
            <v>0.06</v>
          </cell>
          <cell r="HH20">
            <v>0.04</v>
          </cell>
          <cell r="HI20">
            <v>0.01</v>
          </cell>
          <cell r="HJ20">
            <v>0.02</v>
          </cell>
          <cell r="HK20">
            <v>0.03</v>
          </cell>
          <cell r="HL20">
            <v>-0.1</v>
          </cell>
          <cell r="HM20">
            <v>0</v>
          </cell>
          <cell r="HN20">
            <v>-0.01</v>
          </cell>
          <cell r="HO20">
            <v>0</v>
          </cell>
          <cell r="HP20">
            <v>0</v>
          </cell>
          <cell r="HQ20">
            <v>-0.09</v>
          </cell>
          <cell r="HR20">
            <v>0.24</v>
          </cell>
          <cell r="HS20">
            <v>0.24</v>
          </cell>
          <cell r="HT20">
            <v>-7.0000000000000007E-2</v>
          </cell>
          <cell r="HU20">
            <v>0.32</v>
          </cell>
          <cell r="HV20">
            <v>0.01</v>
          </cell>
          <cell r="HW20">
            <v>0.02</v>
          </cell>
          <cell r="HX20">
            <v>-0.04</v>
          </cell>
          <cell r="HY20">
            <v>0</v>
          </cell>
          <cell r="HZ20">
            <v>0</v>
          </cell>
          <cell r="IA20">
            <v>0</v>
          </cell>
          <cell r="IB20">
            <v>0.01</v>
          </cell>
          <cell r="IC20">
            <v>-7.0000000000000007E-2</v>
          </cell>
          <cell r="ID20">
            <v>-0.08</v>
          </cell>
          <cell r="IE20">
            <v>-0.06</v>
          </cell>
          <cell r="IF20">
            <v>-0.01</v>
          </cell>
          <cell r="IG20">
            <v>0</v>
          </cell>
          <cell r="IH20">
            <v>0</v>
          </cell>
          <cell r="II20">
            <v>0.01</v>
          </cell>
          <cell r="IJ20">
            <v>-0.03</v>
          </cell>
          <cell r="IK20">
            <v>-0.01</v>
          </cell>
          <cell r="IL20">
            <v>-0.01</v>
          </cell>
          <cell r="IM20">
            <v>0</v>
          </cell>
          <cell r="IN20">
            <v>-0.03</v>
          </cell>
          <cell r="IO20">
            <v>0</v>
          </cell>
          <cell r="IP20">
            <v>0.02</v>
          </cell>
          <cell r="IQ20">
            <v>0.05</v>
          </cell>
        </row>
        <row r="21">
          <cell r="B21">
            <v>0.1</v>
          </cell>
          <cell r="C21">
            <v>0.04</v>
          </cell>
          <cell r="D21">
            <v>0.22</v>
          </cell>
          <cell r="E21">
            <v>0.19</v>
          </cell>
          <cell r="F21">
            <v>7.0000000000000007E-2</v>
          </cell>
          <cell r="G21">
            <v>0.11</v>
          </cell>
          <cell r="H21">
            <v>0.03</v>
          </cell>
          <cell r="I21">
            <v>2.4</v>
          </cell>
          <cell r="J21">
            <v>0.73</v>
          </cell>
          <cell r="K21">
            <v>7.0000000000000007E-2</v>
          </cell>
          <cell r="L21">
            <v>0.05</v>
          </cell>
          <cell r="M21">
            <v>0.02</v>
          </cell>
          <cell r="N21">
            <v>-0.01</v>
          </cell>
          <cell r="O21">
            <v>0.09</v>
          </cell>
          <cell r="P21">
            <v>0.04</v>
          </cell>
          <cell r="Q21">
            <v>0.01</v>
          </cell>
          <cell r="R21">
            <v>0.01</v>
          </cell>
          <cell r="S21">
            <v>0.04</v>
          </cell>
          <cell r="T21">
            <v>0.15</v>
          </cell>
          <cell r="U21">
            <v>0.03</v>
          </cell>
          <cell r="V21">
            <v>0.01</v>
          </cell>
          <cell r="W21">
            <v>0.01</v>
          </cell>
          <cell r="X21">
            <v>0.06</v>
          </cell>
          <cell r="Y21">
            <v>0.02</v>
          </cell>
          <cell r="Z21">
            <v>-0.01</v>
          </cell>
          <cell r="AA21">
            <v>0.02</v>
          </cell>
          <cell r="AB21">
            <v>0.24</v>
          </cell>
          <cell r="AC21">
            <v>0.11</v>
          </cell>
          <cell r="AD21">
            <v>0.14000000000000001</v>
          </cell>
          <cell r="AE21">
            <v>0.04</v>
          </cell>
          <cell r="AF21">
            <v>0.02</v>
          </cell>
          <cell r="AG21">
            <v>0.02</v>
          </cell>
          <cell r="AH21">
            <v>0.1</v>
          </cell>
          <cell r="AI21">
            <v>0.04</v>
          </cell>
          <cell r="AJ21">
            <v>0.06</v>
          </cell>
          <cell r="AK21">
            <v>0.04</v>
          </cell>
          <cell r="AL21">
            <v>0</v>
          </cell>
          <cell r="AM21">
            <v>0.01</v>
          </cell>
          <cell r="AN21">
            <v>0.02</v>
          </cell>
          <cell r="AO21">
            <v>-0.01</v>
          </cell>
          <cell r="AP21">
            <v>0.01</v>
          </cell>
          <cell r="AQ21">
            <v>0.02</v>
          </cell>
          <cell r="AR21">
            <v>0.12</v>
          </cell>
          <cell r="AS21">
            <v>0.1</v>
          </cell>
          <cell r="AT21">
            <v>0.08</v>
          </cell>
          <cell r="AU21">
            <v>0</v>
          </cell>
          <cell r="AV21">
            <v>0.01</v>
          </cell>
          <cell r="AW21">
            <v>0.03</v>
          </cell>
          <cell r="AX21">
            <v>-0.16</v>
          </cell>
          <cell r="AY21">
            <v>-7.0000000000000007E-2</v>
          </cell>
          <cell r="AZ21">
            <v>-0.06</v>
          </cell>
          <cell r="BA21">
            <v>-0.01</v>
          </cell>
          <cell r="BB21">
            <v>-0.03</v>
          </cell>
          <cell r="BC21">
            <v>-0.02</v>
          </cell>
          <cell r="BD21">
            <v>-0.01</v>
          </cell>
          <cell r="BE21">
            <v>-0.04</v>
          </cell>
          <cell r="BF21">
            <v>0</v>
          </cell>
          <cell r="BG21">
            <v>0.01</v>
          </cell>
          <cell r="BH21">
            <v>-0.01</v>
          </cell>
          <cell r="BI21">
            <v>0</v>
          </cell>
          <cell r="BJ21">
            <v>-0.01</v>
          </cell>
          <cell r="BK21">
            <v>0</v>
          </cell>
          <cell r="BL21">
            <v>0.01</v>
          </cell>
          <cell r="BM21">
            <v>0.33</v>
          </cell>
          <cell r="BN21">
            <v>0.25</v>
          </cell>
          <cell r="BO21">
            <v>0</v>
          </cell>
          <cell r="BP21">
            <v>0</v>
          </cell>
          <cell r="BQ21">
            <v>0</v>
          </cell>
          <cell r="BR21">
            <v>0</v>
          </cell>
          <cell r="BS21">
            <v>0.08</v>
          </cell>
          <cell r="BT21">
            <v>0.03</v>
          </cell>
          <cell r="BU21">
            <v>0</v>
          </cell>
          <cell r="BV21">
            <v>0.06</v>
          </cell>
          <cell r="BW21">
            <v>-0.13</v>
          </cell>
          <cell r="BX21">
            <v>-0.19</v>
          </cell>
          <cell r="BY21">
            <v>-0.17</v>
          </cell>
          <cell r="BZ21">
            <v>0.03</v>
          </cell>
          <cell r="CA21">
            <v>-0.03</v>
          </cell>
          <cell r="CB21">
            <v>0</v>
          </cell>
          <cell r="CC21">
            <v>0.03</v>
          </cell>
          <cell r="CD21">
            <v>-0.01</v>
          </cell>
          <cell r="CE21">
            <v>-0.01</v>
          </cell>
          <cell r="CF21">
            <v>-0.01</v>
          </cell>
          <cell r="CG21">
            <v>0.01</v>
          </cell>
          <cell r="CH21">
            <v>-0.01</v>
          </cell>
          <cell r="CI21">
            <v>0</v>
          </cell>
          <cell r="CJ21">
            <v>0.02</v>
          </cell>
          <cell r="CK21">
            <v>0.03</v>
          </cell>
          <cell r="CL21">
            <v>0.02</v>
          </cell>
          <cell r="CM21">
            <v>0.01</v>
          </cell>
          <cell r="CN21">
            <v>0</v>
          </cell>
          <cell r="CO21">
            <v>0.32</v>
          </cell>
          <cell r="CP21">
            <v>0.13</v>
          </cell>
          <cell r="CQ21">
            <v>0.06</v>
          </cell>
          <cell r="CR21">
            <v>0</v>
          </cell>
          <cell r="CS21">
            <v>7.0000000000000007E-2</v>
          </cell>
          <cell r="CT21">
            <v>0.18</v>
          </cell>
          <cell r="CU21">
            <v>0.48</v>
          </cell>
          <cell r="CV21">
            <v>0.49</v>
          </cell>
          <cell r="CW21">
            <v>-0.05</v>
          </cell>
          <cell r="CX21">
            <v>0.46</v>
          </cell>
          <cell r="CY21">
            <v>0.04</v>
          </cell>
          <cell r="CZ21">
            <v>0.02</v>
          </cell>
          <cell r="DA21">
            <v>0.01</v>
          </cell>
          <cell r="DB21">
            <v>0</v>
          </cell>
          <cell r="DC21">
            <v>0</v>
          </cell>
          <cell r="DD21">
            <v>0</v>
          </cell>
          <cell r="DE21">
            <v>0</v>
          </cell>
          <cell r="DF21">
            <v>0.08</v>
          </cell>
          <cell r="DG21">
            <v>-0.05</v>
          </cell>
          <cell r="DH21">
            <v>-0.09</v>
          </cell>
          <cell r="DI21">
            <v>0.03</v>
          </cell>
          <cell r="DJ21">
            <v>0</v>
          </cell>
          <cell r="DK21">
            <v>0</v>
          </cell>
          <cell r="DL21">
            <v>0</v>
          </cell>
          <cell r="DM21">
            <v>0.1</v>
          </cell>
          <cell r="DN21">
            <v>-0.01</v>
          </cell>
          <cell r="DO21">
            <v>0.03</v>
          </cell>
          <cell r="DP21">
            <v>0.02</v>
          </cell>
          <cell r="DQ21">
            <v>0</v>
          </cell>
          <cell r="DR21">
            <v>0.01</v>
          </cell>
          <cell r="DS21">
            <v>0.05</v>
          </cell>
          <cell r="DT21">
            <v>0.02</v>
          </cell>
          <cell r="DU21">
            <v>-0.01</v>
          </cell>
          <cell r="DV21">
            <v>0.03</v>
          </cell>
          <cell r="DW21">
            <v>0.28999999999999998</v>
          </cell>
          <cell r="DX21">
            <v>7.0000000000000007E-2</v>
          </cell>
          <cell r="DY21">
            <v>0.11</v>
          </cell>
          <cell r="DZ21">
            <v>0.1</v>
          </cell>
          <cell r="EA21">
            <v>0.17</v>
          </cell>
          <cell r="EB21">
            <v>0.15</v>
          </cell>
          <cell r="EC21">
            <v>7.0000000000000007E-2</v>
          </cell>
          <cell r="ED21">
            <v>7.0000000000000007E-2</v>
          </cell>
          <cell r="EE21">
            <v>0.03</v>
          </cell>
          <cell r="EF21">
            <v>2.2999999999999998</v>
          </cell>
          <cell r="EG21">
            <v>0.4</v>
          </cell>
          <cell r="EH21">
            <v>0.05</v>
          </cell>
          <cell r="EI21">
            <v>0.06</v>
          </cell>
          <cell r="EJ21">
            <v>0.01</v>
          </cell>
          <cell r="EK21">
            <v>-0.02</v>
          </cell>
          <cell r="EL21">
            <v>0.14000000000000001</v>
          </cell>
          <cell r="EM21">
            <v>0.05</v>
          </cell>
          <cell r="EN21">
            <v>0.06</v>
          </cell>
          <cell r="EO21">
            <v>0</v>
          </cell>
          <cell r="EP21">
            <v>0.02</v>
          </cell>
          <cell r="EQ21">
            <v>0.13</v>
          </cell>
          <cell r="ER21">
            <v>0.03</v>
          </cell>
          <cell r="ES21">
            <v>0.01</v>
          </cell>
          <cell r="ET21">
            <v>0.01</v>
          </cell>
          <cell r="EU21">
            <v>0.08</v>
          </cell>
          <cell r="EV21">
            <v>0</v>
          </cell>
          <cell r="EW21">
            <v>0</v>
          </cell>
          <cell r="EX21">
            <v>0</v>
          </cell>
          <cell r="EY21">
            <v>-0.18</v>
          </cell>
          <cell r="EZ21">
            <v>-0.04</v>
          </cell>
          <cell r="FA21">
            <v>-0.14000000000000001</v>
          </cell>
          <cell r="FB21">
            <v>0.06</v>
          </cell>
          <cell r="FC21">
            <v>0.03</v>
          </cell>
          <cell r="FD21">
            <v>0.03</v>
          </cell>
          <cell r="FE21">
            <v>0.1</v>
          </cell>
          <cell r="FF21">
            <v>0.02</v>
          </cell>
          <cell r="FG21">
            <v>0.09</v>
          </cell>
          <cell r="FH21">
            <v>0.08</v>
          </cell>
          <cell r="FI21">
            <v>0.01</v>
          </cell>
          <cell r="FJ21">
            <v>0</v>
          </cell>
          <cell r="FK21">
            <v>0.03</v>
          </cell>
          <cell r="FL21">
            <v>0</v>
          </cell>
          <cell r="FM21">
            <v>0</v>
          </cell>
          <cell r="FN21">
            <v>0.02</v>
          </cell>
          <cell r="FO21">
            <v>0.13</v>
          </cell>
          <cell r="FP21">
            <v>0.08</v>
          </cell>
          <cell r="FQ21">
            <v>0.05</v>
          </cell>
          <cell r="FR21">
            <v>0.02</v>
          </cell>
          <cell r="FS21">
            <v>0</v>
          </cell>
          <cell r="FT21">
            <v>0.05</v>
          </cell>
          <cell r="FU21">
            <v>-0.03</v>
          </cell>
          <cell r="FV21">
            <v>0</v>
          </cell>
          <cell r="FW21">
            <v>0.01</v>
          </cell>
          <cell r="FX21">
            <v>-0.01</v>
          </cell>
          <cell r="FY21">
            <v>-0.01</v>
          </cell>
          <cell r="FZ21">
            <v>0.01</v>
          </cell>
          <cell r="GA21">
            <v>-0.02</v>
          </cell>
          <cell r="GB21">
            <v>-0.02</v>
          </cell>
          <cell r="GC21">
            <v>0.01</v>
          </cell>
          <cell r="GD21">
            <v>0</v>
          </cell>
          <cell r="GE21">
            <v>0.01</v>
          </cell>
          <cell r="GF21">
            <v>0</v>
          </cell>
          <cell r="GG21">
            <v>-0.02</v>
          </cell>
          <cell r="GH21">
            <v>-0.01</v>
          </cell>
          <cell r="GI21">
            <v>0</v>
          </cell>
          <cell r="GJ21">
            <v>0.68</v>
          </cell>
          <cell r="GK21">
            <v>0.11</v>
          </cell>
          <cell r="GL21">
            <v>0.53</v>
          </cell>
          <cell r="GM21">
            <v>0.52</v>
          </cell>
          <cell r="GN21">
            <v>0.01</v>
          </cell>
          <cell r="GO21">
            <v>0</v>
          </cell>
          <cell r="GP21">
            <v>0.04</v>
          </cell>
          <cell r="GQ21">
            <v>0.02</v>
          </cell>
          <cell r="GR21">
            <v>0</v>
          </cell>
          <cell r="GS21">
            <v>0.03</v>
          </cell>
          <cell r="GT21">
            <v>-7.0000000000000007E-2</v>
          </cell>
          <cell r="GU21">
            <v>-0.13</v>
          </cell>
          <cell r="GV21">
            <v>-0.06</v>
          </cell>
          <cell r="GW21">
            <v>0</v>
          </cell>
          <cell r="GX21">
            <v>-0.08</v>
          </cell>
          <cell r="GY21">
            <v>-0.01</v>
          </cell>
          <cell r="GZ21">
            <v>0.01</v>
          </cell>
          <cell r="HA21">
            <v>0.01</v>
          </cell>
          <cell r="HB21">
            <v>-0.03</v>
          </cell>
          <cell r="HC21">
            <v>0</v>
          </cell>
          <cell r="HD21">
            <v>0.04</v>
          </cell>
          <cell r="HE21">
            <v>0.02</v>
          </cell>
          <cell r="HF21">
            <v>0</v>
          </cell>
          <cell r="HG21">
            <v>0.03</v>
          </cell>
          <cell r="HH21">
            <v>0.03</v>
          </cell>
          <cell r="HI21">
            <v>0.01</v>
          </cell>
          <cell r="HJ21">
            <v>0</v>
          </cell>
          <cell r="HK21">
            <v>0.01</v>
          </cell>
          <cell r="HL21">
            <v>0.28999999999999998</v>
          </cell>
          <cell r="HM21">
            <v>0.04</v>
          </cell>
          <cell r="HN21">
            <v>0.04</v>
          </cell>
          <cell r="HO21">
            <v>0</v>
          </cell>
          <cell r="HP21">
            <v>0.01</v>
          </cell>
          <cell r="HQ21">
            <v>0.23</v>
          </cell>
          <cell r="HR21">
            <v>0.54</v>
          </cell>
          <cell r="HS21">
            <v>0.53</v>
          </cell>
          <cell r="HT21">
            <v>-0.08</v>
          </cell>
          <cell r="HU21">
            <v>0.55000000000000004</v>
          </cell>
          <cell r="HV21">
            <v>0.04</v>
          </cell>
          <cell r="HW21">
            <v>0.02</v>
          </cell>
          <cell r="HX21">
            <v>0</v>
          </cell>
          <cell r="HY21">
            <v>0.01</v>
          </cell>
          <cell r="HZ21">
            <v>0</v>
          </cell>
          <cell r="IA21">
            <v>0</v>
          </cell>
          <cell r="IB21">
            <v>-0.01</v>
          </cell>
          <cell r="IC21">
            <v>-0.09</v>
          </cell>
          <cell r="ID21">
            <v>-7.0000000000000007E-2</v>
          </cell>
          <cell r="IE21">
            <v>-7.0000000000000007E-2</v>
          </cell>
          <cell r="IF21">
            <v>-0.01</v>
          </cell>
          <cell r="IG21">
            <v>0.01</v>
          </cell>
          <cell r="IH21">
            <v>0</v>
          </cell>
          <cell r="II21">
            <v>0</v>
          </cell>
          <cell r="IJ21">
            <v>0.04</v>
          </cell>
          <cell r="IK21">
            <v>0</v>
          </cell>
          <cell r="IL21">
            <v>0</v>
          </cell>
          <cell r="IM21">
            <v>0</v>
          </cell>
          <cell r="IN21">
            <v>0.01</v>
          </cell>
          <cell r="IO21">
            <v>0.01</v>
          </cell>
          <cell r="IP21">
            <v>0.03</v>
          </cell>
          <cell r="IQ21">
            <v>-7.0000000000000007E-2</v>
          </cell>
        </row>
        <row r="22">
          <cell r="B22">
            <v>0</v>
          </cell>
          <cell r="C22">
            <v>0</v>
          </cell>
          <cell r="D22">
            <v>0.42</v>
          </cell>
          <cell r="E22">
            <v>0.35</v>
          </cell>
          <cell r="F22">
            <v>0.55000000000000004</v>
          </cell>
          <cell r="G22">
            <v>-0.2</v>
          </cell>
          <cell r="H22">
            <v>7.0000000000000007E-2</v>
          </cell>
          <cell r="I22">
            <v>2.1</v>
          </cell>
          <cell r="J22">
            <v>0.19</v>
          </cell>
          <cell r="K22">
            <v>0.04</v>
          </cell>
          <cell r="L22">
            <v>0.02</v>
          </cell>
          <cell r="M22">
            <v>0.01</v>
          </cell>
          <cell r="N22">
            <v>0.02</v>
          </cell>
          <cell r="O22">
            <v>0.05</v>
          </cell>
          <cell r="P22">
            <v>0</v>
          </cell>
          <cell r="Q22">
            <v>0.05</v>
          </cell>
          <cell r="R22">
            <v>0</v>
          </cell>
          <cell r="S22">
            <v>-0.01</v>
          </cell>
          <cell r="T22">
            <v>-0.01</v>
          </cell>
          <cell r="U22">
            <v>-0.02</v>
          </cell>
          <cell r="V22">
            <v>0</v>
          </cell>
          <cell r="W22">
            <v>0</v>
          </cell>
          <cell r="X22">
            <v>0</v>
          </cell>
          <cell r="Y22">
            <v>-0.01</v>
          </cell>
          <cell r="Z22">
            <v>0.03</v>
          </cell>
          <cell r="AA22">
            <v>0</v>
          </cell>
          <cell r="AB22">
            <v>-0.1</v>
          </cell>
          <cell r="AC22">
            <v>-0.1</v>
          </cell>
          <cell r="AD22">
            <v>-0.01</v>
          </cell>
          <cell r="AE22">
            <v>0.05</v>
          </cell>
          <cell r="AF22">
            <v>0.03</v>
          </cell>
          <cell r="AG22">
            <v>0.03</v>
          </cell>
          <cell r="AH22">
            <v>0.09</v>
          </cell>
          <cell r="AI22">
            <v>0.02</v>
          </cell>
          <cell r="AJ22">
            <v>0.08</v>
          </cell>
          <cell r="AK22">
            <v>0.08</v>
          </cell>
          <cell r="AL22">
            <v>0</v>
          </cell>
          <cell r="AM22">
            <v>0.01</v>
          </cell>
          <cell r="AN22">
            <v>0.01</v>
          </cell>
          <cell r="AO22">
            <v>0.02</v>
          </cell>
          <cell r="AP22">
            <v>0.02</v>
          </cell>
          <cell r="AQ22">
            <v>0.01</v>
          </cell>
          <cell r="AR22">
            <v>0.19</v>
          </cell>
          <cell r="AS22">
            <v>0.13</v>
          </cell>
          <cell r="AT22">
            <v>0</v>
          </cell>
          <cell r="AU22">
            <v>0.03</v>
          </cell>
          <cell r="AV22">
            <v>0.1</v>
          </cell>
          <cell r="AW22">
            <v>0.06</v>
          </cell>
          <cell r="AX22">
            <v>0.15</v>
          </cell>
          <cell r="AY22">
            <v>0.04</v>
          </cell>
          <cell r="AZ22">
            <v>0.03</v>
          </cell>
          <cell r="BA22">
            <v>0.01</v>
          </cell>
          <cell r="BB22">
            <v>0.03</v>
          </cell>
          <cell r="BC22">
            <v>0.02</v>
          </cell>
          <cell r="BD22">
            <v>0.01</v>
          </cell>
          <cell r="BE22">
            <v>0.01</v>
          </cell>
          <cell r="BF22">
            <v>-0.01</v>
          </cell>
          <cell r="BG22">
            <v>-0.02</v>
          </cell>
          <cell r="BH22">
            <v>0.01</v>
          </cell>
          <cell r="BI22">
            <v>-0.01</v>
          </cell>
          <cell r="BJ22">
            <v>7.0000000000000007E-2</v>
          </cell>
          <cell r="BK22">
            <v>0.06</v>
          </cell>
          <cell r="BL22">
            <v>0</v>
          </cell>
          <cell r="BM22">
            <v>0.45</v>
          </cell>
          <cell r="BN22">
            <v>0.25</v>
          </cell>
          <cell r="BO22">
            <v>0.04</v>
          </cell>
          <cell r="BP22">
            <v>0</v>
          </cell>
          <cell r="BQ22">
            <v>0.04</v>
          </cell>
          <cell r="BR22">
            <v>0</v>
          </cell>
          <cell r="BS22">
            <v>0.16</v>
          </cell>
          <cell r="BT22">
            <v>0.12</v>
          </cell>
          <cell r="BU22">
            <v>0</v>
          </cell>
          <cell r="BV22">
            <v>0.04</v>
          </cell>
          <cell r="BW22">
            <v>0.17</v>
          </cell>
          <cell r="BX22">
            <v>0.1</v>
          </cell>
          <cell r="BY22">
            <v>0.11</v>
          </cell>
          <cell r="BZ22">
            <v>0</v>
          </cell>
          <cell r="CA22">
            <v>-0.02</v>
          </cell>
          <cell r="CB22">
            <v>0.03</v>
          </cell>
          <cell r="CC22">
            <v>0.01</v>
          </cell>
          <cell r="CD22">
            <v>0.01</v>
          </cell>
          <cell r="CE22">
            <v>-0.01</v>
          </cell>
          <cell r="CF22">
            <v>0.01</v>
          </cell>
          <cell r="CG22">
            <v>0.02</v>
          </cell>
          <cell r="CH22">
            <v>-0.01</v>
          </cell>
          <cell r="CI22">
            <v>-0.02</v>
          </cell>
          <cell r="CJ22">
            <v>0.04</v>
          </cell>
          <cell r="CK22">
            <v>0.03</v>
          </cell>
          <cell r="CL22">
            <v>0.01</v>
          </cell>
          <cell r="CM22">
            <v>0.01</v>
          </cell>
          <cell r="CN22">
            <v>0.01</v>
          </cell>
          <cell r="CO22">
            <v>0.14000000000000001</v>
          </cell>
          <cell r="CP22">
            <v>0.16</v>
          </cell>
          <cell r="CQ22">
            <v>0.14000000000000001</v>
          </cell>
          <cell r="CR22">
            <v>0</v>
          </cell>
          <cell r="CS22">
            <v>0.01</v>
          </cell>
          <cell r="CT22">
            <v>-0.02</v>
          </cell>
          <cell r="CU22">
            <v>0.69</v>
          </cell>
          <cell r="CV22">
            <v>0.68</v>
          </cell>
          <cell r="CW22">
            <v>0.03</v>
          </cell>
          <cell r="CX22">
            <v>0.64</v>
          </cell>
          <cell r="CY22">
            <v>0.02</v>
          </cell>
          <cell r="CZ22">
            <v>0</v>
          </cell>
          <cell r="DA22">
            <v>0</v>
          </cell>
          <cell r="DB22">
            <v>0</v>
          </cell>
          <cell r="DC22">
            <v>0</v>
          </cell>
          <cell r="DD22">
            <v>0</v>
          </cell>
          <cell r="DE22">
            <v>0</v>
          </cell>
          <cell r="DF22">
            <v>-0.17</v>
          </cell>
          <cell r="DG22">
            <v>-7.0000000000000007E-2</v>
          </cell>
          <cell r="DH22">
            <v>-0.03</v>
          </cell>
          <cell r="DI22">
            <v>-0.04</v>
          </cell>
          <cell r="DJ22">
            <v>0.01</v>
          </cell>
          <cell r="DK22">
            <v>0</v>
          </cell>
          <cell r="DL22">
            <v>0</v>
          </cell>
          <cell r="DM22">
            <v>0.04</v>
          </cell>
          <cell r="DN22">
            <v>0</v>
          </cell>
          <cell r="DO22">
            <v>-0.01</v>
          </cell>
          <cell r="DP22">
            <v>0.01</v>
          </cell>
          <cell r="DQ22">
            <v>0</v>
          </cell>
          <cell r="DR22">
            <v>0.01</v>
          </cell>
          <cell r="DS22">
            <v>0.03</v>
          </cell>
          <cell r="DT22">
            <v>-0.14000000000000001</v>
          </cell>
          <cell r="DU22">
            <v>-7.0000000000000007E-2</v>
          </cell>
          <cell r="DV22">
            <v>-7.0000000000000007E-2</v>
          </cell>
          <cell r="DW22">
            <v>0</v>
          </cell>
          <cell r="DX22">
            <v>0</v>
          </cell>
          <cell r="DY22">
            <v>0</v>
          </cell>
          <cell r="DZ22">
            <v>0</v>
          </cell>
          <cell r="EA22">
            <v>0.88</v>
          </cell>
          <cell r="EB22">
            <v>0.86</v>
          </cell>
          <cell r="EC22">
            <v>0.62</v>
          </cell>
          <cell r="ED22">
            <v>0.25</v>
          </cell>
          <cell r="EE22">
            <v>0.01</v>
          </cell>
          <cell r="EF22">
            <v>2.6</v>
          </cell>
          <cell r="EG22">
            <v>0.11</v>
          </cell>
          <cell r="EH22">
            <v>0.1</v>
          </cell>
          <cell r="EI22">
            <v>0.03</v>
          </cell>
          <cell r="EJ22">
            <v>0.01</v>
          </cell>
          <cell r="EK22">
            <v>0.06</v>
          </cell>
          <cell r="EL22">
            <v>0.04</v>
          </cell>
          <cell r="EM22">
            <v>0.03</v>
          </cell>
          <cell r="EN22">
            <v>0.01</v>
          </cell>
          <cell r="EO22">
            <v>0</v>
          </cell>
          <cell r="EP22">
            <v>0.01</v>
          </cell>
          <cell r="EQ22">
            <v>-0.01</v>
          </cell>
          <cell r="ER22">
            <v>-0.01</v>
          </cell>
          <cell r="ES22">
            <v>0.02</v>
          </cell>
          <cell r="ET22">
            <v>0</v>
          </cell>
          <cell r="EU22">
            <v>0</v>
          </cell>
          <cell r="EV22">
            <v>-0.01</v>
          </cell>
          <cell r="EW22">
            <v>0.01</v>
          </cell>
          <cell r="EX22">
            <v>-0.01</v>
          </cell>
          <cell r="EY22">
            <v>-0.27</v>
          </cell>
          <cell r="EZ22">
            <v>-0.15</v>
          </cell>
          <cell r="FA22">
            <v>-0.13</v>
          </cell>
          <cell r="FB22">
            <v>0.05</v>
          </cell>
          <cell r="FC22">
            <v>0.04</v>
          </cell>
          <cell r="FD22">
            <v>0</v>
          </cell>
          <cell r="FE22">
            <v>0.16</v>
          </cell>
          <cell r="FF22">
            <v>7.0000000000000007E-2</v>
          </cell>
          <cell r="FG22">
            <v>0.08</v>
          </cell>
          <cell r="FH22">
            <v>0.04</v>
          </cell>
          <cell r="FI22">
            <v>0</v>
          </cell>
          <cell r="FJ22">
            <v>0.01</v>
          </cell>
          <cell r="FK22">
            <v>0</v>
          </cell>
          <cell r="FL22">
            <v>0.02</v>
          </cell>
          <cell r="FM22">
            <v>0.03</v>
          </cell>
          <cell r="FN22">
            <v>0</v>
          </cell>
          <cell r="FO22">
            <v>0.31</v>
          </cell>
          <cell r="FP22">
            <v>0.24</v>
          </cell>
          <cell r="FQ22">
            <v>0.13</v>
          </cell>
          <cell r="FR22">
            <v>0.02</v>
          </cell>
          <cell r="FS22">
            <v>0.08</v>
          </cell>
          <cell r="FT22">
            <v>7.0000000000000007E-2</v>
          </cell>
          <cell r="FU22">
            <v>0.05</v>
          </cell>
          <cell r="FV22">
            <v>0.01</v>
          </cell>
          <cell r="FW22">
            <v>0.01</v>
          </cell>
          <cell r="FX22">
            <v>0</v>
          </cell>
          <cell r="FY22">
            <v>0</v>
          </cell>
          <cell r="FZ22">
            <v>-0.03</v>
          </cell>
          <cell r="GA22">
            <v>0.03</v>
          </cell>
          <cell r="GB22">
            <v>-0.01</v>
          </cell>
          <cell r="GC22">
            <v>0.01</v>
          </cell>
          <cell r="GD22">
            <v>0.02</v>
          </cell>
          <cell r="GE22">
            <v>0</v>
          </cell>
          <cell r="GF22">
            <v>0</v>
          </cell>
          <cell r="GG22">
            <v>0.04</v>
          </cell>
          <cell r="GH22">
            <v>0.04</v>
          </cell>
          <cell r="GI22">
            <v>0.01</v>
          </cell>
          <cell r="GJ22">
            <v>0.28000000000000003</v>
          </cell>
          <cell r="GK22">
            <v>0.05</v>
          </cell>
          <cell r="GL22">
            <v>0.03</v>
          </cell>
          <cell r="GM22">
            <v>0</v>
          </cell>
          <cell r="GN22">
            <v>0.03</v>
          </cell>
          <cell r="GO22">
            <v>0</v>
          </cell>
          <cell r="GP22">
            <v>0.2</v>
          </cell>
          <cell r="GQ22">
            <v>0.18</v>
          </cell>
          <cell r="GR22">
            <v>0</v>
          </cell>
          <cell r="GS22">
            <v>0.01</v>
          </cell>
          <cell r="GT22">
            <v>-0.1</v>
          </cell>
          <cell r="GU22">
            <v>-0.06</v>
          </cell>
          <cell r="GV22">
            <v>0.03</v>
          </cell>
          <cell r="GW22">
            <v>-0.05</v>
          </cell>
          <cell r="GX22">
            <v>-0.04</v>
          </cell>
          <cell r="GY22">
            <v>-7.0000000000000007E-2</v>
          </cell>
          <cell r="GZ22">
            <v>-0.01</v>
          </cell>
          <cell r="HA22">
            <v>-0.03</v>
          </cell>
          <cell r="HB22">
            <v>-0.03</v>
          </cell>
          <cell r="HC22">
            <v>0</v>
          </cell>
          <cell r="HD22">
            <v>0.02</v>
          </cell>
          <cell r="HE22">
            <v>-0.01</v>
          </cell>
          <cell r="HF22">
            <v>0</v>
          </cell>
          <cell r="HG22">
            <v>0.04</v>
          </cell>
          <cell r="HH22">
            <v>0.02</v>
          </cell>
          <cell r="HI22">
            <v>0</v>
          </cell>
          <cell r="HJ22">
            <v>0.01</v>
          </cell>
          <cell r="HK22">
            <v>0</v>
          </cell>
          <cell r="HL22">
            <v>0.25</v>
          </cell>
          <cell r="HM22">
            <v>0.28000000000000003</v>
          </cell>
          <cell r="HN22">
            <v>0.26</v>
          </cell>
          <cell r="HO22">
            <v>0</v>
          </cell>
          <cell r="HP22">
            <v>0.02</v>
          </cell>
          <cell r="HQ22">
            <v>-0.01</v>
          </cell>
          <cell r="HR22">
            <v>0.72</v>
          </cell>
          <cell r="HS22">
            <v>0.72</v>
          </cell>
          <cell r="HT22">
            <v>0.03</v>
          </cell>
          <cell r="HU22">
            <v>0.66</v>
          </cell>
          <cell r="HV22">
            <v>0.02</v>
          </cell>
          <cell r="HW22">
            <v>0.02</v>
          </cell>
          <cell r="HX22">
            <v>0</v>
          </cell>
          <cell r="HY22">
            <v>0</v>
          </cell>
          <cell r="HZ22">
            <v>0</v>
          </cell>
          <cell r="IA22">
            <v>0</v>
          </cell>
          <cell r="IB22">
            <v>0.01</v>
          </cell>
          <cell r="IC22">
            <v>-0.42</v>
          </cell>
          <cell r="ID22">
            <v>-0.1</v>
          </cell>
          <cell r="IE22">
            <v>-7.0000000000000007E-2</v>
          </cell>
          <cell r="IF22">
            <v>-0.03</v>
          </cell>
          <cell r="IG22">
            <v>0.01</v>
          </cell>
          <cell r="IH22">
            <v>0.01</v>
          </cell>
          <cell r="II22">
            <v>0.01</v>
          </cell>
          <cell r="IJ22">
            <v>0.03</v>
          </cell>
          <cell r="IK22">
            <v>-0.01</v>
          </cell>
          <cell r="IL22">
            <v>0</v>
          </cell>
          <cell r="IM22">
            <v>0.01</v>
          </cell>
          <cell r="IN22">
            <v>0</v>
          </cell>
          <cell r="IO22">
            <v>0</v>
          </cell>
          <cell r="IP22">
            <v>0.03</v>
          </cell>
          <cell r="IQ22">
            <v>-0.37</v>
          </cell>
        </row>
        <row r="23">
          <cell r="B23">
            <v>0</v>
          </cell>
          <cell r="C23">
            <v>0</v>
          </cell>
          <cell r="D23">
            <v>0.23</v>
          </cell>
          <cell r="E23">
            <v>0.13</v>
          </cell>
          <cell r="F23">
            <v>0.12</v>
          </cell>
          <cell r="G23">
            <v>0.02</v>
          </cell>
          <cell r="H23">
            <v>0.1</v>
          </cell>
          <cell r="I23">
            <v>2.2000000000000002</v>
          </cell>
          <cell r="J23">
            <v>0.12</v>
          </cell>
          <cell r="K23">
            <v>-0.01</v>
          </cell>
          <cell r="L23">
            <v>0</v>
          </cell>
          <cell r="M23">
            <v>0</v>
          </cell>
          <cell r="N23">
            <v>0</v>
          </cell>
          <cell r="O23">
            <v>0.05</v>
          </cell>
          <cell r="P23">
            <v>0.03</v>
          </cell>
          <cell r="Q23">
            <v>0</v>
          </cell>
          <cell r="R23">
            <v>0</v>
          </cell>
          <cell r="S23">
            <v>0.02</v>
          </cell>
          <cell r="T23">
            <v>-0.02</v>
          </cell>
          <cell r="U23">
            <v>0</v>
          </cell>
          <cell r="V23">
            <v>0</v>
          </cell>
          <cell r="W23">
            <v>0</v>
          </cell>
          <cell r="X23">
            <v>-0.02</v>
          </cell>
          <cell r="Y23">
            <v>-0.02</v>
          </cell>
          <cell r="Z23">
            <v>0.01</v>
          </cell>
          <cell r="AA23">
            <v>0</v>
          </cell>
          <cell r="AB23">
            <v>0.04</v>
          </cell>
          <cell r="AC23">
            <v>0.01</v>
          </cell>
          <cell r="AD23">
            <v>0.03</v>
          </cell>
          <cell r="AE23">
            <v>0.01</v>
          </cell>
          <cell r="AF23">
            <v>0</v>
          </cell>
          <cell r="AG23">
            <v>0</v>
          </cell>
          <cell r="AH23">
            <v>0.06</v>
          </cell>
          <cell r="AI23">
            <v>0.02</v>
          </cell>
          <cell r="AJ23">
            <v>0.03</v>
          </cell>
          <cell r="AK23">
            <v>-0.02</v>
          </cell>
          <cell r="AL23">
            <v>0</v>
          </cell>
          <cell r="AM23">
            <v>0</v>
          </cell>
          <cell r="AN23">
            <v>0</v>
          </cell>
          <cell r="AO23">
            <v>0</v>
          </cell>
          <cell r="AP23">
            <v>0.01</v>
          </cell>
          <cell r="AQ23">
            <v>-0.03</v>
          </cell>
          <cell r="AR23">
            <v>0.26</v>
          </cell>
          <cell r="AS23">
            <v>0.19</v>
          </cell>
          <cell r="AT23">
            <v>0.09</v>
          </cell>
          <cell r="AU23">
            <v>0.01</v>
          </cell>
          <cell r="AV23">
            <v>0.1</v>
          </cell>
          <cell r="AW23">
            <v>7.0000000000000007E-2</v>
          </cell>
          <cell r="AX23">
            <v>-0.11</v>
          </cell>
          <cell r="AY23">
            <v>-0.06</v>
          </cell>
          <cell r="AZ23">
            <v>-0.05</v>
          </cell>
          <cell r="BA23">
            <v>-0.01</v>
          </cell>
          <cell r="BB23">
            <v>-0.02</v>
          </cell>
          <cell r="BC23">
            <v>0</v>
          </cell>
          <cell r="BD23">
            <v>-0.01</v>
          </cell>
          <cell r="BE23">
            <v>-0.02</v>
          </cell>
          <cell r="BF23">
            <v>0.02</v>
          </cell>
          <cell r="BG23">
            <v>0.02</v>
          </cell>
          <cell r="BH23">
            <v>0.01</v>
          </cell>
          <cell r="BI23">
            <v>0.01</v>
          </cell>
          <cell r="BJ23">
            <v>-0.04</v>
          </cell>
          <cell r="BK23">
            <v>-0.04</v>
          </cell>
          <cell r="BL23">
            <v>0</v>
          </cell>
          <cell r="BM23">
            <v>0.95</v>
          </cell>
          <cell r="BN23">
            <v>0.25</v>
          </cell>
          <cell r="BO23">
            <v>0.27</v>
          </cell>
          <cell r="BP23">
            <v>0</v>
          </cell>
          <cell r="BQ23">
            <v>0.17</v>
          </cell>
          <cell r="BR23">
            <v>0.11</v>
          </cell>
          <cell r="BS23">
            <v>0.42</v>
          </cell>
          <cell r="BT23">
            <v>0.28000000000000003</v>
          </cell>
          <cell r="BU23">
            <v>0.12</v>
          </cell>
          <cell r="BV23">
            <v>0.03</v>
          </cell>
          <cell r="BW23">
            <v>0.03</v>
          </cell>
          <cell r="BX23">
            <v>0.05</v>
          </cell>
          <cell r="BY23">
            <v>0.03</v>
          </cell>
          <cell r="BZ23">
            <v>0</v>
          </cell>
          <cell r="CA23">
            <v>0.02</v>
          </cell>
          <cell r="CB23">
            <v>-0.05</v>
          </cell>
          <cell r="CC23">
            <v>-0.02</v>
          </cell>
          <cell r="CD23">
            <v>-0.01</v>
          </cell>
          <cell r="CE23">
            <v>-0.01</v>
          </cell>
          <cell r="CF23">
            <v>0</v>
          </cell>
          <cell r="CG23">
            <v>0.06</v>
          </cell>
          <cell r="CH23">
            <v>0.03</v>
          </cell>
          <cell r="CI23">
            <v>0.01</v>
          </cell>
          <cell r="CJ23">
            <v>0.02</v>
          </cell>
          <cell r="CK23">
            <v>-0.02</v>
          </cell>
          <cell r="CL23">
            <v>-0.12</v>
          </cell>
          <cell r="CM23">
            <v>0.02</v>
          </cell>
          <cell r="CN23">
            <v>7.0000000000000007E-2</v>
          </cell>
          <cell r="CO23">
            <v>-0.02</v>
          </cell>
          <cell r="CP23">
            <v>0.05</v>
          </cell>
          <cell r="CQ23">
            <v>0.02</v>
          </cell>
          <cell r="CR23">
            <v>0.01</v>
          </cell>
          <cell r="CS23">
            <v>0.03</v>
          </cell>
          <cell r="CT23">
            <v>-0.06</v>
          </cell>
          <cell r="CU23">
            <v>0.08</v>
          </cell>
          <cell r="CV23">
            <v>7.0000000000000007E-2</v>
          </cell>
          <cell r="CW23">
            <v>-0.12</v>
          </cell>
          <cell r="CX23">
            <v>0.02</v>
          </cell>
          <cell r="CY23">
            <v>0.09</v>
          </cell>
          <cell r="CZ23">
            <v>0.02</v>
          </cell>
          <cell r="DA23">
            <v>0.06</v>
          </cell>
          <cell r="DB23">
            <v>0.01</v>
          </cell>
          <cell r="DC23">
            <v>0.01</v>
          </cell>
          <cell r="DD23">
            <v>0</v>
          </cell>
          <cell r="DE23">
            <v>0.01</v>
          </cell>
          <cell r="DF23">
            <v>7.0000000000000007E-2</v>
          </cell>
          <cell r="DG23">
            <v>-0.08</v>
          </cell>
          <cell r="DH23">
            <v>-0.08</v>
          </cell>
          <cell r="DI23">
            <v>0</v>
          </cell>
          <cell r="DJ23">
            <v>0.01</v>
          </cell>
          <cell r="DK23">
            <v>0.01</v>
          </cell>
          <cell r="DL23">
            <v>0.02</v>
          </cell>
          <cell r="DM23">
            <v>7.0000000000000007E-2</v>
          </cell>
          <cell r="DN23">
            <v>-0.01</v>
          </cell>
          <cell r="DO23">
            <v>-0.01</v>
          </cell>
          <cell r="DP23">
            <v>0.04</v>
          </cell>
          <cell r="DQ23">
            <v>0</v>
          </cell>
          <cell r="DR23">
            <v>0.01</v>
          </cell>
          <cell r="DS23">
            <v>0.02</v>
          </cell>
          <cell r="DT23">
            <v>7.0000000000000007E-2</v>
          </cell>
          <cell r="DU23">
            <v>-0.03</v>
          </cell>
          <cell r="DV23">
            <v>0.1</v>
          </cell>
          <cell r="DW23">
            <v>0</v>
          </cell>
          <cell r="DX23">
            <v>0</v>
          </cell>
          <cell r="DY23">
            <v>0</v>
          </cell>
          <cell r="DZ23">
            <v>0</v>
          </cell>
          <cell r="EA23">
            <v>0.13</v>
          </cell>
          <cell r="EB23">
            <v>0.1</v>
          </cell>
          <cell r="EC23">
            <v>0.13</v>
          </cell>
          <cell r="ED23">
            <v>-0.03</v>
          </cell>
          <cell r="EE23">
            <v>0.03</v>
          </cell>
          <cell r="EF23">
            <v>1.6</v>
          </cell>
          <cell r="EG23">
            <v>0.37</v>
          </cell>
          <cell r="EH23">
            <v>0.06</v>
          </cell>
          <cell r="EI23">
            <v>0.01</v>
          </cell>
          <cell r="EJ23">
            <v>0.05</v>
          </cell>
          <cell r="EK23">
            <v>-0.01</v>
          </cell>
          <cell r="EL23">
            <v>0.05</v>
          </cell>
          <cell r="EM23">
            <v>0.02</v>
          </cell>
          <cell r="EN23">
            <v>0.01</v>
          </cell>
          <cell r="EO23">
            <v>-0.01</v>
          </cell>
          <cell r="EP23">
            <v>0.02</v>
          </cell>
          <cell r="EQ23">
            <v>-0.01</v>
          </cell>
          <cell r="ER23">
            <v>-0.01</v>
          </cell>
          <cell r="ES23">
            <v>-0.01</v>
          </cell>
          <cell r="ET23">
            <v>0</v>
          </cell>
          <cell r="EU23">
            <v>-0.03</v>
          </cell>
          <cell r="EV23">
            <v>0</v>
          </cell>
          <cell r="EW23">
            <v>-0.01</v>
          </cell>
          <cell r="EX23">
            <v>0.04</v>
          </cell>
          <cell r="EY23">
            <v>0.12</v>
          </cell>
          <cell r="EZ23">
            <v>0.16</v>
          </cell>
          <cell r="FA23">
            <v>-0.03</v>
          </cell>
          <cell r="FB23">
            <v>0.04</v>
          </cell>
          <cell r="FC23">
            <v>0.01</v>
          </cell>
          <cell r="FD23">
            <v>0.04</v>
          </cell>
          <cell r="FE23">
            <v>0.1</v>
          </cell>
          <cell r="FF23">
            <v>0.02</v>
          </cell>
          <cell r="FG23">
            <v>7.0000000000000007E-2</v>
          </cell>
          <cell r="FH23">
            <v>0.01</v>
          </cell>
          <cell r="FI23">
            <v>0.01</v>
          </cell>
          <cell r="FJ23">
            <v>0.01</v>
          </cell>
          <cell r="FK23">
            <v>-0.01</v>
          </cell>
          <cell r="FL23">
            <v>0.01</v>
          </cell>
          <cell r="FM23">
            <v>0.01</v>
          </cell>
          <cell r="FN23">
            <v>-0.02</v>
          </cell>
          <cell r="FO23">
            <v>0.15</v>
          </cell>
          <cell r="FP23">
            <v>0.09</v>
          </cell>
          <cell r="FQ23">
            <v>0</v>
          </cell>
          <cell r="FR23">
            <v>0.02</v>
          </cell>
          <cell r="FS23">
            <v>0.08</v>
          </cell>
          <cell r="FT23">
            <v>0.06</v>
          </cell>
          <cell r="FU23">
            <v>0.06</v>
          </cell>
          <cell r="FV23">
            <v>0.01</v>
          </cell>
          <cell r="FW23">
            <v>0</v>
          </cell>
          <cell r="FX23">
            <v>0.01</v>
          </cell>
          <cell r="FY23">
            <v>0.03</v>
          </cell>
          <cell r="FZ23">
            <v>0.03</v>
          </cell>
          <cell r="GA23">
            <v>0</v>
          </cell>
          <cell r="GB23">
            <v>0.01</v>
          </cell>
          <cell r="GC23">
            <v>-0.01</v>
          </cell>
          <cell r="GD23">
            <v>0</v>
          </cell>
          <cell r="GE23">
            <v>-0.02</v>
          </cell>
          <cell r="GF23">
            <v>0</v>
          </cell>
          <cell r="GG23">
            <v>0.01</v>
          </cell>
          <cell r="GH23">
            <v>0</v>
          </cell>
          <cell r="GI23">
            <v>0</v>
          </cell>
          <cell r="GJ23">
            <v>0.64</v>
          </cell>
          <cell r="GK23">
            <v>0.05</v>
          </cell>
          <cell r="GL23">
            <v>0.32</v>
          </cell>
          <cell r="GM23">
            <v>0.2</v>
          </cell>
          <cell r="GN23">
            <v>0.05</v>
          </cell>
          <cell r="GO23">
            <v>0.08</v>
          </cell>
          <cell r="GP23">
            <v>0.27</v>
          </cell>
          <cell r="GQ23">
            <v>0.13</v>
          </cell>
          <cell r="GR23">
            <v>7.0000000000000007E-2</v>
          </cell>
          <cell r="GS23">
            <v>7.0000000000000007E-2</v>
          </cell>
          <cell r="GT23">
            <v>0.08</v>
          </cell>
          <cell r="GU23">
            <v>0.08</v>
          </cell>
          <cell r="GV23">
            <v>0</v>
          </cell>
          <cell r="GW23">
            <v>0.05</v>
          </cell>
          <cell r="GX23">
            <v>0.03</v>
          </cell>
          <cell r="GY23">
            <v>0.04</v>
          </cell>
          <cell r="GZ23">
            <v>0.01</v>
          </cell>
          <cell r="HA23">
            <v>0.02</v>
          </cell>
          <cell r="HB23">
            <v>0.02</v>
          </cell>
          <cell r="HC23">
            <v>0.01</v>
          </cell>
          <cell r="HD23">
            <v>0.01</v>
          </cell>
          <cell r="HE23">
            <v>0.02</v>
          </cell>
          <cell r="HF23">
            <v>0.01</v>
          </cell>
          <cell r="HG23">
            <v>-0.02</v>
          </cell>
          <cell r="HH23">
            <v>-7.0000000000000007E-2</v>
          </cell>
          <cell r="HI23">
            <v>-0.08</v>
          </cell>
          <cell r="HJ23">
            <v>0.01</v>
          </cell>
          <cell r="HK23">
            <v>0.02</v>
          </cell>
          <cell r="HL23">
            <v>-0.02</v>
          </cell>
          <cell r="HM23">
            <v>7.0000000000000007E-2</v>
          </cell>
          <cell r="HN23">
            <v>0.04</v>
          </cell>
          <cell r="HO23">
            <v>0</v>
          </cell>
          <cell r="HP23">
            <v>0.02</v>
          </cell>
          <cell r="HQ23">
            <v>-0.1</v>
          </cell>
          <cell r="HR23">
            <v>0.32</v>
          </cell>
          <cell r="HS23">
            <v>0.28999999999999998</v>
          </cell>
          <cell r="HT23">
            <v>0.01</v>
          </cell>
          <cell r="HU23">
            <v>0.21</v>
          </cell>
          <cell r="HV23">
            <v>0</v>
          </cell>
          <cell r="HW23">
            <v>0.01</v>
          </cell>
          <cell r="HX23">
            <v>0.05</v>
          </cell>
          <cell r="HY23">
            <v>0.03</v>
          </cell>
          <cell r="HZ23">
            <v>0.02</v>
          </cell>
          <cell r="IA23">
            <v>0</v>
          </cell>
          <cell r="IB23">
            <v>0</v>
          </cell>
          <cell r="IC23">
            <v>0.02</v>
          </cell>
          <cell r="ID23">
            <v>-0.04</v>
          </cell>
          <cell r="IE23">
            <v>-0.06</v>
          </cell>
          <cell r="IF23">
            <v>0.02</v>
          </cell>
          <cell r="IG23">
            <v>-0.01</v>
          </cell>
          <cell r="IH23">
            <v>-0.01</v>
          </cell>
          <cell r="II23">
            <v>0</v>
          </cell>
          <cell r="IJ23">
            <v>0.08</v>
          </cell>
          <cell r="IK23">
            <v>0.01</v>
          </cell>
          <cell r="IL23">
            <v>0</v>
          </cell>
          <cell r="IM23">
            <v>0.03</v>
          </cell>
          <cell r="IN23">
            <v>0.03</v>
          </cell>
          <cell r="IO23">
            <v>0</v>
          </cell>
          <cell r="IP23">
            <v>0</v>
          </cell>
          <cell r="IQ23">
            <v>-0.02</v>
          </cell>
        </row>
        <row r="24">
          <cell r="B24">
            <v>0</v>
          </cell>
          <cell r="C24">
            <v>0</v>
          </cell>
          <cell r="D24">
            <v>-0.05</v>
          </cell>
          <cell r="E24">
            <v>-0.08</v>
          </cell>
          <cell r="F24">
            <v>-0.13</v>
          </cell>
          <cell r="G24">
            <v>0.05</v>
          </cell>
          <cell r="H24">
            <v>0.03</v>
          </cell>
          <cell r="I24">
            <v>-0.5</v>
          </cell>
          <cell r="J24">
            <v>0.3</v>
          </cell>
          <cell r="K24">
            <v>0.05</v>
          </cell>
          <cell r="L24">
            <v>0.02</v>
          </cell>
          <cell r="M24">
            <v>0.01</v>
          </cell>
          <cell r="N24">
            <v>0.01</v>
          </cell>
          <cell r="O24">
            <v>0</v>
          </cell>
          <cell r="P24">
            <v>-0.03</v>
          </cell>
          <cell r="Q24">
            <v>0.02</v>
          </cell>
          <cell r="R24">
            <v>0.01</v>
          </cell>
          <cell r="S24">
            <v>-0.01</v>
          </cell>
          <cell r="T24">
            <v>7.0000000000000007E-2</v>
          </cell>
          <cell r="U24">
            <v>-0.01</v>
          </cell>
          <cell r="V24">
            <v>0</v>
          </cell>
          <cell r="W24">
            <v>0</v>
          </cell>
          <cell r="X24">
            <v>0.02</v>
          </cell>
          <cell r="Y24">
            <v>0.04</v>
          </cell>
          <cell r="Z24">
            <v>0.01</v>
          </cell>
          <cell r="AA24">
            <v>0.02</v>
          </cell>
          <cell r="AB24">
            <v>-0.01</v>
          </cell>
          <cell r="AC24">
            <v>0.02</v>
          </cell>
          <cell r="AD24">
            <v>-0.04</v>
          </cell>
          <cell r="AE24">
            <v>0.08</v>
          </cell>
          <cell r="AF24">
            <v>0.02</v>
          </cell>
          <cell r="AG24">
            <v>7.0000000000000007E-2</v>
          </cell>
          <cell r="AH24">
            <v>0.09</v>
          </cell>
          <cell r="AI24">
            <v>0</v>
          </cell>
          <cell r="AJ24">
            <v>0.09</v>
          </cell>
          <cell r="AK24">
            <v>0.03</v>
          </cell>
          <cell r="AL24">
            <v>-0.01</v>
          </cell>
          <cell r="AM24">
            <v>0</v>
          </cell>
          <cell r="AN24">
            <v>0.01</v>
          </cell>
          <cell r="AO24">
            <v>0.01</v>
          </cell>
          <cell r="AP24">
            <v>-0.01</v>
          </cell>
          <cell r="AQ24">
            <v>0.03</v>
          </cell>
          <cell r="AR24">
            <v>0.16</v>
          </cell>
          <cell r="AS24">
            <v>0.1</v>
          </cell>
          <cell r="AT24">
            <v>0.08</v>
          </cell>
          <cell r="AU24">
            <v>0</v>
          </cell>
          <cell r="AV24">
            <v>0.02</v>
          </cell>
          <cell r="AW24">
            <v>0.06</v>
          </cell>
          <cell r="AX24">
            <v>0.05</v>
          </cell>
          <cell r="AY24">
            <v>0.05</v>
          </cell>
          <cell r="AZ24">
            <v>0.04</v>
          </cell>
          <cell r="BA24">
            <v>0.01</v>
          </cell>
          <cell r="BB24">
            <v>0.01</v>
          </cell>
          <cell r="BC24">
            <v>-0.01</v>
          </cell>
          <cell r="BD24">
            <v>0.01</v>
          </cell>
          <cell r="BE24">
            <v>0</v>
          </cell>
          <cell r="BF24">
            <v>-0.03</v>
          </cell>
          <cell r="BG24">
            <v>-0.02</v>
          </cell>
          <cell r="BH24">
            <v>-0.01</v>
          </cell>
          <cell r="BI24">
            <v>-0.01</v>
          </cell>
          <cell r="BJ24">
            <v>0.03</v>
          </cell>
          <cell r="BK24">
            <v>0.02</v>
          </cell>
          <cell r="BL24">
            <v>0.02</v>
          </cell>
          <cell r="BM24">
            <v>0.32</v>
          </cell>
          <cell r="BN24">
            <v>0.14000000000000001</v>
          </cell>
          <cell r="BO24">
            <v>-0.01</v>
          </cell>
          <cell r="BP24">
            <v>0</v>
          </cell>
          <cell r="BQ24">
            <v>-0.01</v>
          </cell>
          <cell r="BR24">
            <v>0</v>
          </cell>
          <cell r="BS24">
            <v>0.19</v>
          </cell>
          <cell r="BT24">
            <v>0.15</v>
          </cell>
          <cell r="BU24">
            <v>0</v>
          </cell>
          <cell r="BV24">
            <v>0.04</v>
          </cell>
          <cell r="BW24">
            <v>0.16</v>
          </cell>
          <cell r="BX24">
            <v>0.06</v>
          </cell>
          <cell r="BY24">
            <v>-0.01</v>
          </cell>
          <cell r="BZ24">
            <v>0.04</v>
          </cell>
          <cell r="CA24">
            <v>0.02</v>
          </cell>
          <cell r="CB24">
            <v>-0.01</v>
          </cell>
          <cell r="CC24">
            <v>0</v>
          </cell>
          <cell r="CD24">
            <v>0.01</v>
          </cell>
          <cell r="CE24">
            <v>-0.01</v>
          </cell>
          <cell r="CF24">
            <v>0.01</v>
          </cell>
          <cell r="CG24">
            <v>0.02</v>
          </cell>
          <cell r="CH24">
            <v>-0.02</v>
          </cell>
          <cell r="CI24">
            <v>-0.01</v>
          </cell>
          <cell r="CJ24">
            <v>0.05</v>
          </cell>
          <cell r="CK24">
            <v>0.08</v>
          </cell>
          <cell r="CL24">
            <v>0.02</v>
          </cell>
          <cell r="CM24">
            <v>0.04</v>
          </cell>
          <cell r="CN24">
            <v>0.04</v>
          </cell>
          <cell r="CO24">
            <v>-0.04</v>
          </cell>
          <cell r="CP24">
            <v>0</v>
          </cell>
          <cell r="CQ24">
            <v>0</v>
          </cell>
          <cell r="CR24">
            <v>-0.01</v>
          </cell>
          <cell r="CS24">
            <v>0.01</v>
          </cell>
          <cell r="CT24">
            <v>-0.05</v>
          </cell>
          <cell r="CU24">
            <v>-1.46</v>
          </cell>
          <cell r="CV24">
            <v>-1.47</v>
          </cell>
          <cell r="CW24">
            <v>-0.18</v>
          </cell>
          <cell r="CX24">
            <v>-1.41</v>
          </cell>
          <cell r="CY24">
            <v>0.04</v>
          </cell>
          <cell r="CZ24">
            <v>0.05</v>
          </cell>
          <cell r="DA24">
            <v>0.03</v>
          </cell>
          <cell r="DB24">
            <v>0.01</v>
          </cell>
          <cell r="DC24">
            <v>0.02</v>
          </cell>
          <cell r="DD24">
            <v>0.01</v>
          </cell>
          <cell r="DE24">
            <v>0.01</v>
          </cell>
          <cell r="DF24">
            <v>0.16</v>
          </cell>
          <cell r="DG24">
            <v>-0.13</v>
          </cell>
          <cell r="DH24">
            <v>-0.05</v>
          </cell>
          <cell r="DI24">
            <v>-0.09</v>
          </cell>
          <cell r="DJ24">
            <v>0.02</v>
          </cell>
          <cell r="DK24">
            <v>0</v>
          </cell>
          <cell r="DL24">
            <v>0.01</v>
          </cell>
          <cell r="DM24">
            <v>0.11</v>
          </cell>
          <cell r="DN24">
            <v>0.02</v>
          </cell>
          <cell r="DO24">
            <v>0.02</v>
          </cell>
          <cell r="DP24">
            <v>0</v>
          </cell>
          <cell r="DQ24">
            <v>0.04</v>
          </cell>
          <cell r="DR24">
            <v>0</v>
          </cell>
          <cell r="DS24">
            <v>0.04</v>
          </cell>
          <cell r="DT24">
            <v>0.15</v>
          </cell>
          <cell r="DU24">
            <v>7.0000000000000007E-2</v>
          </cell>
          <cell r="DV24">
            <v>0.08</v>
          </cell>
          <cell r="DW24">
            <v>0</v>
          </cell>
          <cell r="DX24">
            <v>0</v>
          </cell>
          <cell r="DY24">
            <v>0</v>
          </cell>
          <cell r="DZ24">
            <v>0</v>
          </cell>
          <cell r="EA24">
            <v>-0.09</v>
          </cell>
          <cell r="EB24">
            <v>-0.14000000000000001</v>
          </cell>
          <cell r="EC24">
            <v>-0.14000000000000001</v>
          </cell>
          <cell r="ED24">
            <v>0.01</v>
          </cell>
          <cell r="EE24">
            <v>0.05</v>
          </cell>
          <cell r="EF24">
            <v>-0.5</v>
          </cell>
          <cell r="EG24">
            <v>0.68</v>
          </cell>
          <cell r="EH24">
            <v>0</v>
          </cell>
          <cell r="EI24">
            <v>0.03</v>
          </cell>
          <cell r="EJ24">
            <v>-0.01</v>
          </cell>
          <cell r="EK24">
            <v>-0.01</v>
          </cell>
          <cell r="EL24">
            <v>0.08</v>
          </cell>
          <cell r="EM24">
            <v>0.03</v>
          </cell>
          <cell r="EN24">
            <v>0.04</v>
          </cell>
          <cell r="EO24">
            <v>0.02</v>
          </cell>
          <cell r="EP24">
            <v>0</v>
          </cell>
          <cell r="EQ24">
            <v>0.05</v>
          </cell>
          <cell r="ER24">
            <v>0.03</v>
          </cell>
          <cell r="ES24">
            <v>0.01</v>
          </cell>
          <cell r="ET24">
            <v>0.01</v>
          </cell>
          <cell r="EU24">
            <v>-0.01</v>
          </cell>
          <cell r="EV24">
            <v>0.01</v>
          </cell>
          <cell r="EW24">
            <v>0.03</v>
          </cell>
          <cell r="EX24">
            <v>-0.03</v>
          </cell>
          <cell r="EY24">
            <v>0.24</v>
          </cell>
          <cell r="EZ24">
            <v>0.06</v>
          </cell>
          <cell r="FA24">
            <v>0.18</v>
          </cell>
          <cell r="FB24">
            <v>0.09</v>
          </cell>
          <cell r="FC24">
            <v>0.03</v>
          </cell>
          <cell r="FD24">
            <v>0.06</v>
          </cell>
          <cell r="FE24">
            <v>0.16</v>
          </cell>
          <cell r="FF24">
            <v>0.06</v>
          </cell>
          <cell r="FG24">
            <v>0.11</v>
          </cell>
          <cell r="FH24">
            <v>0.06</v>
          </cell>
          <cell r="FI24">
            <v>-0.01</v>
          </cell>
          <cell r="FJ24">
            <v>0.01</v>
          </cell>
          <cell r="FK24">
            <v>0.01</v>
          </cell>
          <cell r="FL24">
            <v>0</v>
          </cell>
          <cell r="FM24">
            <v>-0.01</v>
          </cell>
          <cell r="FN24">
            <v>0.05</v>
          </cell>
          <cell r="FO24">
            <v>0.13</v>
          </cell>
          <cell r="FP24">
            <v>0.06</v>
          </cell>
          <cell r="FQ24">
            <v>0.03</v>
          </cell>
          <cell r="FR24">
            <v>0.01</v>
          </cell>
          <cell r="FS24">
            <v>0.02</v>
          </cell>
          <cell r="FT24">
            <v>7.0000000000000007E-2</v>
          </cell>
          <cell r="FU24">
            <v>0.02</v>
          </cell>
          <cell r="FV24">
            <v>-0.01</v>
          </cell>
          <cell r="FW24">
            <v>-0.01</v>
          </cell>
          <cell r="FX24">
            <v>0</v>
          </cell>
          <cell r="FY24">
            <v>-0.03</v>
          </cell>
          <cell r="FZ24">
            <v>-0.04</v>
          </cell>
          <cell r="GA24">
            <v>0</v>
          </cell>
          <cell r="GB24">
            <v>0.01</v>
          </cell>
          <cell r="GC24">
            <v>0.04</v>
          </cell>
          <cell r="GD24">
            <v>0</v>
          </cell>
          <cell r="GE24">
            <v>0.02</v>
          </cell>
          <cell r="GF24">
            <v>0.01</v>
          </cell>
          <cell r="GG24">
            <v>0.02</v>
          </cell>
          <cell r="GH24">
            <v>0.02</v>
          </cell>
          <cell r="GI24">
            <v>0</v>
          </cell>
          <cell r="GJ24">
            <v>0.04</v>
          </cell>
          <cell r="GK24">
            <v>7.0000000000000007E-2</v>
          </cell>
          <cell r="GL24">
            <v>-0.01</v>
          </cell>
          <cell r="GM24">
            <v>0</v>
          </cell>
          <cell r="GN24">
            <v>-0.02</v>
          </cell>
          <cell r="GO24">
            <v>0</v>
          </cell>
          <cell r="GP24">
            <v>-0.02</v>
          </cell>
          <cell r="GQ24">
            <v>-0.01</v>
          </cell>
          <cell r="GR24">
            <v>0</v>
          </cell>
          <cell r="GS24">
            <v>-0.01</v>
          </cell>
          <cell r="GT24">
            <v>0.21</v>
          </cell>
          <cell r="GU24">
            <v>0.17</v>
          </cell>
          <cell r="GV24">
            <v>0.12</v>
          </cell>
          <cell r="GW24">
            <v>0.02</v>
          </cell>
          <cell r="GX24">
            <v>0.02</v>
          </cell>
          <cell r="GY24">
            <v>-0.01</v>
          </cell>
          <cell r="GZ24">
            <v>0</v>
          </cell>
          <cell r="HA24">
            <v>-0.02</v>
          </cell>
          <cell r="HB24">
            <v>-0.01</v>
          </cell>
          <cell r="HC24">
            <v>0.01</v>
          </cell>
          <cell r="HD24">
            <v>0.05</v>
          </cell>
          <cell r="HE24">
            <v>0</v>
          </cell>
          <cell r="HF24">
            <v>-0.01</v>
          </cell>
          <cell r="HG24">
            <v>0.06</v>
          </cell>
          <cell r="HH24">
            <v>0</v>
          </cell>
          <cell r="HI24">
            <v>0</v>
          </cell>
          <cell r="HJ24">
            <v>0.01</v>
          </cell>
          <cell r="HK24">
            <v>-0.01</v>
          </cell>
          <cell r="HL24">
            <v>-0.12</v>
          </cell>
          <cell r="HM24">
            <v>-0.03</v>
          </cell>
          <cell r="HN24">
            <v>-0.01</v>
          </cell>
          <cell r="HO24">
            <v>-0.01</v>
          </cell>
          <cell r="HP24">
            <v>0</v>
          </cell>
          <cell r="HQ24">
            <v>-0.09</v>
          </cell>
          <cell r="HR24">
            <v>-1.48</v>
          </cell>
          <cell r="HS24">
            <v>-1.5</v>
          </cell>
          <cell r="HT24">
            <v>-0.27</v>
          </cell>
          <cell r="HU24">
            <v>-1.29</v>
          </cell>
          <cell r="HV24">
            <v>0.02</v>
          </cell>
          <cell r="HW24">
            <v>0.04</v>
          </cell>
          <cell r="HX24">
            <v>0</v>
          </cell>
          <cell r="HY24">
            <v>0.01</v>
          </cell>
          <cell r="HZ24">
            <v>0.01</v>
          </cell>
          <cell r="IA24">
            <v>0.01</v>
          </cell>
          <cell r="IB24">
            <v>0.01</v>
          </cell>
          <cell r="IC24">
            <v>0.13</v>
          </cell>
          <cell r="ID24">
            <v>-0.15</v>
          </cell>
          <cell r="IE24">
            <v>-0.04</v>
          </cell>
          <cell r="IF24">
            <v>-0.1</v>
          </cell>
          <cell r="IG24">
            <v>0.02</v>
          </cell>
          <cell r="IH24">
            <v>0.01</v>
          </cell>
          <cell r="II24">
            <v>0.01</v>
          </cell>
          <cell r="IJ24">
            <v>0.06</v>
          </cell>
          <cell r="IK24">
            <v>0</v>
          </cell>
          <cell r="IL24">
            <v>-0.01</v>
          </cell>
          <cell r="IM24">
            <v>0.01</v>
          </cell>
          <cell r="IN24">
            <v>0.03</v>
          </cell>
          <cell r="IO24">
            <v>0.02</v>
          </cell>
          <cell r="IP24">
            <v>0.01</v>
          </cell>
          <cell r="IQ24">
            <v>0.2</v>
          </cell>
        </row>
        <row r="25">
          <cell r="B25">
            <v>0.11</v>
          </cell>
          <cell r="C25">
            <v>0.05</v>
          </cell>
          <cell r="D25">
            <v>-0.77</v>
          </cell>
          <cell r="E25">
            <v>-0.84</v>
          </cell>
          <cell r="F25">
            <v>-0.88</v>
          </cell>
          <cell r="G25">
            <v>0.04</v>
          </cell>
          <cell r="H25">
            <v>7.0000000000000007E-2</v>
          </cell>
          <cell r="I25">
            <v>0</v>
          </cell>
          <cell r="J25">
            <v>0.59</v>
          </cell>
          <cell r="K25">
            <v>0.02</v>
          </cell>
          <cell r="L25">
            <v>0</v>
          </cell>
          <cell r="M25">
            <v>0</v>
          </cell>
          <cell r="N25">
            <v>0.01</v>
          </cell>
          <cell r="O25">
            <v>0.03</v>
          </cell>
          <cell r="P25">
            <v>0.01</v>
          </cell>
          <cell r="Q25">
            <v>0.01</v>
          </cell>
          <cell r="R25">
            <v>0</v>
          </cell>
          <cell r="S25">
            <v>0.02</v>
          </cell>
          <cell r="T25">
            <v>0.14000000000000001</v>
          </cell>
          <cell r="U25">
            <v>0.03</v>
          </cell>
          <cell r="V25">
            <v>0.03</v>
          </cell>
          <cell r="W25">
            <v>0.02</v>
          </cell>
          <cell r="X25">
            <v>0.01</v>
          </cell>
          <cell r="Y25">
            <v>0.01</v>
          </cell>
          <cell r="Z25">
            <v>0.01</v>
          </cell>
          <cell r="AA25">
            <v>0.03</v>
          </cell>
          <cell r="AB25">
            <v>0.18</v>
          </cell>
          <cell r="AC25">
            <v>0.06</v>
          </cell>
          <cell r="AD25">
            <v>0.13</v>
          </cell>
          <cell r="AE25">
            <v>0.06</v>
          </cell>
          <cell r="AF25">
            <v>0.03</v>
          </cell>
          <cell r="AG25">
            <v>0.02</v>
          </cell>
          <cell r="AH25">
            <v>0.12</v>
          </cell>
          <cell r="AI25">
            <v>0.02</v>
          </cell>
          <cell r="AJ25">
            <v>0.1</v>
          </cell>
          <cell r="AK25">
            <v>0.04</v>
          </cell>
          <cell r="AL25">
            <v>0.01</v>
          </cell>
          <cell r="AM25">
            <v>0.01</v>
          </cell>
          <cell r="AN25">
            <v>0</v>
          </cell>
          <cell r="AO25">
            <v>0</v>
          </cell>
          <cell r="AP25">
            <v>0.01</v>
          </cell>
          <cell r="AQ25">
            <v>0.02</v>
          </cell>
          <cell r="AR25">
            <v>0.11</v>
          </cell>
          <cell r="AS25">
            <v>0</v>
          </cell>
          <cell r="AT25">
            <v>-0.02</v>
          </cell>
          <cell r="AU25">
            <v>0</v>
          </cell>
          <cell r="AV25">
            <v>0.02</v>
          </cell>
          <cell r="AW25">
            <v>0.11</v>
          </cell>
          <cell r="AX25">
            <v>-0.25</v>
          </cell>
          <cell r="AY25">
            <v>-0.06</v>
          </cell>
          <cell r="AZ25">
            <v>-7.0000000000000007E-2</v>
          </cell>
          <cell r="BA25">
            <v>0</v>
          </cell>
          <cell r="BB25">
            <v>-0.08</v>
          </cell>
          <cell r="BC25">
            <v>-0.08</v>
          </cell>
          <cell r="BD25">
            <v>0</v>
          </cell>
          <cell r="BE25">
            <v>-0.04</v>
          </cell>
          <cell r="BF25">
            <v>-0.05</v>
          </cell>
          <cell r="BG25">
            <v>0</v>
          </cell>
          <cell r="BH25">
            <v>-0.04</v>
          </cell>
          <cell r="BI25">
            <v>0</v>
          </cell>
          <cell r="BJ25">
            <v>-0.01</v>
          </cell>
          <cell r="BK25">
            <v>-0.02</v>
          </cell>
          <cell r="BL25">
            <v>0</v>
          </cell>
          <cell r="BM25">
            <v>0.18</v>
          </cell>
          <cell r="BN25">
            <v>0.18</v>
          </cell>
          <cell r="BO25">
            <v>0</v>
          </cell>
          <cell r="BP25">
            <v>0</v>
          </cell>
          <cell r="BQ25">
            <v>0</v>
          </cell>
          <cell r="BR25">
            <v>0</v>
          </cell>
          <cell r="BS25">
            <v>0</v>
          </cell>
          <cell r="BT25">
            <v>-0.06</v>
          </cell>
          <cell r="BU25">
            <v>0</v>
          </cell>
          <cell r="BV25">
            <v>0.06</v>
          </cell>
          <cell r="BW25">
            <v>0.05</v>
          </cell>
          <cell r="BX25">
            <v>-7.0000000000000007E-2</v>
          </cell>
          <cell r="BY25">
            <v>-0.03</v>
          </cell>
          <cell r="BZ25">
            <v>0.02</v>
          </cell>
          <cell r="CA25">
            <v>-0.05</v>
          </cell>
          <cell r="CB25">
            <v>7.0000000000000007E-2</v>
          </cell>
          <cell r="CC25">
            <v>0.05</v>
          </cell>
          <cell r="CD25">
            <v>0</v>
          </cell>
          <cell r="CE25">
            <v>0</v>
          </cell>
          <cell r="CF25">
            <v>0</v>
          </cell>
          <cell r="CG25">
            <v>0.02</v>
          </cell>
          <cell r="CH25">
            <v>0</v>
          </cell>
          <cell r="CI25">
            <v>0</v>
          </cell>
          <cell r="CJ25">
            <v>0.02</v>
          </cell>
          <cell r="CK25">
            <v>0.04</v>
          </cell>
          <cell r="CL25">
            <v>0.01</v>
          </cell>
          <cell r="CM25">
            <v>0</v>
          </cell>
          <cell r="CN25">
            <v>0.01</v>
          </cell>
          <cell r="CO25">
            <v>0.35</v>
          </cell>
          <cell r="CP25">
            <v>0.18</v>
          </cell>
          <cell r="CQ25">
            <v>0.12</v>
          </cell>
          <cell r="CR25">
            <v>0.01</v>
          </cell>
          <cell r="CS25">
            <v>0.05</v>
          </cell>
          <cell r="CT25">
            <v>0.16</v>
          </cell>
          <cell r="CU25">
            <v>-0.54</v>
          </cell>
          <cell r="CV25">
            <v>-0.54</v>
          </cell>
          <cell r="CW25">
            <v>0.03</v>
          </cell>
          <cell r="CX25">
            <v>-0.69</v>
          </cell>
          <cell r="CY25">
            <v>7.0000000000000007E-2</v>
          </cell>
          <cell r="CZ25">
            <v>0.05</v>
          </cell>
          <cell r="DA25">
            <v>0</v>
          </cell>
          <cell r="DB25">
            <v>0</v>
          </cell>
          <cell r="DC25">
            <v>0.02</v>
          </cell>
          <cell r="DD25">
            <v>0</v>
          </cell>
          <cell r="DE25">
            <v>0.02</v>
          </cell>
          <cell r="DF25">
            <v>-0.1</v>
          </cell>
          <cell r="DG25">
            <v>0.09</v>
          </cell>
          <cell r="DH25">
            <v>-0.01</v>
          </cell>
          <cell r="DI25">
            <v>0.11</v>
          </cell>
          <cell r="DJ25">
            <v>-0.01</v>
          </cell>
          <cell r="DK25">
            <v>-0.01</v>
          </cell>
          <cell r="DL25">
            <v>0</v>
          </cell>
          <cell r="DM25">
            <v>0.14000000000000001</v>
          </cell>
          <cell r="DN25">
            <v>0.03</v>
          </cell>
          <cell r="DO25">
            <v>0</v>
          </cell>
          <cell r="DP25">
            <v>0.02</v>
          </cell>
          <cell r="DQ25">
            <v>0</v>
          </cell>
          <cell r="DR25">
            <v>0.02</v>
          </cell>
          <cell r="DS25">
            <v>0.08</v>
          </cell>
          <cell r="DT25">
            <v>-0.31</v>
          </cell>
          <cell r="DU25">
            <v>-0.25</v>
          </cell>
          <cell r="DV25">
            <v>-0.05</v>
          </cell>
          <cell r="DW25">
            <v>0.21</v>
          </cell>
          <cell r="DX25">
            <v>0.08</v>
          </cell>
          <cell r="DY25">
            <v>0.12</v>
          </cell>
          <cell r="DZ25">
            <v>0.01</v>
          </cell>
          <cell r="EA25">
            <v>-0.89</v>
          </cell>
          <cell r="EB25">
            <v>-1.02</v>
          </cell>
          <cell r="EC25">
            <v>-1.02</v>
          </cell>
          <cell r="ED25">
            <v>-0.01</v>
          </cell>
          <cell r="EE25">
            <v>0.13</v>
          </cell>
          <cell r="EF25">
            <v>-0.2</v>
          </cell>
          <cell r="EG25">
            <v>0.56000000000000005</v>
          </cell>
          <cell r="EH25">
            <v>-0.01</v>
          </cell>
          <cell r="EI25">
            <v>-0.04</v>
          </cell>
          <cell r="EJ25">
            <v>0</v>
          </cell>
          <cell r="EK25">
            <v>0.03</v>
          </cell>
          <cell r="EL25">
            <v>0.03</v>
          </cell>
          <cell r="EM25">
            <v>0</v>
          </cell>
          <cell r="EN25">
            <v>0.02</v>
          </cell>
          <cell r="EO25">
            <v>0</v>
          </cell>
          <cell r="EP25">
            <v>0</v>
          </cell>
          <cell r="EQ25">
            <v>0.14000000000000001</v>
          </cell>
          <cell r="ER25">
            <v>0.01</v>
          </cell>
          <cell r="ES25">
            <v>0.03</v>
          </cell>
          <cell r="ET25">
            <v>0.01</v>
          </cell>
          <cell r="EU25">
            <v>-0.01</v>
          </cell>
          <cell r="EV25">
            <v>0.02</v>
          </cell>
          <cell r="EW25">
            <v>0.03</v>
          </cell>
          <cell r="EX25">
            <v>0.05</v>
          </cell>
          <cell r="EY25">
            <v>0.22</v>
          </cell>
          <cell r="EZ25">
            <v>0.03</v>
          </cell>
          <cell r="FA25">
            <v>0.19</v>
          </cell>
          <cell r="FB25">
            <v>0.12</v>
          </cell>
          <cell r="FC25">
            <v>0.05</v>
          </cell>
          <cell r="FD25">
            <v>7.0000000000000007E-2</v>
          </cell>
          <cell r="FE25">
            <v>0</v>
          </cell>
          <cell r="FF25">
            <v>0.01</v>
          </cell>
          <cell r="FG25">
            <v>0</v>
          </cell>
          <cell r="FH25">
            <v>0.05</v>
          </cell>
          <cell r="FI25">
            <v>0.01</v>
          </cell>
          <cell r="FJ25">
            <v>0</v>
          </cell>
          <cell r="FK25">
            <v>0.02</v>
          </cell>
          <cell r="FL25">
            <v>-0.01</v>
          </cell>
          <cell r="FM25">
            <v>0.01</v>
          </cell>
          <cell r="FN25">
            <v>0.01</v>
          </cell>
          <cell r="FO25">
            <v>0.21</v>
          </cell>
          <cell r="FP25">
            <v>0.15</v>
          </cell>
          <cell r="FQ25">
            <v>0.12</v>
          </cell>
          <cell r="FR25">
            <v>-0.01</v>
          </cell>
          <cell r="FS25">
            <v>0.03</v>
          </cell>
          <cell r="FT25">
            <v>0.06</v>
          </cell>
          <cell r="FU25">
            <v>0.03</v>
          </cell>
          <cell r="FV25">
            <v>-0.02</v>
          </cell>
          <cell r="FW25">
            <v>-0.02</v>
          </cell>
          <cell r="FX25">
            <v>0</v>
          </cell>
          <cell r="FY25">
            <v>0.09</v>
          </cell>
          <cell r="FZ25">
            <v>0.09</v>
          </cell>
          <cell r="GA25">
            <v>0.01</v>
          </cell>
          <cell r="GB25">
            <v>-0.02</v>
          </cell>
          <cell r="GC25">
            <v>0.01</v>
          </cell>
          <cell r="GD25">
            <v>0</v>
          </cell>
          <cell r="GE25">
            <v>0.02</v>
          </cell>
          <cell r="GF25">
            <v>0</v>
          </cell>
          <cell r="GG25">
            <v>-0.03</v>
          </cell>
          <cell r="GH25">
            <v>-0.03</v>
          </cell>
          <cell r="GI25">
            <v>0</v>
          </cell>
          <cell r="GJ25">
            <v>0.11</v>
          </cell>
          <cell r="GK25">
            <v>0.09</v>
          </cell>
          <cell r="GL25">
            <v>-0.02</v>
          </cell>
          <cell r="GM25">
            <v>0</v>
          </cell>
          <cell r="GN25">
            <v>-0.02</v>
          </cell>
          <cell r="GO25">
            <v>0</v>
          </cell>
          <cell r="GP25">
            <v>0.04</v>
          </cell>
          <cell r="GQ25">
            <v>-0.01</v>
          </cell>
          <cell r="GR25">
            <v>0</v>
          </cell>
          <cell r="GS25">
            <v>0.05</v>
          </cell>
          <cell r="GT25">
            <v>7.0000000000000007E-2</v>
          </cell>
          <cell r="GU25">
            <v>0.08</v>
          </cell>
          <cell r="GV25">
            <v>0.04</v>
          </cell>
          <cell r="GW25">
            <v>0.09</v>
          </cell>
          <cell r="GX25">
            <v>-0.04</v>
          </cell>
          <cell r="GY25">
            <v>-0.02</v>
          </cell>
          <cell r="GZ25">
            <v>0.01</v>
          </cell>
          <cell r="HA25">
            <v>-0.01</v>
          </cell>
          <cell r="HB25">
            <v>-0.03</v>
          </cell>
          <cell r="HC25">
            <v>0.01</v>
          </cell>
          <cell r="HD25">
            <v>0.01</v>
          </cell>
          <cell r="HE25">
            <v>0.01</v>
          </cell>
          <cell r="HF25">
            <v>-0.01</v>
          </cell>
          <cell r="HG25">
            <v>0.01</v>
          </cell>
          <cell r="HH25">
            <v>0.02</v>
          </cell>
          <cell r="HI25">
            <v>0</v>
          </cell>
          <cell r="HJ25">
            <v>0</v>
          </cell>
          <cell r="HK25">
            <v>0</v>
          </cell>
          <cell r="HL25">
            <v>0.33</v>
          </cell>
          <cell r="HM25">
            <v>0.08</v>
          </cell>
          <cell r="HN25">
            <v>0.06</v>
          </cell>
          <cell r="HO25">
            <v>0.02</v>
          </cell>
          <cell r="HP25">
            <v>0</v>
          </cell>
          <cell r="HQ25">
            <v>0.25</v>
          </cell>
          <cell r="HR25">
            <v>-0.61</v>
          </cell>
          <cell r="HS25">
            <v>-0.6</v>
          </cell>
          <cell r="HT25">
            <v>0.17</v>
          </cell>
          <cell r="HU25">
            <v>-0.85</v>
          </cell>
          <cell r="HV25">
            <v>7.0000000000000007E-2</v>
          </cell>
          <cell r="HW25">
            <v>0.01</v>
          </cell>
          <cell r="HX25">
            <v>0</v>
          </cell>
          <cell r="HY25">
            <v>0</v>
          </cell>
          <cell r="HZ25">
            <v>0.02</v>
          </cell>
          <cell r="IA25">
            <v>0</v>
          </cell>
          <cell r="IB25">
            <v>0.02</v>
          </cell>
          <cell r="IC25">
            <v>-0.01</v>
          </cell>
          <cell r="ID25">
            <v>0.13</v>
          </cell>
          <cell r="IE25">
            <v>-0.01</v>
          </cell>
          <cell r="IF25">
            <v>0.13</v>
          </cell>
          <cell r="IG25">
            <v>0</v>
          </cell>
          <cell r="IH25">
            <v>0</v>
          </cell>
          <cell r="II25">
            <v>0</v>
          </cell>
          <cell r="IJ25">
            <v>0.11</v>
          </cell>
          <cell r="IK25">
            <v>0.05</v>
          </cell>
          <cell r="IL25">
            <v>0</v>
          </cell>
          <cell r="IM25">
            <v>-0.01</v>
          </cell>
          <cell r="IN25">
            <v>0</v>
          </cell>
          <cell r="IO25">
            <v>0.02</v>
          </cell>
          <cell r="IP25">
            <v>0.06</v>
          </cell>
          <cell r="IQ25">
            <v>-0.24</v>
          </cell>
        </row>
        <row r="26">
          <cell r="B26">
            <v>0</v>
          </cell>
          <cell r="C26">
            <v>0</v>
          </cell>
          <cell r="D26">
            <v>-0.16</v>
          </cell>
          <cell r="E26">
            <v>-0.23</v>
          </cell>
          <cell r="F26">
            <v>-0.23</v>
          </cell>
          <cell r="G26">
            <v>0</v>
          </cell>
          <cell r="H26">
            <v>7.0000000000000007E-2</v>
          </cell>
          <cell r="I26">
            <v>1</v>
          </cell>
          <cell r="J26">
            <v>-0.08</v>
          </cell>
          <cell r="K26">
            <v>-7.0000000000000007E-2</v>
          </cell>
          <cell r="L26">
            <v>-0.05</v>
          </cell>
          <cell r="M26">
            <v>0</v>
          </cell>
          <cell r="N26">
            <v>-0.01</v>
          </cell>
          <cell r="O26">
            <v>-0.01</v>
          </cell>
          <cell r="P26">
            <v>0.03</v>
          </cell>
          <cell r="Q26">
            <v>-0.02</v>
          </cell>
          <cell r="R26">
            <v>-0.01</v>
          </cell>
          <cell r="S26">
            <v>-0.01</v>
          </cell>
          <cell r="T26">
            <v>-0.01</v>
          </cell>
          <cell r="U26">
            <v>-0.01</v>
          </cell>
          <cell r="V26">
            <v>0</v>
          </cell>
          <cell r="W26">
            <v>0</v>
          </cell>
          <cell r="X26">
            <v>-0.03</v>
          </cell>
          <cell r="Y26">
            <v>0.02</v>
          </cell>
          <cell r="Z26">
            <v>0</v>
          </cell>
          <cell r="AA26">
            <v>0.01</v>
          </cell>
          <cell r="AB26">
            <v>-0.14000000000000001</v>
          </cell>
          <cell r="AC26">
            <v>-7.0000000000000007E-2</v>
          </cell>
          <cell r="AD26">
            <v>-7.0000000000000007E-2</v>
          </cell>
          <cell r="AE26">
            <v>0.05</v>
          </cell>
          <cell r="AF26">
            <v>0.01</v>
          </cell>
          <cell r="AG26">
            <v>0.04</v>
          </cell>
          <cell r="AH26">
            <v>0.08</v>
          </cell>
          <cell r="AI26">
            <v>0.01</v>
          </cell>
          <cell r="AJ26">
            <v>7.0000000000000007E-2</v>
          </cell>
          <cell r="AK26">
            <v>0.01</v>
          </cell>
          <cell r="AL26">
            <v>0</v>
          </cell>
          <cell r="AM26">
            <v>0</v>
          </cell>
          <cell r="AN26">
            <v>0.02</v>
          </cell>
          <cell r="AO26">
            <v>0.02</v>
          </cell>
          <cell r="AP26">
            <v>0</v>
          </cell>
          <cell r="AQ26">
            <v>-0.03</v>
          </cell>
          <cell r="AR26">
            <v>0.03</v>
          </cell>
          <cell r="AS26">
            <v>0</v>
          </cell>
          <cell r="AT26">
            <v>-0.01</v>
          </cell>
          <cell r="AU26">
            <v>0.01</v>
          </cell>
          <cell r="AV26">
            <v>0</v>
          </cell>
          <cell r="AW26">
            <v>0.03</v>
          </cell>
          <cell r="AX26">
            <v>0.31</v>
          </cell>
          <cell r="AY26">
            <v>0.11</v>
          </cell>
          <cell r="AZ26">
            <v>0.11</v>
          </cell>
          <cell r="BA26">
            <v>0.01</v>
          </cell>
          <cell r="BB26">
            <v>7.0000000000000007E-2</v>
          </cell>
          <cell r="BC26">
            <v>0.03</v>
          </cell>
          <cell r="BD26">
            <v>0.04</v>
          </cell>
          <cell r="BE26">
            <v>0.03</v>
          </cell>
          <cell r="BF26">
            <v>0.02</v>
          </cell>
          <cell r="BG26">
            <v>0.01</v>
          </cell>
          <cell r="BH26">
            <v>0</v>
          </cell>
          <cell r="BI26">
            <v>0</v>
          </cell>
          <cell r="BJ26">
            <v>0.08</v>
          </cell>
          <cell r="BK26">
            <v>0.08</v>
          </cell>
          <cell r="BL26">
            <v>0</v>
          </cell>
          <cell r="BM26">
            <v>0.35</v>
          </cell>
          <cell r="BN26">
            <v>0.15</v>
          </cell>
          <cell r="BO26">
            <v>0.22</v>
          </cell>
          <cell r="BP26">
            <v>0.22</v>
          </cell>
          <cell r="BQ26">
            <v>0</v>
          </cell>
          <cell r="BR26">
            <v>0</v>
          </cell>
          <cell r="BS26">
            <v>-0.01</v>
          </cell>
          <cell r="BT26">
            <v>-0.11</v>
          </cell>
          <cell r="BU26">
            <v>0</v>
          </cell>
          <cell r="BV26">
            <v>0.09</v>
          </cell>
          <cell r="BW26">
            <v>0.37</v>
          </cell>
          <cell r="BX26">
            <v>0.16</v>
          </cell>
          <cell r="BY26">
            <v>0.08</v>
          </cell>
          <cell r="BZ26">
            <v>0</v>
          </cell>
          <cell r="CA26">
            <v>7.0000000000000007E-2</v>
          </cell>
          <cell r="CB26">
            <v>7.0000000000000007E-2</v>
          </cell>
          <cell r="CC26">
            <v>-0.02</v>
          </cell>
          <cell r="CD26">
            <v>0.03</v>
          </cell>
          <cell r="CE26">
            <v>0.04</v>
          </cell>
          <cell r="CF26">
            <v>0.03</v>
          </cell>
          <cell r="CG26">
            <v>0.16</v>
          </cell>
          <cell r="CH26">
            <v>0</v>
          </cell>
          <cell r="CI26">
            <v>0.08</v>
          </cell>
          <cell r="CJ26">
            <v>0.08</v>
          </cell>
          <cell r="CK26">
            <v>-0.02</v>
          </cell>
          <cell r="CL26">
            <v>0.01</v>
          </cell>
          <cell r="CM26">
            <v>0.01</v>
          </cell>
          <cell r="CN26">
            <v>-0.02</v>
          </cell>
          <cell r="CO26">
            <v>0.2</v>
          </cell>
          <cell r="CP26">
            <v>0.23</v>
          </cell>
          <cell r="CQ26">
            <v>0.23</v>
          </cell>
          <cell r="CR26">
            <v>-0.01</v>
          </cell>
          <cell r="CS26">
            <v>0</v>
          </cell>
          <cell r="CT26">
            <v>-0.02</v>
          </cell>
          <cell r="CU26">
            <v>0.56999999999999995</v>
          </cell>
          <cell r="CV26">
            <v>0.56999999999999995</v>
          </cell>
          <cell r="CW26">
            <v>0.08</v>
          </cell>
          <cell r="CX26">
            <v>0.43</v>
          </cell>
          <cell r="CY26">
            <v>0.03</v>
          </cell>
          <cell r="CZ26">
            <v>0.03</v>
          </cell>
          <cell r="DA26">
            <v>0</v>
          </cell>
          <cell r="DB26">
            <v>0</v>
          </cell>
          <cell r="DC26">
            <v>0.01</v>
          </cell>
          <cell r="DD26">
            <v>0</v>
          </cell>
          <cell r="DE26">
            <v>0.01</v>
          </cell>
          <cell r="DF26">
            <v>-0.11</v>
          </cell>
          <cell r="DG26">
            <v>-0.06</v>
          </cell>
          <cell r="DH26">
            <v>-0.04</v>
          </cell>
          <cell r="DI26">
            <v>-0.02</v>
          </cell>
          <cell r="DJ26">
            <v>0.01</v>
          </cell>
          <cell r="DK26">
            <v>0.01</v>
          </cell>
          <cell r="DL26">
            <v>0</v>
          </cell>
          <cell r="DM26">
            <v>0.02</v>
          </cell>
          <cell r="DN26">
            <v>0.01</v>
          </cell>
          <cell r="DO26">
            <v>-0.01</v>
          </cell>
          <cell r="DP26">
            <v>0</v>
          </cell>
          <cell r="DQ26">
            <v>0.02</v>
          </cell>
          <cell r="DR26">
            <v>0.01</v>
          </cell>
          <cell r="DS26">
            <v>-0.01</v>
          </cell>
          <cell r="DT26">
            <v>-0.09</v>
          </cell>
          <cell r="DU26">
            <v>7.0000000000000007E-2</v>
          </cell>
          <cell r="DV26">
            <v>-0.17</v>
          </cell>
          <cell r="DW26">
            <v>0</v>
          </cell>
          <cell r="DX26">
            <v>0</v>
          </cell>
          <cell r="DY26">
            <v>0</v>
          </cell>
          <cell r="DZ26">
            <v>0</v>
          </cell>
          <cell r="EA26">
            <v>-0.24</v>
          </cell>
          <cell r="EB26">
            <v>-0.24</v>
          </cell>
          <cell r="EC26">
            <v>-0.27</v>
          </cell>
          <cell r="ED26">
            <v>0.03</v>
          </cell>
          <cell r="EE26">
            <v>0.01</v>
          </cell>
          <cell r="EF26">
            <v>1.4</v>
          </cell>
          <cell r="EG26">
            <v>-0.26</v>
          </cell>
          <cell r="EH26">
            <v>-0.05</v>
          </cell>
          <cell r="EI26">
            <v>-0.03</v>
          </cell>
          <cell r="EJ26">
            <v>0</v>
          </cell>
          <cell r="EK26">
            <v>-0.01</v>
          </cell>
          <cell r="EL26">
            <v>0.01</v>
          </cell>
          <cell r="EM26">
            <v>0</v>
          </cell>
          <cell r="EN26">
            <v>0.02</v>
          </cell>
          <cell r="EO26">
            <v>0.01</v>
          </cell>
          <cell r="EP26">
            <v>-0.01</v>
          </cell>
          <cell r="EQ26">
            <v>0.01</v>
          </cell>
          <cell r="ER26">
            <v>-0.02</v>
          </cell>
          <cell r="ES26">
            <v>0.02</v>
          </cell>
          <cell r="ET26">
            <v>0</v>
          </cell>
          <cell r="EU26">
            <v>0.01</v>
          </cell>
          <cell r="EV26">
            <v>0</v>
          </cell>
          <cell r="EW26">
            <v>-0.02</v>
          </cell>
          <cell r="EX26">
            <v>0.02</v>
          </cell>
          <cell r="EY26">
            <v>-0.21</v>
          </cell>
          <cell r="EZ26">
            <v>-0.01</v>
          </cell>
          <cell r="FA26">
            <v>-0.2</v>
          </cell>
          <cell r="FB26">
            <v>-0.08</v>
          </cell>
          <cell r="FC26">
            <v>-0.02</v>
          </cell>
          <cell r="FD26">
            <v>-0.06</v>
          </cell>
          <cell r="FE26">
            <v>0.1</v>
          </cell>
          <cell r="FF26">
            <v>0.03</v>
          </cell>
          <cell r="FG26">
            <v>0.06</v>
          </cell>
          <cell r="FH26">
            <v>-0.03</v>
          </cell>
          <cell r="FI26">
            <v>-0.01</v>
          </cell>
          <cell r="FJ26">
            <v>0.01</v>
          </cell>
          <cell r="FK26">
            <v>0.01</v>
          </cell>
          <cell r="FL26">
            <v>0.01</v>
          </cell>
          <cell r="FM26">
            <v>0</v>
          </cell>
          <cell r="FN26">
            <v>-0.05</v>
          </cell>
          <cell r="FO26">
            <v>0.09</v>
          </cell>
          <cell r="FP26">
            <v>0.04</v>
          </cell>
          <cell r="FQ26">
            <v>0</v>
          </cell>
          <cell r="FR26">
            <v>0.02</v>
          </cell>
          <cell r="FS26">
            <v>0.03</v>
          </cell>
          <cell r="FT26">
            <v>0.05</v>
          </cell>
          <cell r="FU26">
            <v>0.14000000000000001</v>
          </cell>
          <cell r="FV26">
            <v>0.04</v>
          </cell>
          <cell r="FW26">
            <v>0.03</v>
          </cell>
          <cell r="FX26">
            <v>0.02</v>
          </cell>
          <cell r="FY26">
            <v>0</v>
          </cell>
          <cell r="FZ26">
            <v>-0.03</v>
          </cell>
          <cell r="GA26">
            <v>0.03</v>
          </cell>
          <cell r="GB26">
            <v>0.03</v>
          </cell>
          <cell r="GC26">
            <v>0.01</v>
          </cell>
          <cell r="GD26">
            <v>0</v>
          </cell>
          <cell r="GE26">
            <v>0</v>
          </cell>
          <cell r="GF26">
            <v>0</v>
          </cell>
          <cell r="GG26">
            <v>0.06</v>
          </cell>
          <cell r="GH26">
            <v>0.06</v>
          </cell>
          <cell r="GI26">
            <v>0</v>
          </cell>
          <cell r="GJ26">
            <v>0.12</v>
          </cell>
          <cell r="GK26">
            <v>0.09</v>
          </cell>
          <cell r="GL26">
            <v>0</v>
          </cell>
          <cell r="GM26">
            <v>0</v>
          </cell>
          <cell r="GN26">
            <v>0</v>
          </cell>
          <cell r="GO26">
            <v>0</v>
          </cell>
          <cell r="GP26">
            <v>0.03</v>
          </cell>
          <cell r="GQ26">
            <v>0</v>
          </cell>
          <cell r="GR26">
            <v>0</v>
          </cell>
          <cell r="GS26">
            <v>0.04</v>
          </cell>
          <cell r="GT26">
            <v>0.37</v>
          </cell>
          <cell r="GU26">
            <v>0.09</v>
          </cell>
          <cell r="GV26">
            <v>0.08</v>
          </cell>
          <cell r="GW26">
            <v>-0.05</v>
          </cell>
          <cell r="GX26">
            <v>7.0000000000000007E-2</v>
          </cell>
          <cell r="GY26">
            <v>0.1</v>
          </cell>
          <cell r="GZ26">
            <v>0</v>
          </cell>
          <cell r="HA26">
            <v>0.03</v>
          </cell>
          <cell r="HB26">
            <v>0.05</v>
          </cell>
          <cell r="HC26">
            <v>0.02</v>
          </cell>
          <cell r="HD26">
            <v>0.15</v>
          </cell>
          <cell r="HE26">
            <v>-0.01</v>
          </cell>
          <cell r="HF26">
            <v>0.05</v>
          </cell>
          <cell r="HG26">
            <v>0.09</v>
          </cell>
          <cell r="HH26">
            <v>0.02</v>
          </cell>
          <cell r="HI26">
            <v>0.01</v>
          </cell>
          <cell r="HJ26">
            <v>0.01</v>
          </cell>
          <cell r="HK26">
            <v>0.01</v>
          </cell>
          <cell r="HL26">
            <v>0.22</v>
          </cell>
          <cell r="HM26">
            <v>0.24</v>
          </cell>
          <cell r="HN26">
            <v>0.23</v>
          </cell>
          <cell r="HO26">
            <v>0</v>
          </cell>
          <cell r="HP26">
            <v>0.01</v>
          </cell>
          <cell r="HQ26">
            <v>-0.02</v>
          </cell>
          <cell r="HR26">
            <v>0.35</v>
          </cell>
          <cell r="HS26">
            <v>0.34</v>
          </cell>
          <cell r="HT26">
            <v>0.21</v>
          </cell>
          <cell r="HU26">
            <v>0.11</v>
          </cell>
          <cell r="HV26">
            <v>-0.01</v>
          </cell>
          <cell r="HW26">
            <v>0.03</v>
          </cell>
          <cell r="HX26">
            <v>0</v>
          </cell>
          <cell r="HY26">
            <v>0</v>
          </cell>
          <cell r="HZ26">
            <v>0.01</v>
          </cell>
          <cell r="IA26">
            <v>0</v>
          </cell>
          <cell r="IB26">
            <v>0.01</v>
          </cell>
          <cell r="IC26">
            <v>7.0000000000000007E-2</v>
          </cell>
          <cell r="ID26">
            <v>0.03</v>
          </cell>
          <cell r="IE26">
            <v>-0.02</v>
          </cell>
          <cell r="IF26">
            <v>0.05</v>
          </cell>
          <cell r="IG26">
            <v>0</v>
          </cell>
          <cell r="IH26">
            <v>0</v>
          </cell>
          <cell r="II26">
            <v>0</v>
          </cell>
          <cell r="IJ26">
            <v>0.04</v>
          </cell>
          <cell r="IK26">
            <v>0</v>
          </cell>
          <cell r="IL26">
            <v>0.01</v>
          </cell>
          <cell r="IM26">
            <v>0.01</v>
          </cell>
          <cell r="IN26">
            <v>0.01</v>
          </cell>
          <cell r="IO26">
            <v>0</v>
          </cell>
          <cell r="IP26">
            <v>0</v>
          </cell>
          <cell r="IQ26">
            <v>0</v>
          </cell>
        </row>
        <row r="27">
          <cell r="B27">
            <v>0</v>
          </cell>
          <cell r="C27">
            <v>0</v>
          </cell>
          <cell r="D27">
            <v>0.33</v>
          </cell>
          <cell r="E27">
            <v>0.2</v>
          </cell>
          <cell r="F27">
            <v>0.16</v>
          </cell>
          <cell r="G27">
            <v>0.03</v>
          </cell>
          <cell r="H27">
            <v>0.13</v>
          </cell>
          <cell r="I27">
            <v>1.8</v>
          </cell>
          <cell r="J27">
            <v>-0.21</v>
          </cell>
          <cell r="K27">
            <v>0</v>
          </cell>
          <cell r="L27">
            <v>-0.02</v>
          </cell>
          <cell r="M27">
            <v>0</v>
          </cell>
          <cell r="N27">
            <v>0.01</v>
          </cell>
          <cell r="O27">
            <v>0.01</v>
          </cell>
          <cell r="P27">
            <v>0</v>
          </cell>
          <cell r="Q27">
            <v>0</v>
          </cell>
          <cell r="R27">
            <v>0</v>
          </cell>
          <cell r="S27">
            <v>0.01</v>
          </cell>
          <cell r="T27">
            <v>-0.01</v>
          </cell>
          <cell r="U27">
            <v>0</v>
          </cell>
          <cell r="V27">
            <v>0.01</v>
          </cell>
          <cell r="W27">
            <v>-0.02</v>
          </cell>
          <cell r="X27">
            <v>0.01</v>
          </cell>
          <cell r="Y27">
            <v>0.01</v>
          </cell>
          <cell r="Z27">
            <v>-0.02</v>
          </cell>
          <cell r="AA27">
            <v>0</v>
          </cell>
          <cell r="AB27">
            <v>-0.2</v>
          </cell>
          <cell r="AC27">
            <v>-0.09</v>
          </cell>
          <cell r="AD27">
            <v>-0.11</v>
          </cell>
          <cell r="AE27">
            <v>-7.0000000000000007E-2</v>
          </cell>
          <cell r="AF27">
            <v>0.01</v>
          </cell>
          <cell r="AG27">
            <v>-0.08</v>
          </cell>
          <cell r="AH27">
            <v>0.05</v>
          </cell>
          <cell r="AI27">
            <v>0.01</v>
          </cell>
          <cell r="AJ27">
            <v>0.04</v>
          </cell>
          <cell r="AK27">
            <v>0</v>
          </cell>
          <cell r="AL27">
            <v>-0.01</v>
          </cell>
          <cell r="AM27">
            <v>0</v>
          </cell>
          <cell r="AN27">
            <v>0</v>
          </cell>
          <cell r="AO27">
            <v>0</v>
          </cell>
          <cell r="AP27">
            <v>0.01</v>
          </cell>
          <cell r="AQ27">
            <v>-0.01</v>
          </cell>
          <cell r="AR27">
            <v>0.08</v>
          </cell>
          <cell r="AS27">
            <v>0.1</v>
          </cell>
          <cell r="AT27">
            <v>0.06</v>
          </cell>
          <cell r="AU27">
            <v>0.01</v>
          </cell>
          <cell r="AV27">
            <v>0.02</v>
          </cell>
          <cell r="AW27">
            <v>-0.01</v>
          </cell>
          <cell r="AX27">
            <v>-0.21</v>
          </cell>
          <cell r="AY27">
            <v>-0.1</v>
          </cell>
          <cell r="AZ27">
            <v>-0.1</v>
          </cell>
          <cell r="BA27">
            <v>0</v>
          </cell>
          <cell r="BB27">
            <v>-0.06</v>
          </cell>
          <cell r="BC27">
            <v>-7.0000000000000007E-2</v>
          </cell>
          <cell r="BD27">
            <v>0.01</v>
          </cell>
          <cell r="BE27">
            <v>-0.03</v>
          </cell>
          <cell r="BF27">
            <v>-0.01</v>
          </cell>
          <cell r="BG27">
            <v>-0.03</v>
          </cell>
          <cell r="BH27">
            <v>0.02</v>
          </cell>
          <cell r="BI27">
            <v>0</v>
          </cell>
          <cell r="BJ27">
            <v>-0.03</v>
          </cell>
          <cell r="BK27">
            <v>-0.03</v>
          </cell>
          <cell r="BL27">
            <v>0</v>
          </cell>
          <cell r="BM27">
            <v>0.76</v>
          </cell>
          <cell r="BN27">
            <v>0.08</v>
          </cell>
          <cell r="BO27">
            <v>0.44</v>
          </cell>
          <cell r="BP27">
            <v>0.36</v>
          </cell>
          <cell r="BQ27">
            <v>0</v>
          </cell>
          <cell r="BR27">
            <v>0.08</v>
          </cell>
          <cell r="BS27">
            <v>0.23</v>
          </cell>
          <cell r="BT27">
            <v>0.06</v>
          </cell>
          <cell r="BU27">
            <v>0.16</v>
          </cell>
          <cell r="BV27">
            <v>0.01</v>
          </cell>
          <cell r="BW27">
            <v>7.0000000000000007E-2</v>
          </cell>
          <cell r="BX27">
            <v>0.02</v>
          </cell>
          <cell r="BY27">
            <v>0.06</v>
          </cell>
          <cell r="BZ27">
            <v>0.01</v>
          </cell>
          <cell r="CA27">
            <v>-0.04</v>
          </cell>
          <cell r="CB27">
            <v>0.02</v>
          </cell>
          <cell r="CC27">
            <v>0.02</v>
          </cell>
          <cell r="CD27">
            <v>0</v>
          </cell>
          <cell r="CE27">
            <v>-0.03</v>
          </cell>
          <cell r="CF27">
            <v>0.01</v>
          </cell>
          <cell r="CG27">
            <v>-0.03</v>
          </cell>
          <cell r="CH27">
            <v>0</v>
          </cell>
          <cell r="CI27">
            <v>-0.03</v>
          </cell>
          <cell r="CJ27">
            <v>0</v>
          </cell>
          <cell r="CK27">
            <v>0.05</v>
          </cell>
          <cell r="CL27">
            <v>0</v>
          </cell>
          <cell r="CM27">
            <v>0</v>
          </cell>
          <cell r="CN27">
            <v>0.05</v>
          </cell>
          <cell r="CO27">
            <v>-0.05</v>
          </cell>
          <cell r="CP27">
            <v>0.01</v>
          </cell>
          <cell r="CQ27">
            <v>0</v>
          </cell>
          <cell r="CR27">
            <v>-0.01</v>
          </cell>
          <cell r="CS27">
            <v>0.03</v>
          </cell>
          <cell r="CT27">
            <v>-0.06</v>
          </cell>
          <cell r="CU27">
            <v>0.36</v>
          </cell>
          <cell r="CV27">
            <v>0.35</v>
          </cell>
          <cell r="CW27">
            <v>0.16</v>
          </cell>
          <cell r="CX27">
            <v>0.09</v>
          </cell>
          <cell r="CY27">
            <v>0.02</v>
          </cell>
          <cell r="CZ27">
            <v>-0.01</v>
          </cell>
          <cell r="DA27">
            <v>0.09</v>
          </cell>
          <cell r="DB27">
            <v>0</v>
          </cell>
          <cell r="DC27">
            <v>0</v>
          </cell>
          <cell r="DD27">
            <v>0</v>
          </cell>
          <cell r="DE27">
            <v>0</v>
          </cell>
          <cell r="DF27">
            <v>0.26</v>
          </cell>
          <cell r="DG27">
            <v>0.04</v>
          </cell>
          <cell r="DH27">
            <v>-0.02</v>
          </cell>
          <cell r="DI27">
            <v>0.06</v>
          </cell>
          <cell r="DJ27">
            <v>0</v>
          </cell>
          <cell r="DK27">
            <v>0</v>
          </cell>
          <cell r="DL27">
            <v>0</v>
          </cell>
          <cell r="DM27">
            <v>0.11</v>
          </cell>
          <cell r="DN27">
            <v>-0.01</v>
          </cell>
          <cell r="DO27">
            <v>0</v>
          </cell>
          <cell r="DP27">
            <v>0.03</v>
          </cell>
          <cell r="DQ27">
            <v>0.05</v>
          </cell>
          <cell r="DR27">
            <v>0.02</v>
          </cell>
          <cell r="DS27">
            <v>0.03</v>
          </cell>
          <cell r="DT27">
            <v>0.11</v>
          </cell>
          <cell r="DU27">
            <v>-0.01</v>
          </cell>
          <cell r="DV27">
            <v>0.11</v>
          </cell>
          <cell r="DW27">
            <v>0</v>
          </cell>
          <cell r="DX27">
            <v>0</v>
          </cell>
          <cell r="DY27">
            <v>0</v>
          </cell>
          <cell r="DZ27">
            <v>0</v>
          </cell>
          <cell r="EA27">
            <v>0.28999999999999998</v>
          </cell>
          <cell r="EB27">
            <v>0.2</v>
          </cell>
          <cell r="EC27">
            <v>0.18</v>
          </cell>
          <cell r="ED27">
            <v>0.02</v>
          </cell>
          <cell r="EE27">
            <v>0.08</v>
          </cell>
          <cell r="EF27">
            <v>1.3</v>
          </cell>
          <cell r="EG27">
            <v>0</v>
          </cell>
          <cell r="EH27">
            <v>-0.01</v>
          </cell>
          <cell r="EI27">
            <v>-0.01</v>
          </cell>
          <cell r="EJ27">
            <v>-0.01</v>
          </cell>
          <cell r="EK27">
            <v>-0.01</v>
          </cell>
          <cell r="EL27">
            <v>-0.06</v>
          </cell>
          <cell r="EM27">
            <v>-0.01</v>
          </cell>
          <cell r="EN27">
            <v>-0.02</v>
          </cell>
          <cell r="EO27">
            <v>-0.03</v>
          </cell>
          <cell r="EP27">
            <v>0</v>
          </cell>
          <cell r="EQ27">
            <v>0.05</v>
          </cell>
          <cell r="ER27">
            <v>0.02</v>
          </cell>
          <cell r="ES27">
            <v>0</v>
          </cell>
          <cell r="ET27">
            <v>0.01</v>
          </cell>
          <cell r="EU27">
            <v>0.04</v>
          </cell>
          <cell r="EV27">
            <v>0</v>
          </cell>
          <cell r="EW27">
            <v>-0.01</v>
          </cell>
          <cell r="EX27">
            <v>-0.01</v>
          </cell>
          <cell r="EY27">
            <v>-0.13</v>
          </cell>
          <cell r="EZ27">
            <v>-0.04</v>
          </cell>
          <cell r="FA27">
            <v>-0.08</v>
          </cell>
          <cell r="FB27">
            <v>0.05</v>
          </cell>
          <cell r="FC27">
            <v>0.01</v>
          </cell>
          <cell r="FD27">
            <v>0.04</v>
          </cell>
          <cell r="FE27">
            <v>0.09</v>
          </cell>
          <cell r="FF27">
            <v>7.0000000000000007E-2</v>
          </cell>
          <cell r="FG27">
            <v>0.02</v>
          </cell>
          <cell r="FH27">
            <v>0.02</v>
          </cell>
          <cell r="FI27">
            <v>0</v>
          </cell>
          <cell r="FJ27">
            <v>0</v>
          </cell>
          <cell r="FK27">
            <v>-0.02</v>
          </cell>
          <cell r="FL27">
            <v>0.01</v>
          </cell>
          <cell r="FM27">
            <v>0.01</v>
          </cell>
          <cell r="FN27">
            <v>0.03</v>
          </cell>
          <cell r="FO27">
            <v>0.17</v>
          </cell>
          <cell r="FP27">
            <v>0.15</v>
          </cell>
          <cell r="FQ27">
            <v>0.13</v>
          </cell>
          <cell r="FR27">
            <v>0</v>
          </cell>
          <cell r="FS27">
            <v>0.02</v>
          </cell>
          <cell r="FT27">
            <v>0.02</v>
          </cell>
          <cell r="FU27">
            <v>-0.1</v>
          </cell>
          <cell r="FV27">
            <v>0</v>
          </cell>
          <cell r="FW27">
            <v>-0.01</v>
          </cell>
          <cell r="FX27">
            <v>0</v>
          </cell>
          <cell r="FY27">
            <v>-0.02</v>
          </cell>
          <cell r="FZ27">
            <v>-0.02</v>
          </cell>
          <cell r="GA27">
            <v>0</v>
          </cell>
          <cell r="GB27">
            <v>0</v>
          </cell>
          <cell r="GC27">
            <v>-0.02</v>
          </cell>
          <cell r="GD27">
            <v>-0.01</v>
          </cell>
          <cell r="GE27">
            <v>0.01</v>
          </cell>
          <cell r="GF27">
            <v>0</v>
          </cell>
          <cell r="GG27">
            <v>-0.06</v>
          </cell>
          <cell r="GH27">
            <v>-7.0000000000000007E-2</v>
          </cell>
          <cell r="GI27">
            <v>0</v>
          </cell>
          <cell r="GJ27">
            <v>1.25</v>
          </cell>
          <cell r="GK27">
            <v>0.04</v>
          </cell>
          <cell r="GL27">
            <v>0.44</v>
          </cell>
          <cell r="GM27">
            <v>0.28000000000000003</v>
          </cell>
          <cell r="GN27">
            <v>0.01</v>
          </cell>
          <cell r="GO27">
            <v>0.14000000000000001</v>
          </cell>
          <cell r="GP27">
            <v>0.77</v>
          </cell>
          <cell r="GQ27">
            <v>0.5</v>
          </cell>
          <cell r="GR27">
            <v>0.28000000000000003</v>
          </cell>
          <cell r="GS27">
            <v>-0.01</v>
          </cell>
          <cell r="GT27">
            <v>0.13</v>
          </cell>
          <cell r="GU27">
            <v>0.05</v>
          </cell>
          <cell r="GV27">
            <v>7.0000000000000007E-2</v>
          </cell>
          <cell r="GW27">
            <v>7.0000000000000007E-2</v>
          </cell>
          <cell r="GX27">
            <v>-0.09</v>
          </cell>
          <cell r="GY27">
            <v>0.04</v>
          </cell>
          <cell r="GZ27">
            <v>0</v>
          </cell>
          <cell r="HA27">
            <v>-0.01</v>
          </cell>
          <cell r="HB27">
            <v>0.03</v>
          </cell>
          <cell r="HC27">
            <v>0.01</v>
          </cell>
          <cell r="HD27">
            <v>0</v>
          </cell>
          <cell r="HE27">
            <v>-0.01</v>
          </cell>
          <cell r="HF27">
            <v>-0.01</v>
          </cell>
          <cell r="HG27">
            <v>0.02</v>
          </cell>
          <cell r="HH27">
            <v>0.04</v>
          </cell>
          <cell r="HI27">
            <v>0</v>
          </cell>
          <cell r="HJ27">
            <v>0.01</v>
          </cell>
          <cell r="HK27">
            <v>0.03</v>
          </cell>
          <cell r="HL27">
            <v>-7.0000000000000007E-2</v>
          </cell>
          <cell r="HM27">
            <v>0.02</v>
          </cell>
          <cell r="HN27">
            <v>0.01</v>
          </cell>
          <cell r="HO27">
            <v>0</v>
          </cell>
          <cell r="HP27">
            <v>0.01</v>
          </cell>
          <cell r="HQ27">
            <v>-0.09</v>
          </cell>
          <cell r="HR27">
            <v>0.45</v>
          </cell>
          <cell r="HS27">
            <v>0.47</v>
          </cell>
          <cell r="HT27">
            <v>0.15</v>
          </cell>
          <cell r="HU27">
            <v>0.25</v>
          </cell>
          <cell r="HV27">
            <v>0.02</v>
          </cell>
          <cell r="HW27">
            <v>0</v>
          </cell>
          <cell r="HX27">
            <v>0.06</v>
          </cell>
          <cell r="HY27">
            <v>-0.01</v>
          </cell>
          <cell r="HZ27">
            <v>0</v>
          </cell>
          <cell r="IA27">
            <v>0</v>
          </cell>
          <cell r="IB27">
            <v>0</v>
          </cell>
          <cell r="IC27">
            <v>-0.09</v>
          </cell>
          <cell r="ID27">
            <v>-7.0000000000000007E-2</v>
          </cell>
          <cell r="IE27">
            <v>-0.04</v>
          </cell>
          <cell r="IF27">
            <v>-0.04</v>
          </cell>
          <cell r="IG27">
            <v>0.01</v>
          </cell>
          <cell r="IH27">
            <v>0.01</v>
          </cell>
          <cell r="II27">
            <v>0</v>
          </cell>
          <cell r="IJ27">
            <v>0.12</v>
          </cell>
          <cell r="IK27">
            <v>0.01</v>
          </cell>
          <cell r="IL27">
            <v>-0.01</v>
          </cell>
          <cell r="IM27">
            <v>0.06</v>
          </cell>
          <cell r="IN27">
            <v>0.05</v>
          </cell>
          <cell r="IO27">
            <v>0.01</v>
          </cell>
          <cell r="IP27">
            <v>0.01</v>
          </cell>
          <cell r="IQ27">
            <v>-0.15</v>
          </cell>
        </row>
        <row r="28">
          <cell r="B28">
            <v>0</v>
          </cell>
          <cell r="C28">
            <v>0</v>
          </cell>
          <cell r="D28">
            <v>0.08</v>
          </cell>
          <cell r="E28">
            <v>0.06</v>
          </cell>
          <cell r="F28">
            <v>0.01</v>
          </cell>
          <cell r="G28">
            <v>0.06</v>
          </cell>
          <cell r="H28">
            <v>0.02</v>
          </cell>
          <cell r="I28">
            <v>0.6</v>
          </cell>
          <cell r="J28">
            <v>0.21</v>
          </cell>
          <cell r="K28">
            <v>0.01</v>
          </cell>
          <cell r="L28">
            <v>0</v>
          </cell>
          <cell r="M28">
            <v>0.01</v>
          </cell>
          <cell r="N28">
            <v>0.02</v>
          </cell>
          <cell r="O28">
            <v>0.02</v>
          </cell>
          <cell r="P28">
            <v>0</v>
          </cell>
          <cell r="Q28">
            <v>0.03</v>
          </cell>
          <cell r="R28">
            <v>0</v>
          </cell>
          <cell r="S28">
            <v>-0.01</v>
          </cell>
          <cell r="T28">
            <v>-0.06</v>
          </cell>
          <cell r="U28">
            <v>0.01</v>
          </cell>
          <cell r="V28">
            <v>-0.01</v>
          </cell>
          <cell r="W28">
            <v>0.01</v>
          </cell>
          <cell r="X28">
            <v>-0.03</v>
          </cell>
          <cell r="Y28">
            <v>-0.05</v>
          </cell>
          <cell r="Z28">
            <v>0</v>
          </cell>
          <cell r="AA28">
            <v>0.01</v>
          </cell>
          <cell r="AB28">
            <v>0.19</v>
          </cell>
          <cell r="AC28">
            <v>0.19</v>
          </cell>
          <cell r="AD28">
            <v>0</v>
          </cell>
          <cell r="AE28">
            <v>-0.01</v>
          </cell>
          <cell r="AF28">
            <v>-0.03</v>
          </cell>
          <cell r="AG28">
            <v>0.02</v>
          </cell>
          <cell r="AH28">
            <v>0.05</v>
          </cell>
          <cell r="AI28">
            <v>0.03</v>
          </cell>
          <cell r="AJ28">
            <v>0.01</v>
          </cell>
          <cell r="AK28">
            <v>0.02</v>
          </cell>
          <cell r="AL28">
            <v>0</v>
          </cell>
          <cell r="AM28">
            <v>0</v>
          </cell>
          <cell r="AN28">
            <v>-0.02</v>
          </cell>
          <cell r="AO28">
            <v>0</v>
          </cell>
          <cell r="AP28">
            <v>-0.01</v>
          </cell>
          <cell r="AQ28">
            <v>0.05</v>
          </cell>
          <cell r="AR28">
            <v>0.12</v>
          </cell>
          <cell r="AS28">
            <v>0.09</v>
          </cell>
          <cell r="AT28">
            <v>0.09</v>
          </cell>
          <cell r="AU28">
            <v>0</v>
          </cell>
          <cell r="AV28">
            <v>0.02</v>
          </cell>
          <cell r="AW28">
            <v>0.01</v>
          </cell>
          <cell r="AX28">
            <v>0.2</v>
          </cell>
          <cell r="AY28">
            <v>0.05</v>
          </cell>
          <cell r="AZ28">
            <v>0.05</v>
          </cell>
          <cell r="BA28">
            <v>0</v>
          </cell>
          <cell r="BB28">
            <v>0.03</v>
          </cell>
          <cell r="BC28">
            <v>0.03</v>
          </cell>
          <cell r="BD28">
            <v>0</v>
          </cell>
          <cell r="BE28">
            <v>0.06</v>
          </cell>
          <cell r="BF28">
            <v>0.01</v>
          </cell>
          <cell r="BG28">
            <v>0.02</v>
          </cell>
          <cell r="BH28">
            <v>-0.01</v>
          </cell>
          <cell r="BI28">
            <v>0</v>
          </cell>
          <cell r="BJ28">
            <v>0.06</v>
          </cell>
          <cell r="BK28">
            <v>0.06</v>
          </cell>
          <cell r="BL28">
            <v>0</v>
          </cell>
          <cell r="BM28">
            <v>0.49</v>
          </cell>
          <cell r="BN28">
            <v>0.08</v>
          </cell>
          <cell r="BO28">
            <v>0.28999999999999998</v>
          </cell>
          <cell r="BP28">
            <v>0</v>
          </cell>
          <cell r="BQ28">
            <v>0.28999999999999998</v>
          </cell>
          <cell r="BR28">
            <v>0</v>
          </cell>
          <cell r="BS28">
            <v>0.12</v>
          </cell>
          <cell r="BT28">
            <v>0.12</v>
          </cell>
          <cell r="BU28">
            <v>0</v>
          </cell>
          <cell r="BV28">
            <v>0</v>
          </cell>
          <cell r="BW28">
            <v>-0.09</v>
          </cell>
          <cell r="BX28">
            <v>-0.05</v>
          </cell>
          <cell r="BY28">
            <v>-0.11</v>
          </cell>
          <cell r="BZ28">
            <v>0.01</v>
          </cell>
          <cell r="CA28">
            <v>0.04</v>
          </cell>
          <cell r="CB28">
            <v>-0.09</v>
          </cell>
          <cell r="CC28">
            <v>-0.05</v>
          </cell>
          <cell r="CD28">
            <v>0</v>
          </cell>
          <cell r="CE28">
            <v>-0.03</v>
          </cell>
          <cell r="CF28">
            <v>0</v>
          </cell>
          <cell r="CG28">
            <v>0</v>
          </cell>
          <cell r="CH28">
            <v>0</v>
          </cell>
          <cell r="CI28">
            <v>0</v>
          </cell>
          <cell r="CJ28">
            <v>0</v>
          </cell>
          <cell r="CK28">
            <v>0.04</v>
          </cell>
          <cell r="CL28">
            <v>0</v>
          </cell>
          <cell r="CM28">
            <v>0.03</v>
          </cell>
          <cell r="CN28">
            <v>0</v>
          </cell>
          <cell r="CO28">
            <v>-0.05</v>
          </cell>
          <cell r="CP28">
            <v>0.02</v>
          </cell>
          <cell r="CQ28">
            <v>0</v>
          </cell>
          <cell r="CR28">
            <v>0.01</v>
          </cell>
          <cell r="CS28">
            <v>0.01</v>
          </cell>
          <cell r="CT28">
            <v>-7.0000000000000007E-2</v>
          </cell>
          <cell r="CU28">
            <v>-0.15</v>
          </cell>
          <cell r="CV28">
            <v>-0.15</v>
          </cell>
          <cell r="CW28">
            <v>0.03</v>
          </cell>
          <cell r="CX28">
            <v>-0.18</v>
          </cell>
          <cell r="CY28">
            <v>0</v>
          </cell>
          <cell r="CZ28">
            <v>0.01</v>
          </cell>
          <cell r="DA28">
            <v>0</v>
          </cell>
          <cell r="DB28">
            <v>0</v>
          </cell>
          <cell r="DC28">
            <v>0</v>
          </cell>
          <cell r="DD28">
            <v>0</v>
          </cell>
          <cell r="DE28">
            <v>0</v>
          </cell>
          <cell r="DF28">
            <v>0.21</v>
          </cell>
          <cell r="DG28">
            <v>-0.09</v>
          </cell>
          <cell r="DH28">
            <v>-0.08</v>
          </cell>
          <cell r="DI28">
            <v>-0.02</v>
          </cell>
          <cell r="DJ28">
            <v>0.01</v>
          </cell>
          <cell r="DK28">
            <v>0.01</v>
          </cell>
          <cell r="DL28">
            <v>0</v>
          </cell>
          <cell r="DM28">
            <v>0.04</v>
          </cell>
          <cell r="DN28">
            <v>0</v>
          </cell>
          <cell r="DO28">
            <v>0</v>
          </cell>
          <cell r="DP28">
            <v>0</v>
          </cell>
          <cell r="DQ28">
            <v>0.03</v>
          </cell>
          <cell r="DR28">
            <v>-0.01</v>
          </cell>
          <cell r="DS28">
            <v>0</v>
          </cell>
          <cell r="DT28">
            <v>0.26</v>
          </cell>
          <cell r="DU28">
            <v>0.32</v>
          </cell>
          <cell r="DV28">
            <v>-0.04</v>
          </cell>
          <cell r="DW28">
            <v>0</v>
          </cell>
          <cell r="DX28">
            <v>0</v>
          </cell>
          <cell r="DY28">
            <v>0</v>
          </cell>
          <cell r="DZ28">
            <v>0</v>
          </cell>
          <cell r="EA28">
            <v>0.04</v>
          </cell>
          <cell r="EB28">
            <v>0.03</v>
          </cell>
          <cell r="EC28">
            <v>0</v>
          </cell>
          <cell r="ED28">
            <v>0.03</v>
          </cell>
          <cell r="EE28">
            <v>0.01</v>
          </cell>
          <cell r="EF28">
            <v>1</v>
          </cell>
          <cell r="EG28">
            <v>0.37</v>
          </cell>
          <cell r="EH28">
            <v>-0.01</v>
          </cell>
          <cell r="EI28">
            <v>0</v>
          </cell>
          <cell r="EJ28">
            <v>-0.02</v>
          </cell>
          <cell r="EK28">
            <v>0.02</v>
          </cell>
          <cell r="EL28">
            <v>0.04</v>
          </cell>
          <cell r="EM28">
            <v>0.03</v>
          </cell>
          <cell r="EN28">
            <v>0</v>
          </cell>
          <cell r="EO28">
            <v>0.02</v>
          </cell>
          <cell r="EP28">
            <v>0</v>
          </cell>
          <cell r="EQ28">
            <v>-0.16</v>
          </cell>
          <cell r="ER28">
            <v>-0.02</v>
          </cell>
          <cell r="ES28">
            <v>-0.03</v>
          </cell>
          <cell r="ET28">
            <v>-0.02</v>
          </cell>
          <cell r="EU28">
            <v>0</v>
          </cell>
          <cell r="EV28">
            <v>-0.05</v>
          </cell>
          <cell r="EW28">
            <v>-0.01</v>
          </cell>
          <cell r="EX28">
            <v>-0.03</v>
          </cell>
          <cell r="EY28">
            <v>0.39</v>
          </cell>
          <cell r="EZ28">
            <v>0.18</v>
          </cell>
          <cell r="FA28">
            <v>0.19</v>
          </cell>
          <cell r="FB28">
            <v>0</v>
          </cell>
          <cell r="FC28">
            <v>-0.01</v>
          </cell>
          <cell r="FD28">
            <v>0</v>
          </cell>
          <cell r="FE28">
            <v>0.05</v>
          </cell>
          <cell r="FF28">
            <v>0.03</v>
          </cell>
          <cell r="FG28">
            <v>0.02</v>
          </cell>
          <cell r="FH28">
            <v>0.04</v>
          </cell>
          <cell r="FI28">
            <v>0</v>
          </cell>
          <cell r="FJ28">
            <v>0</v>
          </cell>
          <cell r="FK28">
            <v>0.01</v>
          </cell>
          <cell r="FL28">
            <v>-0.01</v>
          </cell>
          <cell r="FM28">
            <v>0</v>
          </cell>
          <cell r="FN28">
            <v>0.04</v>
          </cell>
          <cell r="FO28">
            <v>-0.08</v>
          </cell>
          <cell r="FP28">
            <v>-0.06</v>
          </cell>
          <cell r="FQ28">
            <v>-7.0000000000000007E-2</v>
          </cell>
          <cell r="FR28">
            <v>0.01</v>
          </cell>
          <cell r="FS28">
            <v>0</v>
          </cell>
          <cell r="FT28">
            <v>-0.03</v>
          </cell>
          <cell r="FU28">
            <v>0.13</v>
          </cell>
          <cell r="FV28">
            <v>0.02</v>
          </cell>
          <cell r="FW28">
            <v>0.02</v>
          </cell>
          <cell r="FX28">
            <v>0</v>
          </cell>
          <cell r="FY28">
            <v>0.01</v>
          </cell>
          <cell r="FZ28">
            <v>-0.02</v>
          </cell>
          <cell r="GA28">
            <v>0.03</v>
          </cell>
          <cell r="GB28">
            <v>0.03</v>
          </cell>
          <cell r="GC28">
            <v>0.02</v>
          </cell>
          <cell r="GD28">
            <v>0</v>
          </cell>
          <cell r="GE28">
            <v>0</v>
          </cell>
          <cell r="GF28">
            <v>0.01</v>
          </cell>
          <cell r="GG28">
            <v>0.05</v>
          </cell>
          <cell r="GH28">
            <v>0.06</v>
          </cell>
          <cell r="GI28">
            <v>0</v>
          </cell>
          <cell r="GJ28">
            <v>0.16</v>
          </cell>
          <cell r="GK28">
            <v>0.05</v>
          </cell>
          <cell r="GL28">
            <v>0</v>
          </cell>
          <cell r="GM28">
            <v>0</v>
          </cell>
          <cell r="GN28">
            <v>0</v>
          </cell>
          <cell r="GO28">
            <v>0</v>
          </cell>
          <cell r="GP28">
            <v>0.12</v>
          </cell>
          <cell r="GQ28">
            <v>0.08</v>
          </cell>
          <cell r="GR28">
            <v>0</v>
          </cell>
          <cell r="GS28">
            <v>0.02</v>
          </cell>
          <cell r="GT28">
            <v>-0.03</v>
          </cell>
          <cell r="GU28">
            <v>-0.02</v>
          </cell>
          <cell r="GV28">
            <v>-0.01</v>
          </cell>
          <cell r="GW28">
            <v>-0.03</v>
          </cell>
          <cell r="GX28">
            <v>0.01</v>
          </cell>
          <cell r="GY28">
            <v>0.02</v>
          </cell>
          <cell r="GZ28">
            <v>0.02</v>
          </cell>
          <cell r="HA28">
            <v>0.02</v>
          </cell>
          <cell r="HB28">
            <v>-0.01</v>
          </cell>
          <cell r="HC28">
            <v>0.01</v>
          </cell>
          <cell r="HD28">
            <v>-0.04</v>
          </cell>
          <cell r="HE28">
            <v>0</v>
          </cell>
          <cell r="HF28">
            <v>0.01</v>
          </cell>
          <cell r="HG28">
            <v>-0.04</v>
          </cell>
          <cell r="HH28">
            <v>0.01</v>
          </cell>
          <cell r="HI28">
            <v>0.01</v>
          </cell>
          <cell r="HJ28">
            <v>0.01</v>
          </cell>
          <cell r="HK28">
            <v>0</v>
          </cell>
          <cell r="HL28">
            <v>-0.11</v>
          </cell>
          <cell r="HM28">
            <v>0.01</v>
          </cell>
          <cell r="HN28">
            <v>0</v>
          </cell>
          <cell r="HO28">
            <v>0</v>
          </cell>
          <cell r="HP28">
            <v>0.01</v>
          </cell>
          <cell r="HQ28">
            <v>-0.12</v>
          </cell>
          <cell r="HR28">
            <v>7.0000000000000007E-2</v>
          </cell>
          <cell r="HS28">
            <v>0.05</v>
          </cell>
          <cell r="HT28">
            <v>-0.04</v>
          </cell>
          <cell r="HU28">
            <v>0.05</v>
          </cell>
          <cell r="HV28">
            <v>0.01</v>
          </cell>
          <cell r="HW28">
            <v>0.02</v>
          </cell>
          <cell r="HX28">
            <v>0.01</v>
          </cell>
          <cell r="HY28">
            <v>0.01</v>
          </cell>
          <cell r="HZ28">
            <v>0</v>
          </cell>
          <cell r="IA28">
            <v>0</v>
          </cell>
          <cell r="IB28">
            <v>0</v>
          </cell>
          <cell r="IC28">
            <v>0.54</v>
          </cell>
          <cell r="ID28">
            <v>-0.04</v>
          </cell>
          <cell r="IE28">
            <v>-0.08</v>
          </cell>
          <cell r="IF28">
            <v>0.05</v>
          </cell>
          <cell r="IG28">
            <v>0</v>
          </cell>
          <cell r="IH28">
            <v>0</v>
          </cell>
          <cell r="II28">
            <v>0</v>
          </cell>
          <cell r="IJ28">
            <v>0.03</v>
          </cell>
          <cell r="IK28">
            <v>-0.03</v>
          </cell>
          <cell r="IL28">
            <v>0</v>
          </cell>
          <cell r="IM28">
            <v>0</v>
          </cell>
          <cell r="IN28">
            <v>0.02</v>
          </cell>
          <cell r="IO28">
            <v>0.01</v>
          </cell>
          <cell r="IP28">
            <v>0.02</v>
          </cell>
          <cell r="IQ28">
            <v>0.55000000000000004</v>
          </cell>
        </row>
        <row r="29">
          <cell r="B29">
            <v>0.1</v>
          </cell>
          <cell r="C29">
            <v>0.08</v>
          </cell>
          <cell r="D29">
            <v>0.17</v>
          </cell>
          <cell r="E29">
            <v>0.15</v>
          </cell>
          <cell r="F29">
            <v>0.19</v>
          </cell>
          <cell r="G29">
            <v>-0.04</v>
          </cell>
          <cell r="H29">
            <v>0.02</v>
          </cell>
          <cell r="I29">
            <v>1</v>
          </cell>
          <cell r="J29">
            <v>0.28999999999999998</v>
          </cell>
          <cell r="K29">
            <v>-0.01</v>
          </cell>
          <cell r="L29">
            <v>0</v>
          </cell>
          <cell r="M29">
            <v>-0.02</v>
          </cell>
          <cell r="N29">
            <v>0</v>
          </cell>
          <cell r="O29">
            <v>0.01</v>
          </cell>
          <cell r="P29">
            <v>0.01</v>
          </cell>
          <cell r="Q29">
            <v>0.01</v>
          </cell>
          <cell r="R29">
            <v>-0.01</v>
          </cell>
          <cell r="S29">
            <v>0</v>
          </cell>
          <cell r="T29">
            <v>7.0000000000000007E-2</v>
          </cell>
          <cell r="U29">
            <v>-0.02</v>
          </cell>
          <cell r="V29">
            <v>0.01</v>
          </cell>
          <cell r="W29">
            <v>-0.01</v>
          </cell>
          <cell r="X29">
            <v>0.02</v>
          </cell>
          <cell r="Y29">
            <v>0.03</v>
          </cell>
          <cell r="Z29">
            <v>0.02</v>
          </cell>
          <cell r="AA29">
            <v>0.01</v>
          </cell>
          <cell r="AB29">
            <v>0.02</v>
          </cell>
          <cell r="AC29">
            <v>-0.08</v>
          </cell>
          <cell r="AD29">
            <v>0.1</v>
          </cell>
          <cell r="AE29">
            <v>0.11</v>
          </cell>
          <cell r="AF29">
            <v>0.06</v>
          </cell>
          <cell r="AG29">
            <v>0.05</v>
          </cell>
          <cell r="AH29">
            <v>0.08</v>
          </cell>
          <cell r="AI29">
            <v>0.06</v>
          </cell>
          <cell r="AJ29">
            <v>0.03</v>
          </cell>
          <cell r="AK29">
            <v>0.02</v>
          </cell>
          <cell r="AL29">
            <v>-0.01</v>
          </cell>
          <cell r="AM29">
            <v>0.01</v>
          </cell>
          <cell r="AN29">
            <v>0.01</v>
          </cell>
          <cell r="AO29">
            <v>0.01</v>
          </cell>
          <cell r="AP29">
            <v>0</v>
          </cell>
          <cell r="AQ29">
            <v>-0.01</v>
          </cell>
          <cell r="AR29">
            <v>0.31</v>
          </cell>
          <cell r="AS29">
            <v>0.19</v>
          </cell>
          <cell r="AT29">
            <v>0.13</v>
          </cell>
          <cell r="AU29">
            <v>0.03</v>
          </cell>
          <cell r="AV29">
            <v>0.02</v>
          </cell>
          <cell r="AW29">
            <v>0.12</v>
          </cell>
          <cell r="AX29">
            <v>-0.37</v>
          </cell>
          <cell r="AY29">
            <v>-0.1</v>
          </cell>
          <cell r="AZ29">
            <v>-0.1</v>
          </cell>
          <cell r="BA29">
            <v>0</v>
          </cell>
          <cell r="BB29">
            <v>-0.09</v>
          </cell>
          <cell r="BC29">
            <v>-0.06</v>
          </cell>
          <cell r="BD29">
            <v>-0.03</v>
          </cell>
          <cell r="BE29">
            <v>-0.09</v>
          </cell>
          <cell r="BF29">
            <v>-0.05</v>
          </cell>
          <cell r="BG29">
            <v>-0.01</v>
          </cell>
          <cell r="BH29">
            <v>-0.04</v>
          </cell>
          <cell r="BI29">
            <v>0</v>
          </cell>
          <cell r="BJ29">
            <v>-0.04</v>
          </cell>
          <cell r="BK29">
            <v>-0.05</v>
          </cell>
          <cell r="BL29">
            <v>0.01</v>
          </cell>
          <cell r="BM29">
            <v>0.35</v>
          </cell>
          <cell r="BN29">
            <v>0.06</v>
          </cell>
          <cell r="BO29">
            <v>0</v>
          </cell>
          <cell r="BP29">
            <v>0</v>
          </cell>
          <cell r="BQ29">
            <v>0</v>
          </cell>
          <cell r="BR29">
            <v>0</v>
          </cell>
          <cell r="BS29">
            <v>0.28999999999999998</v>
          </cell>
          <cell r="BT29">
            <v>0.28999999999999998</v>
          </cell>
          <cell r="BU29">
            <v>0</v>
          </cell>
          <cell r="BV29">
            <v>0</v>
          </cell>
          <cell r="BW29">
            <v>-0.04</v>
          </cell>
          <cell r="BX29">
            <v>-0.02</v>
          </cell>
          <cell r="BY29">
            <v>0.04</v>
          </cell>
          <cell r="BZ29">
            <v>0.01</v>
          </cell>
          <cell r="CA29">
            <v>-0.06</v>
          </cell>
          <cell r="CB29">
            <v>-0.03</v>
          </cell>
          <cell r="CC29">
            <v>-0.01</v>
          </cell>
          <cell r="CD29">
            <v>-0.02</v>
          </cell>
          <cell r="CE29">
            <v>-0.02</v>
          </cell>
          <cell r="CF29">
            <v>0.01</v>
          </cell>
          <cell r="CG29">
            <v>-0.03</v>
          </cell>
          <cell r="CH29">
            <v>0.02</v>
          </cell>
          <cell r="CI29">
            <v>-0.03</v>
          </cell>
          <cell r="CJ29">
            <v>-0.02</v>
          </cell>
          <cell r="CK29">
            <v>0.05</v>
          </cell>
          <cell r="CL29">
            <v>0.01</v>
          </cell>
          <cell r="CM29">
            <v>0.01</v>
          </cell>
          <cell r="CN29">
            <v>0.03</v>
          </cell>
          <cell r="CO29">
            <v>0.38</v>
          </cell>
          <cell r="CP29">
            <v>0.19</v>
          </cell>
          <cell r="CQ29">
            <v>0.14000000000000001</v>
          </cell>
          <cell r="CR29">
            <v>0</v>
          </cell>
          <cell r="CS29">
            <v>0.04</v>
          </cell>
          <cell r="CT29">
            <v>0.19</v>
          </cell>
          <cell r="CU29">
            <v>0.25</v>
          </cell>
          <cell r="CV29">
            <v>0.25</v>
          </cell>
          <cell r="CW29">
            <v>-0.06</v>
          </cell>
          <cell r="CX29">
            <v>0.28999999999999998</v>
          </cell>
          <cell r="CY29">
            <v>0.02</v>
          </cell>
          <cell r="CZ29">
            <v>-0.01</v>
          </cell>
          <cell r="DA29">
            <v>0</v>
          </cell>
          <cell r="DB29">
            <v>0</v>
          </cell>
          <cell r="DC29">
            <v>-0.01</v>
          </cell>
          <cell r="DD29">
            <v>0</v>
          </cell>
          <cell r="DE29">
            <v>-0.01</v>
          </cell>
          <cell r="DF29">
            <v>7.0000000000000007E-2</v>
          </cell>
          <cell r="DG29">
            <v>-0.1</v>
          </cell>
          <cell r="DH29">
            <v>-7.0000000000000007E-2</v>
          </cell>
          <cell r="DI29">
            <v>-0.02</v>
          </cell>
          <cell r="DJ29">
            <v>0.01</v>
          </cell>
          <cell r="DK29">
            <v>0</v>
          </cell>
          <cell r="DL29">
            <v>0</v>
          </cell>
          <cell r="DM29">
            <v>0.04</v>
          </cell>
          <cell r="DN29">
            <v>-0.02</v>
          </cell>
          <cell r="DO29">
            <v>0</v>
          </cell>
          <cell r="DP29">
            <v>0.05</v>
          </cell>
          <cell r="DQ29">
            <v>-0.02</v>
          </cell>
          <cell r="DR29">
            <v>0.01</v>
          </cell>
          <cell r="DS29">
            <v>0.04</v>
          </cell>
          <cell r="DT29">
            <v>0.13</v>
          </cell>
          <cell r="DU29">
            <v>-0.03</v>
          </cell>
          <cell r="DV29">
            <v>0.15</v>
          </cell>
          <cell r="DW29">
            <v>0.33</v>
          </cell>
          <cell r="DX29">
            <v>0.09</v>
          </cell>
          <cell r="DY29">
            <v>0.16</v>
          </cell>
          <cell r="DZ29">
            <v>0.09</v>
          </cell>
          <cell r="EA29">
            <v>0.38</v>
          </cell>
          <cell r="EB29">
            <v>0.37</v>
          </cell>
          <cell r="EC29">
            <v>0.21</v>
          </cell>
          <cell r="ED29">
            <v>0.16</v>
          </cell>
          <cell r="EE29">
            <v>0.01</v>
          </cell>
          <cell r="EF29">
            <v>1.9</v>
          </cell>
          <cell r="EG29">
            <v>0.12</v>
          </cell>
          <cell r="EH29">
            <v>-0.02</v>
          </cell>
          <cell r="EI29">
            <v>0</v>
          </cell>
          <cell r="EJ29">
            <v>0.01</v>
          </cell>
          <cell r="EK29">
            <v>-0.04</v>
          </cell>
          <cell r="EL29">
            <v>0.06</v>
          </cell>
          <cell r="EM29">
            <v>0.02</v>
          </cell>
          <cell r="EN29">
            <v>0.03</v>
          </cell>
          <cell r="EO29">
            <v>-0.01</v>
          </cell>
          <cell r="EP29">
            <v>0.01</v>
          </cell>
          <cell r="EQ29">
            <v>0.1</v>
          </cell>
          <cell r="ER29">
            <v>0.01</v>
          </cell>
          <cell r="ES29">
            <v>0.02</v>
          </cell>
          <cell r="ET29">
            <v>0.01</v>
          </cell>
          <cell r="EU29">
            <v>-0.02</v>
          </cell>
          <cell r="EV29">
            <v>0.03</v>
          </cell>
          <cell r="EW29">
            <v>0.04</v>
          </cell>
          <cell r="EX29">
            <v>0.02</v>
          </cell>
          <cell r="EY29">
            <v>-0.05</v>
          </cell>
          <cell r="EZ29">
            <v>-0.18</v>
          </cell>
          <cell r="FA29">
            <v>0.14000000000000001</v>
          </cell>
          <cell r="FB29">
            <v>0.01</v>
          </cell>
          <cell r="FC29">
            <v>0.04</v>
          </cell>
          <cell r="FD29">
            <v>-0.01</v>
          </cell>
          <cell r="FE29">
            <v>0.04</v>
          </cell>
          <cell r="FF29">
            <v>0.01</v>
          </cell>
          <cell r="FG29">
            <v>0.03</v>
          </cell>
          <cell r="FH29">
            <v>0</v>
          </cell>
          <cell r="FI29">
            <v>0</v>
          </cell>
          <cell r="FJ29">
            <v>-0.01</v>
          </cell>
          <cell r="FK29">
            <v>-0.01</v>
          </cell>
          <cell r="FL29">
            <v>0.01</v>
          </cell>
          <cell r="FM29">
            <v>0</v>
          </cell>
          <cell r="FN29">
            <v>0</v>
          </cell>
          <cell r="FO29">
            <v>0.27</v>
          </cell>
          <cell r="FP29">
            <v>0.17</v>
          </cell>
          <cell r="FQ29">
            <v>0.14000000000000001</v>
          </cell>
          <cell r="FR29">
            <v>0.01</v>
          </cell>
          <cell r="FS29">
            <v>0.02</v>
          </cell>
          <cell r="FT29">
            <v>0.11</v>
          </cell>
          <cell r="FU29">
            <v>-0.16</v>
          </cell>
          <cell r="FV29">
            <v>-0.04</v>
          </cell>
          <cell r="FW29">
            <v>-0.03</v>
          </cell>
          <cell r="FX29">
            <v>0</v>
          </cell>
          <cell r="FY29">
            <v>-0.03</v>
          </cell>
          <cell r="FZ29">
            <v>0.02</v>
          </cell>
          <cell r="GA29">
            <v>-0.06</v>
          </cell>
          <cell r="GB29">
            <v>-0.05</v>
          </cell>
          <cell r="GC29">
            <v>-0.03</v>
          </cell>
          <cell r="GD29">
            <v>0</v>
          </cell>
          <cell r="GE29">
            <v>0</v>
          </cell>
          <cell r="GF29">
            <v>-0.03</v>
          </cell>
          <cell r="GG29">
            <v>0</v>
          </cell>
          <cell r="GH29">
            <v>-0.01</v>
          </cell>
          <cell r="GI29">
            <v>0.01</v>
          </cell>
          <cell r="GJ29">
            <v>0.18</v>
          </cell>
          <cell r="GK29">
            <v>0.04</v>
          </cell>
          <cell r="GL29">
            <v>-0.03</v>
          </cell>
          <cell r="GM29">
            <v>0</v>
          </cell>
          <cell r="GN29">
            <v>0.01</v>
          </cell>
          <cell r="GO29">
            <v>-0.03</v>
          </cell>
          <cell r="GP29">
            <v>0.16</v>
          </cell>
          <cell r="GQ29">
            <v>0.15</v>
          </cell>
          <cell r="GR29">
            <v>0</v>
          </cell>
          <cell r="GS29">
            <v>0.01</v>
          </cell>
          <cell r="GT29">
            <v>-0.06</v>
          </cell>
          <cell r="GU29">
            <v>-0.09</v>
          </cell>
          <cell r="GV29">
            <v>-0.05</v>
          </cell>
          <cell r="GW29">
            <v>0.02</v>
          </cell>
          <cell r="GX29">
            <v>-0.06</v>
          </cell>
          <cell r="GY29">
            <v>-0.03</v>
          </cell>
          <cell r="GZ29">
            <v>-0.02</v>
          </cell>
          <cell r="HA29">
            <v>-0.01</v>
          </cell>
          <cell r="HB29">
            <v>-0.01</v>
          </cell>
          <cell r="HC29">
            <v>0</v>
          </cell>
          <cell r="HD29">
            <v>0.04</v>
          </cell>
          <cell r="HE29">
            <v>0.02</v>
          </cell>
          <cell r="HF29">
            <v>0</v>
          </cell>
          <cell r="HG29">
            <v>0.01</v>
          </cell>
          <cell r="HH29">
            <v>0.02</v>
          </cell>
          <cell r="HI29">
            <v>0.01</v>
          </cell>
          <cell r="HJ29">
            <v>0</v>
          </cell>
          <cell r="HK29">
            <v>0.01</v>
          </cell>
          <cell r="HL29">
            <v>0.33</v>
          </cell>
          <cell r="HM29">
            <v>0.08</v>
          </cell>
          <cell r="HN29">
            <v>0.06</v>
          </cell>
          <cell r="HO29">
            <v>0</v>
          </cell>
          <cell r="HP29">
            <v>0.02</v>
          </cell>
          <cell r="HQ29">
            <v>0.25</v>
          </cell>
          <cell r="HR29">
            <v>0.11</v>
          </cell>
          <cell r="HS29">
            <v>0.06</v>
          </cell>
          <cell r="HT29">
            <v>-0.15</v>
          </cell>
          <cell r="HU29">
            <v>0.2</v>
          </cell>
          <cell r="HV29">
            <v>0.01</v>
          </cell>
          <cell r="HW29">
            <v>-0.01</v>
          </cell>
          <cell r="HX29">
            <v>0</v>
          </cell>
          <cell r="HY29">
            <v>0.06</v>
          </cell>
          <cell r="HZ29">
            <v>0</v>
          </cell>
          <cell r="IA29">
            <v>0</v>
          </cell>
          <cell r="IB29">
            <v>-0.01</v>
          </cell>
          <cell r="IC29">
            <v>0.06</v>
          </cell>
          <cell r="ID29">
            <v>-0.12</v>
          </cell>
          <cell r="IE29">
            <v>-0.08</v>
          </cell>
          <cell r="IF29">
            <v>-0.04</v>
          </cell>
          <cell r="IG29">
            <v>0</v>
          </cell>
          <cell r="IH29">
            <v>0</v>
          </cell>
          <cell r="II29">
            <v>0</v>
          </cell>
          <cell r="IJ29">
            <v>0.02</v>
          </cell>
          <cell r="IK29">
            <v>-0.02</v>
          </cell>
          <cell r="IL29">
            <v>-0.01</v>
          </cell>
          <cell r="IM29">
            <v>0.01</v>
          </cell>
          <cell r="IN29">
            <v>0</v>
          </cell>
          <cell r="IO29">
            <v>0.02</v>
          </cell>
          <cell r="IP29">
            <v>0</v>
          </cell>
          <cell r="IQ29">
            <v>0.17</v>
          </cell>
        </row>
      </sheetData>
      <sheetData sheetId="4">
        <row r="1">
          <cell r="B1" t="str">
            <v>Change in Contribution to Total CPI ;  Domestic holiday travel and accommodation ;  Hobart ;</v>
          </cell>
          <cell r="C1" t="str">
            <v>Change in Contribution to Total CPI ;  Overseas holiday travel and accommodation ;  Hobart ;</v>
          </cell>
          <cell r="D1" t="str">
            <v>Change in Contribution to Total CPI ;  Education ;  Hobart ;</v>
          </cell>
          <cell r="E1" t="str">
            <v>Change in Contribution to Total CPI ;  Preschool and primary education ;  Hobart ;</v>
          </cell>
          <cell r="F1" t="str">
            <v>Change in Contribution to Total CPI ;  Secondary education ;  Hobart ;</v>
          </cell>
          <cell r="G1" t="str">
            <v>Change in Contribution to Total CPI ;  Tertiary education ;  Hobart ;</v>
          </cell>
          <cell r="H1" t="str">
            <v>Change in Contribution to Total CPI ;  Financial and insurance services ;  Hobart ;</v>
          </cell>
          <cell r="I1" t="str">
            <v>Change in Contribution to Total CPI ;  Financial services ;  Hobart ;</v>
          </cell>
          <cell r="J1" t="str">
            <v>Change in Contribution to Total CPI ;  Deposit and loan facilities ;  Hobart ;</v>
          </cell>
          <cell r="K1" t="str">
            <v>Change in Contribution to Total CPI ;  Other financial services ;  Hobart ;</v>
          </cell>
          <cell r="L1" t="str">
            <v>Change in Contribution to Total CPI ;  Insurance services ;  Hobart ;</v>
          </cell>
          <cell r="M1" t="str">
            <v>Change in Contribution to Total CPI ;  All groups ;  Hobart ;</v>
          </cell>
          <cell r="N1" t="str">
            <v>Change in Contribution to Total CPI ;  Food ;  Darwin ;</v>
          </cell>
          <cell r="O1" t="str">
            <v>Change in Contribution to Total CPI ;  Dairy and related products ;  Darwin ;</v>
          </cell>
          <cell r="P1" t="str">
            <v>Change in Contribution to Total CPI ;  Milk ;  Darwin ;</v>
          </cell>
          <cell r="Q1" t="str">
            <v>Change in Contribution to Total CPI ;  Cheese ;  Darwin ;</v>
          </cell>
          <cell r="R1" t="str">
            <v>Change in Contribution to Total CPI ;  Ice cream and other dairy products ;  Darwin ;</v>
          </cell>
          <cell r="S1" t="str">
            <v>Change in Contribution to Total CPI ;  Bread and cereal products ;  Darwin ;</v>
          </cell>
          <cell r="T1" t="str">
            <v>Change in Contribution to Total CPI ;  Bread ;  Darwin ;</v>
          </cell>
          <cell r="U1" t="str">
            <v>Change in Contribution to Total CPI ;  Cakes and biscuits ;  Darwin ;</v>
          </cell>
          <cell r="V1" t="str">
            <v>Change in Contribution to Total CPI ;  Breakfast cereals ;  Darwin ;</v>
          </cell>
          <cell r="W1" t="str">
            <v>Change in Contribution to Total CPI ;  Other cereal products ;  Darwin ;</v>
          </cell>
          <cell r="X1" t="str">
            <v>Change in Contribution to Total CPI ;  Meat and seafoods ;  Darwin ;</v>
          </cell>
          <cell r="Y1" t="str">
            <v>Change in Contribution to Total CPI ;  Beef and veal ;  Darwin ;</v>
          </cell>
          <cell r="Z1" t="str">
            <v>Change in Contribution to Total CPI ;  Lamb and mutton ;  Darwin ;</v>
          </cell>
          <cell r="AA1" t="str">
            <v>Change in Contribution to Total CPI ;  Pork ;  Darwin ;</v>
          </cell>
          <cell r="AB1" t="str">
            <v>Change in Contribution to Total CPI ;  Poultry ;  Darwin ;</v>
          </cell>
          <cell r="AC1" t="str">
            <v>Change in Contribution to Total CPI ;  Bacon and ham ;  Darwin ;</v>
          </cell>
          <cell r="AD1" t="str">
            <v>Change in Contribution to Total CPI ;  Other fresh and processed meat ;  Darwin ;</v>
          </cell>
          <cell r="AE1" t="str">
            <v>Change in Contribution to Total CPI ;  Fish and other seafood ;  Darwin ;</v>
          </cell>
          <cell r="AF1" t="str">
            <v>Change in Contribution to Total CPI ;  Fruit and vegetables ;  Darwin ;</v>
          </cell>
          <cell r="AG1" t="str">
            <v>Change in Contribution to Total CPI ;  Fruit ;  Darwin ;</v>
          </cell>
          <cell r="AH1" t="str">
            <v>Change in Contribution to Total CPI ;  Vegetables ;  Darwin ;</v>
          </cell>
          <cell r="AI1" t="str">
            <v>Change in Contribution to Total CPI ;  Non-alcoholic drinks and snack food ;  Darwin ;</v>
          </cell>
          <cell r="AJ1" t="str">
            <v>Change in Contribution to Total CPI ;  Soft drinks, waters and juices ;  Darwin ;</v>
          </cell>
          <cell r="AK1" t="str">
            <v>Change in Contribution to Total CPI ;  Snacks and confectionery ;  Darwin ;</v>
          </cell>
          <cell r="AL1" t="str">
            <v>Change in Contribution to Total CPI ;  Meals out and take away foods ;  Darwin ;</v>
          </cell>
          <cell r="AM1" t="str">
            <v>Change in Contribution to Total CPI ;  Restaurant meals ;  Darwin ;</v>
          </cell>
          <cell r="AN1" t="str">
            <v>Change in Contribution to Total CPI ;  Take away and fast foods ;  Darwin ;</v>
          </cell>
          <cell r="AO1" t="str">
            <v>Change in Contribution to Total CPI ;  Other food ;  Darwin ;</v>
          </cell>
          <cell r="AP1" t="str">
            <v>Change in Contribution to Total CPI ;  Eggs ;  Darwin ;</v>
          </cell>
          <cell r="AQ1" t="str">
            <v>Change in Contribution to Total CPI ;  Jams, honey and sandwich spreads ;  Darwin ;</v>
          </cell>
          <cell r="AR1" t="str">
            <v>Change in Contribution to Total CPI ;  Tea, coffee and food drinks ;  Darwin ;</v>
          </cell>
          <cell r="AS1" t="str">
            <v>Change in Contribution to Total CPI ;  Food additives and condiments ;  Darwin ;</v>
          </cell>
          <cell r="AT1" t="str">
            <v>Change in Contribution to Total CPI ;  Fats and oils ;  Darwin ;</v>
          </cell>
          <cell r="AU1" t="str">
            <v>Change in Contribution to Total CPI ;  Food n.e.c. ;  Darwin ;</v>
          </cell>
          <cell r="AV1" t="str">
            <v>Change in Contribution to Total CPI ;  Alcohol and tobacco ;  Darwin ;</v>
          </cell>
          <cell r="AW1" t="str">
            <v>Change in Contribution to Total CPI ;  Alcoholic drinks ;  Darwin ;</v>
          </cell>
          <cell r="AX1" t="str">
            <v>Change in Contribution to Total CPI ;  Beer ;  Darwin ;</v>
          </cell>
          <cell r="AY1" t="str">
            <v>Change in Contribution to Total CPI ;  Wine ;  Darwin ;</v>
          </cell>
          <cell r="AZ1" t="str">
            <v>Change in Contribution to Total CPI ;  Spirits ;  Darwin ;</v>
          </cell>
          <cell r="BA1" t="str">
            <v>Change in Contribution to Total CPI ;  Tobacco ;  Darwin ;</v>
          </cell>
          <cell r="BB1" t="str">
            <v>Change in Contribution to Total CPI ;  Clothing and footwear ;  Darwin ;</v>
          </cell>
          <cell r="BC1" t="str">
            <v>Change in Contribution to Total CPI ;  Men's clothing ;  Darwin ;</v>
          </cell>
          <cell r="BD1" t="str">
            <v>Change in Contribution to Total CPI ;  Men's outerwear ;  Darwin ;</v>
          </cell>
          <cell r="BE1" t="str">
            <v>Change in Contribution to Total CPI ;  Men's underwear, nightwear and socks ;  Darwin ;</v>
          </cell>
          <cell r="BF1" t="str">
            <v>Change in Contribution to Total CPI ;  Women's clothing ;  Darwin ;</v>
          </cell>
          <cell r="BG1" t="str">
            <v>Change in Contribution to Total CPI ;  Women's outerwear ;  Darwin ;</v>
          </cell>
          <cell r="BH1" t="str">
            <v>Change in Contribution to Total CPI ;  Women's underwear, nightwear and hosiery ;  Darwin ;</v>
          </cell>
          <cell r="BI1" t="str">
            <v>Change in Contribution to Total CPI ;  Children's and infants' clothing ;  Darwin ;</v>
          </cell>
          <cell r="BJ1" t="str">
            <v>Change in Contribution to Total CPI ;  Footwear ;  Darwin ;</v>
          </cell>
          <cell r="BK1" t="str">
            <v>Change in Contribution to Total CPI ;  Men's footwear ;  Darwin ;</v>
          </cell>
          <cell r="BL1" t="str">
            <v>Change in Contribution to Total CPI ;  Women's footwear ;  Darwin ;</v>
          </cell>
          <cell r="BM1" t="str">
            <v>Change in Contribution to Total CPI ;  Children's footwear ;  Darwin ;</v>
          </cell>
          <cell r="BN1" t="str">
            <v>Change in Contribution to Total CPI ;  Accessories and clothing services ;  Darwin ;</v>
          </cell>
          <cell r="BO1" t="str">
            <v>Change in Contribution to Total CPI ;  Accessories ;  Darwin ;</v>
          </cell>
          <cell r="BP1" t="str">
            <v>Change in Contribution to Total CPI ;  Clothing services and shoe repair ;  Darwin ;</v>
          </cell>
          <cell r="BQ1" t="str">
            <v>Change in Contribution to Total CPI ;  Housing ;  Darwin ;</v>
          </cell>
          <cell r="BR1" t="str">
            <v>Change in Contribution to Total CPI ;  Rents ;  Darwin ;</v>
          </cell>
          <cell r="BS1" t="str">
            <v>Change in Contribution to Total CPI ;  Utilities ;  Darwin ;</v>
          </cell>
          <cell r="BT1" t="str">
            <v>Change in Contribution to Total CPI ;  Electricity ;  Darwin ;</v>
          </cell>
          <cell r="BU1" t="str">
            <v>Change in Contribution to Total CPI ;  Gas and other household fuels ;  Darwin ;</v>
          </cell>
          <cell r="BV1" t="str">
            <v>Change in Contribution to Total CPI ;  Water and sewerage ;  Darwin ;</v>
          </cell>
          <cell r="BW1" t="str">
            <v>Change in Contribution to Total CPI ;  Other housing ;  Darwin ;</v>
          </cell>
          <cell r="BX1" t="str">
            <v>Change in Contribution to Total CPI ;  House purchase ;  Darwin ;</v>
          </cell>
          <cell r="BY1" t="str">
            <v>Change in Contribution to Total CPI ;  Property rates and charges ;  Darwin ;</v>
          </cell>
          <cell r="BZ1" t="str">
            <v>Change in Contribution to Total CPI ;  House repairs and maintenance ;  Darwin ;</v>
          </cell>
          <cell r="CA1" t="str">
            <v>Change in Contribution to Total CPI ;  Household contents and services ;  Darwin ;</v>
          </cell>
          <cell r="CB1" t="str">
            <v>Change in Contribution to Total CPI ;  Furniture and furnishings ;  Darwin ;</v>
          </cell>
          <cell r="CC1" t="str">
            <v>Change in Contribution to Total CPI ;  Furniture ;  Darwin ;</v>
          </cell>
          <cell r="CD1" t="str">
            <v>Change in Contribution to Total CPI ;  Floor and window coverings ;  Darwin ;</v>
          </cell>
          <cell r="CE1" t="str">
            <v>Change in Contribution to Total CPI ;  Towels and linen ;  Darwin ;</v>
          </cell>
          <cell r="CF1" t="str">
            <v>Change in Contribution to Total CPI ;  Household appliances, utensils and tools ;  Darwin ;</v>
          </cell>
          <cell r="CG1" t="str">
            <v>Change in Contribution to Total CPI ;  Major household appliances ;  Darwin ;</v>
          </cell>
          <cell r="CH1" t="str">
            <v>Change in Contribution to Total CPI ;  Small electric household appliances ;  Darwin ;</v>
          </cell>
          <cell r="CI1" t="str">
            <v>Change in Contribution to Total CPI ;  Glassware, tableware and household utensils ;  Darwin ;</v>
          </cell>
          <cell r="CJ1" t="str">
            <v>Change in Contribution to Total CPI ;  Tools ;  Darwin ;</v>
          </cell>
          <cell r="CK1" t="str">
            <v>Change in Contribution to Total CPI ;  Household supplies ;  Darwin ;</v>
          </cell>
          <cell r="CL1" t="str">
            <v>Change in Contribution to Total CPI ;  Household cleaning agents ;  Darwin ;</v>
          </cell>
          <cell r="CM1" t="str">
            <v>Change in Contribution to Total CPI ;  Toiletries and personal care products ;  Darwin ;</v>
          </cell>
          <cell r="CN1" t="str">
            <v>Change in Contribution to Total CPI ;  Other household supplies ;  Darwin ;</v>
          </cell>
          <cell r="CO1" t="str">
            <v>Change in Contribution to Total CPI ;  Household services ;  Darwin ;</v>
          </cell>
          <cell r="CP1" t="str">
            <v>Change in Contribution to Total CPI ;  Child care ;  Darwin ;</v>
          </cell>
          <cell r="CQ1" t="str">
            <v>Change in Contribution to Total CPI ;  Hairdressing and personal care services ;  Darwin ;</v>
          </cell>
          <cell r="CR1" t="str">
            <v>Change in Contribution to Total CPI ;  Other household services ;  Darwin ;</v>
          </cell>
          <cell r="CS1" t="str">
            <v>Change in Contribution to Total CPI ;  Health ;  Darwin ;</v>
          </cell>
          <cell r="CT1" t="str">
            <v>Change in Contribution to Total CPI ;  Health services ;  Darwin ;</v>
          </cell>
          <cell r="CU1" t="str">
            <v>Change in Contribution to Total CPI ;  Hospital and medical services ;  Darwin ;</v>
          </cell>
          <cell r="CV1" t="str">
            <v>Change in Contribution to Total CPI ;  Optical services ;  Darwin ;</v>
          </cell>
          <cell r="CW1" t="str">
            <v>Change in Contribution to Total CPI ;  Dental services ;  Darwin ;</v>
          </cell>
          <cell r="CX1" t="str">
            <v>Change in Contribution to Total CPI ;  Pharmaceuticals ;  Darwin ;</v>
          </cell>
          <cell r="CY1" t="str">
            <v>Change in Contribution to Total CPI ;  Transportation ;  Darwin ;</v>
          </cell>
          <cell r="CZ1" t="str">
            <v>Change in Contribution to Total CPI ;  Private motoring ;  Darwin ;</v>
          </cell>
          <cell r="DA1" t="str">
            <v>Change in Contribution to Total CPI ;  Motor vehicles ;  Darwin ;</v>
          </cell>
          <cell r="DB1" t="str">
            <v>Change in Contribution to Total CPI ;  Automotive fuel ;  Darwin ;</v>
          </cell>
          <cell r="DC1" t="str">
            <v>Change in Contribution to Total CPI ;  Motor vehicle repair and servicing ;  Darwin ;</v>
          </cell>
          <cell r="DD1" t="str">
            <v>Change in Contribution to Total CPI ;  Motor vehicle parts and accessories ;  Darwin ;</v>
          </cell>
          <cell r="DE1" t="str">
            <v>Change in Contribution to Total CPI ;  Other motoring charges ;  Darwin ;</v>
          </cell>
          <cell r="DF1" t="str">
            <v>Change in Contribution to Total CPI ;  Urban transport fares ;  Darwin ;</v>
          </cell>
          <cell r="DG1" t="str">
            <v>Change in Contribution to Total CPI ;  Communication ;  Darwin ;</v>
          </cell>
          <cell r="DH1" t="str">
            <v>Change in Contribution to Total CPI ;  Postal ;  Darwin ;</v>
          </cell>
          <cell r="DI1" t="str">
            <v>Change in Contribution to Total CPI ;  Telecommunication ;  Darwin ;</v>
          </cell>
          <cell r="DJ1" t="str">
            <v>Change in Contribution to Total CPI ;  Recreation ;  Darwin ;</v>
          </cell>
          <cell r="DK1" t="str">
            <v>Change in Contribution to Total CPI ;  Audio, visual and computing ;  Darwin ;</v>
          </cell>
          <cell r="DL1" t="str">
            <v>Change in Contribution to Total CPI ;  Audio, visual and computing equipment ;  Darwin ;</v>
          </cell>
          <cell r="DM1" t="str">
            <v>Change in Contribution to Total CPI ;  Audio, visual and computing media and services ;  Darwin ;</v>
          </cell>
          <cell r="DN1" t="str">
            <v>Change in Contribution to Total CPI ;  Books, newspapers and magazines ;  Darwin ;</v>
          </cell>
          <cell r="DO1" t="str">
            <v>Change in Contribution to Total CPI ;  Books ;  Darwin ;</v>
          </cell>
          <cell r="DP1" t="str">
            <v>Change in Contribution to Total CPI ;  Newspapers and magazines ;  Darwin ;</v>
          </cell>
          <cell r="DQ1" t="str">
            <v>Change in Contribution to Total CPI ;  Sport and other recreation ;  Darwin ;</v>
          </cell>
          <cell r="DR1" t="str">
            <v>Change in Contribution to Total CPI ;  Sports and recreational equipment ;  Darwin ;</v>
          </cell>
          <cell r="DS1" t="str">
            <v>Change in Contribution to Total CPI ;  Toys, games and hobbies ;  Darwin ;</v>
          </cell>
          <cell r="DT1" t="str">
            <v>Change in Contribution to Total CPI ;  Sports participation ;  Darwin ;</v>
          </cell>
          <cell r="DU1" t="str">
            <v>Change in Contribution to Total CPI ;  Pets, pet foods and supplies ;  Darwin ;</v>
          </cell>
          <cell r="DV1" t="str">
            <v>Change in Contribution to Total CPI ;  Pet services including veterinary ;  Darwin ;</v>
          </cell>
          <cell r="DW1" t="str">
            <v>Change in Contribution to Total CPI ;  Other recreational activities ;  Darwin ;</v>
          </cell>
          <cell r="DX1" t="str">
            <v>Change in Contribution to Total CPI ;  Holiday travel and accommodation ;  Darwin ;</v>
          </cell>
          <cell r="DY1" t="str">
            <v>Change in Contribution to Total CPI ;  Domestic holiday travel and accommodation ;  Darwin ;</v>
          </cell>
          <cell r="DZ1" t="str">
            <v>Change in Contribution to Total CPI ;  Overseas holiday travel and accommodation ;  Darwin ;</v>
          </cell>
          <cell r="EA1" t="str">
            <v>Change in Contribution to Total CPI ;  Education ;  Darwin ;</v>
          </cell>
          <cell r="EB1" t="str">
            <v>Change in Contribution to Total CPI ;  Preschool and primary education ;  Darwin ;</v>
          </cell>
          <cell r="EC1" t="str">
            <v>Change in Contribution to Total CPI ;  Secondary education ;  Darwin ;</v>
          </cell>
          <cell r="ED1" t="str">
            <v>Change in Contribution to Total CPI ;  Tertiary education ;  Darwin ;</v>
          </cell>
          <cell r="EE1" t="str">
            <v>Change in Contribution to Total CPI ;  Financial and insurance services ;  Darwin ;</v>
          </cell>
          <cell r="EF1" t="str">
            <v>Change in Contribution to Total CPI ;  Financial services ;  Darwin ;</v>
          </cell>
          <cell r="EG1" t="str">
            <v>Change in Contribution to Total CPI ;  Deposit and loan facilities ;  Darwin ;</v>
          </cell>
          <cell r="EH1" t="str">
            <v>Change in Contribution to Total CPI ;  Other financial services ;  Darwin ;</v>
          </cell>
          <cell r="EI1" t="str">
            <v>Change in Contribution to Total CPI ;  Insurance services ;  Darwin ;</v>
          </cell>
          <cell r="EJ1" t="str">
            <v>Change in Contribution to Total CPI ;  All groups ;  Darwin ;</v>
          </cell>
          <cell r="EK1" t="str">
            <v>Change in Contribution to Total CPI ;  Food ;  Canberra ;</v>
          </cell>
          <cell r="EL1" t="str">
            <v>Change in Contribution to Total CPI ;  Dairy and related products ;  Canberra ;</v>
          </cell>
          <cell r="EM1" t="str">
            <v>Change in Contribution to Total CPI ;  Milk ;  Canberra ;</v>
          </cell>
          <cell r="EN1" t="str">
            <v>Change in Contribution to Total CPI ;  Cheese ;  Canberra ;</v>
          </cell>
          <cell r="EO1" t="str">
            <v>Change in Contribution to Total CPI ;  Ice cream and other dairy products ;  Canberra ;</v>
          </cell>
          <cell r="EP1" t="str">
            <v>Change in Contribution to Total CPI ;  Bread and cereal products ;  Canberra ;</v>
          </cell>
          <cell r="EQ1" t="str">
            <v>Change in Contribution to Total CPI ;  Bread ;  Canberra ;</v>
          </cell>
          <cell r="ER1" t="str">
            <v>Change in Contribution to Total CPI ;  Cakes and biscuits ;  Canberra ;</v>
          </cell>
          <cell r="ES1" t="str">
            <v>Change in Contribution to Total CPI ;  Breakfast cereals ;  Canberra ;</v>
          </cell>
          <cell r="ET1" t="str">
            <v>Change in Contribution to Total CPI ;  Other cereal products ;  Canberra ;</v>
          </cell>
          <cell r="EU1" t="str">
            <v>Change in Contribution to Total CPI ;  Meat and seafoods ;  Canberra ;</v>
          </cell>
          <cell r="EV1" t="str">
            <v>Change in Contribution to Total CPI ;  Beef and veal ;  Canberra ;</v>
          </cell>
          <cell r="EW1" t="str">
            <v>Change in Contribution to Total CPI ;  Lamb and mutton ;  Canberra ;</v>
          </cell>
          <cell r="EX1" t="str">
            <v>Change in Contribution to Total CPI ;  Pork ;  Canberra ;</v>
          </cell>
          <cell r="EY1" t="str">
            <v>Change in Contribution to Total CPI ;  Poultry ;  Canberra ;</v>
          </cell>
          <cell r="EZ1" t="str">
            <v>Change in Contribution to Total CPI ;  Bacon and ham ;  Canberra ;</v>
          </cell>
          <cell r="FA1" t="str">
            <v>Change in Contribution to Total CPI ;  Other fresh and processed meat ;  Canberra ;</v>
          </cell>
          <cell r="FB1" t="str">
            <v>Change in Contribution to Total CPI ;  Fish and other seafood ;  Canberra ;</v>
          </cell>
          <cell r="FC1" t="str">
            <v>Change in Contribution to Total CPI ;  Fruit and vegetables ;  Canberra ;</v>
          </cell>
          <cell r="FD1" t="str">
            <v>Change in Contribution to Total CPI ;  Fruit ;  Canberra ;</v>
          </cell>
          <cell r="FE1" t="str">
            <v>Change in Contribution to Total CPI ;  Vegetables ;  Canberra ;</v>
          </cell>
          <cell r="FF1" t="str">
            <v>Change in Contribution to Total CPI ;  Non-alcoholic drinks and snack food ;  Canberra ;</v>
          </cell>
          <cell r="FG1" t="str">
            <v>Change in Contribution to Total CPI ;  Soft drinks, waters and juices ;  Canberra ;</v>
          </cell>
          <cell r="FH1" t="str">
            <v>Change in Contribution to Total CPI ;  Snacks and confectionery ;  Canberra ;</v>
          </cell>
          <cell r="FI1" t="str">
            <v>Change in Contribution to Total CPI ;  Meals out and take away foods ;  Canberra ;</v>
          </cell>
          <cell r="FJ1" t="str">
            <v>Change in Contribution to Total CPI ;  Restaurant meals ;  Canberra ;</v>
          </cell>
          <cell r="FK1" t="str">
            <v>Change in Contribution to Total CPI ;  Take away and fast foods ;  Canberra ;</v>
          </cell>
          <cell r="FL1" t="str">
            <v>Change in Contribution to Total CPI ;  Other food ;  Canberra ;</v>
          </cell>
          <cell r="FM1" t="str">
            <v>Change in Contribution to Total CPI ;  Eggs ;  Canberra ;</v>
          </cell>
          <cell r="FN1" t="str">
            <v>Change in Contribution to Total CPI ;  Jams, honey and sandwich spreads ;  Canberra ;</v>
          </cell>
          <cell r="FO1" t="str">
            <v>Change in Contribution to Total CPI ;  Tea, coffee and food drinks ;  Canberra ;</v>
          </cell>
          <cell r="FP1" t="str">
            <v>Change in Contribution to Total CPI ;  Food additives and condiments ;  Canberra ;</v>
          </cell>
          <cell r="FQ1" t="str">
            <v>Change in Contribution to Total CPI ;  Fats and oils ;  Canberra ;</v>
          </cell>
          <cell r="FR1" t="str">
            <v>Change in Contribution to Total CPI ;  Food n.e.c. ;  Canberra ;</v>
          </cell>
          <cell r="FS1" t="str">
            <v>Change in Contribution to Total CPI ;  Alcohol and tobacco ;  Canberra ;</v>
          </cell>
          <cell r="FT1" t="str">
            <v>Change in Contribution to Total CPI ;  Alcoholic drinks ;  Canberra ;</v>
          </cell>
          <cell r="FU1" t="str">
            <v>Change in Contribution to Total CPI ;  Beer ;  Canberra ;</v>
          </cell>
          <cell r="FV1" t="str">
            <v>Change in Contribution to Total CPI ;  Wine ;  Canberra ;</v>
          </cell>
          <cell r="FW1" t="str">
            <v>Change in Contribution to Total CPI ;  Spirits ;  Canberra ;</v>
          </cell>
          <cell r="FX1" t="str">
            <v>Change in Contribution to Total CPI ;  Tobacco ;  Canberra ;</v>
          </cell>
          <cell r="FY1" t="str">
            <v>Change in Contribution to Total CPI ;  Clothing and footwear ;  Canberra ;</v>
          </cell>
          <cell r="FZ1" t="str">
            <v>Change in Contribution to Total CPI ;  Men's clothing ;  Canberra ;</v>
          </cell>
          <cell r="GA1" t="str">
            <v>Change in Contribution to Total CPI ;  Men's outerwear ;  Canberra ;</v>
          </cell>
          <cell r="GB1" t="str">
            <v>Change in Contribution to Total CPI ;  Men's underwear, nightwear and socks ;  Canberra ;</v>
          </cell>
          <cell r="GC1" t="str">
            <v>Change in Contribution to Total CPI ;  Women's clothing ;  Canberra ;</v>
          </cell>
          <cell r="GD1" t="str">
            <v>Change in Contribution to Total CPI ;  Women's outerwear ;  Canberra ;</v>
          </cell>
          <cell r="GE1" t="str">
            <v>Change in Contribution to Total CPI ;  Women's underwear, nightwear and hosiery ;  Canberra ;</v>
          </cell>
          <cell r="GF1" t="str">
            <v>Change in Contribution to Total CPI ;  Children's and infants' clothing ;  Canberra ;</v>
          </cell>
          <cell r="GG1" t="str">
            <v>Change in Contribution to Total CPI ;  Footwear ;  Canberra ;</v>
          </cell>
          <cell r="GH1" t="str">
            <v>Change in Contribution to Total CPI ;  Men's footwear ;  Canberra ;</v>
          </cell>
          <cell r="GI1" t="str">
            <v>Change in Contribution to Total CPI ;  Women's footwear ;  Canberra ;</v>
          </cell>
          <cell r="GJ1" t="str">
            <v>Change in Contribution to Total CPI ;  Children's footwear ;  Canberra ;</v>
          </cell>
          <cell r="GK1" t="str">
            <v>Change in Contribution to Total CPI ;  Accessories and clothing services ;  Canberra ;</v>
          </cell>
          <cell r="GL1" t="str">
            <v>Change in Contribution to Total CPI ;  Accessories ;  Canberra ;</v>
          </cell>
          <cell r="GM1" t="str">
            <v>Change in Contribution to Total CPI ;  Clothing services and shoe repair ;  Canberra ;</v>
          </cell>
          <cell r="GN1" t="str">
            <v>Change in Contribution to Total CPI ;  Housing ;  Canberra ;</v>
          </cell>
          <cell r="GO1" t="str">
            <v>Change in Contribution to Total CPI ;  Rents ;  Canberra ;</v>
          </cell>
          <cell r="GP1" t="str">
            <v>Change in Contribution to Total CPI ;  Utilities ;  Canberra ;</v>
          </cell>
          <cell r="GQ1" t="str">
            <v>Change in Contribution to Total CPI ;  Electricity ;  Canberra ;</v>
          </cell>
          <cell r="GR1" t="str">
            <v>Change in Contribution to Total CPI ;  Gas and other household fuels ;  Canberra ;</v>
          </cell>
          <cell r="GS1" t="str">
            <v>Change in Contribution to Total CPI ;  Water and sewerage ;  Canberra ;</v>
          </cell>
          <cell r="GT1" t="str">
            <v>Change in Contribution to Total CPI ;  Other housing ;  Canberra ;</v>
          </cell>
          <cell r="GU1" t="str">
            <v>Change in Contribution to Total CPI ;  House purchase ;  Canberra ;</v>
          </cell>
          <cell r="GV1" t="str">
            <v>Change in Contribution to Total CPI ;  Property rates and charges ;  Canberra ;</v>
          </cell>
          <cell r="GW1" t="str">
            <v>Change in Contribution to Total CPI ;  House repairs and maintenance ;  Canberra ;</v>
          </cell>
          <cell r="GX1" t="str">
            <v>Change in Contribution to Total CPI ;  Household contents and services ;  Canberra ;</v>
          </cell>
          <cell r="GY1" t="str">
            <v>Change in Contribution to Total CPI ;  Furniture and furnishings ;  Canberra ;</v>
          </cell>
          <cell r="GZ1" t="str">
            <v>Change in Contribution to Total CPI ;  Furniture ;  Canberra ;</v>
          </cell>
          <cell r="HA1" t="str">
            <v>Change in Contribution to Total CPI ;  Floor and window coverings ;  Canberra ;</v>
          </cell>
          <cell r="HB1" t="str">
            <v>Change in Contribution to Total CPI ;  Towels and linen ;  Canberra ;</v>
          </cell>
          <cell r="HC1" t="str">
            <v>Change in Contribution to Total CPI ;  Household appliances, utensils and tools ;  Canberra ;</v>
          </cell>
          <cell r="HD1" t="str">
            <v>Change in Contribution to Total CPI ;  Major household appliances ;  Canberra ;</v>
          </cell>
          <cell r="HE1" t="str">
            <v>Change in Contribution to Total CPI ;  Small electric household appliances ;  Canberra ;</v>
          </cell>
          <cell r="HF1" t="str">
            <v>Change in Contribution to Total CPI ;  Glassware, tableware and household utensils ;  Canberra ;</v>
          </cell>
          <cell r="HG1" t="str">
            <v>Change in Contribution to Total CPI ;  Tools ;  Canberra ;</v>
          </cell>
          <cell r="HH1" t="str">
            <v>Change in Contribution to Total CPI ;  Household supplies ;  Canberra ;</v>
          </cell>
          <cell r="HI1" t="str">
            <v>Change in Contribution to Total CPI ;  Household cleaning agents ;  Canberra ;</v>
          </cell>
          <cell r="HJ1" t="str">
            <v>Change in Contribution to Total CPI ;  Toiletries and personal care products ;  Canberra ;</v>
          </cell>
          <cell r="HK1" t="str">
            <v>Change in Contribution to Total CPI ;  Other household supplies ;  Canberra ;</v>
          </cell>
          <cell r="HL1" t="str">
            <v>Change in Contribution to Total CPI ;  Household services ;  Canberra ;</v>
          </cell>
          <cell r="HM1" t="str">
            <v>Change in Contribution to Total CPI ;  Child care ;  Canberra ;</v>
          </cell>
          <cell r="HN1" t="str">
            <v>Change in Contribution to Total CPI ;  Hairdressing and personal care services ;  Canberra ;</v>
          </cell>
          <cell r="HO1" t="str">
            <v>Change in Contribution to Total CPI ;  Other household services ;  Canberra ;</v>
          </cell>
          <cell r="HP1" t="str">
            <v>Change in Contribution to Total CPI ;  Health ;  Canberra ;</v>
          </cell>
          <cell r="HQ1" t="str">
            <v>Change in Contribution to Total CPI ;  Health services ;  Canberra ;</v>
          </cell>
          <cell r="HR1" t="str">
            <v>Change in Contribution to Total CPI ;  Hospital and medical services ;  Canberra ;</v>
          </cell>
          <cell r="HS1" t="str">
            <v>Change in Contribution to Total CPI ;  Optical services ;  Canberra ;</v>
          </cell>
          <cell r="HT1" t="str">
            <v>Change in Contribution to Total CPI ;  Dental services ;  Canberra ;</v>
          </cell>
          <cell r="HU1" t="str">
            <v>Change in Contribution to Total CPI ;  Pharmaceuticals ;  Canberra ;</v>
          </cell>
          <cell r="HV1" t="str">
            <v>Change in Contribution to Total CPI ;  Transportation ;  Canberra ;</v>
          </cell>
          <cell r="HW1" t="str">
            <v>Change in Contribution to Total CPI ;  Private motoring ;  Canberra ;</v>
          </cell>
          <cell r="HX1" t="str">
            <v>Change in Contribution to Total CPI ;  Motor vehicles ;  Canberra ;</v>
          </cell>
          <cell r="HY1" t="str">
            <v>Change in Contribution to Total CPI ;  Automotive fuel ;  Canberra ;</v>
          </cell>
          <cell r="HZ1" t="str">
            <v>Change in Contribution to Total CPI ;  Motor vehicle repair and servicing ;  Canberra ;</v>
          </cell>
          <cell r="IA1" t="str">
            <v>Change in Contribution to Total CPI ;  Motor vehicle parts and accessories ;  Canberra ;</v>
          </cell>
          <cell r="IB1" t="str">
            <v>Change in Contribution to Total CPI ;  Other motoring charges ;  Canberra ;</v>
          </cell>
          <cell r="IC1" t="str">
            <v>Change in Contribution to Total CPI ;  Urban transport fares ;  Canberra ;</v>
          </cell>
          <cell r="ID1" t="str">
            <v>Change in Contribution to Total CPI ;  Communication ;  Canberra ;</v>
          </cell>
          <cell r="IE1" t="str">
            <v>Change in Contribution to Total CPI ;  Postal ;  Canberra ;</v>
          </cell>
          <cell r="IF1" t="str">
            <v>Change in Contribution to Total CPI ;  Telecommunication ;  Canberra ;</v>
          </cell>
          <cell r="IG1" t="str">
            <v>Change in Contribution to Total CPI ;  Recreation ;  Canberra ;</v>
          </cell>
          <cell r="IH1" t="str">
            <v>Change in Contribution to Total CPI ;  Audio, visual and computing ;  Canberra ;</v>
          </cell>
          <cell r="II1" t="str">
            <v>Change in Contribution to Total CPI ;  Audio, visual and computing equipment ;  Canberra ;</v>
          </cell>
          <cell r="IJ1" t="str">
            <v>Change in Contribution to Total CPI ;  Audio, visual and computing media and services ;  Canberra ;</v>
          </cell>
          <cell r="IK1" t="str">
            <v>Change in Contribution to Total CPI ;  Books, newspapers and magazines ;  Canberra ;</v>
          </cell>
          <cell r="IL1" t="str">
            <v>Change in Contribution to Total CPI ;  Books ;  Canberra ;</v>
          </cell>
          <cell r="IM1" t="str">
            <v>Change in Contribution to Total CPI ;  Newspapers and magazines ;  Canberra ;</v>
          </cell>
          <cell r="IN1" t="str">
            <v>Change in Contribution to Total CPI ;  Sport and other recreation ;  Canberra ;</v>
          </cell>
          <cell r="IO1" t="str">
            <v>Change in Contribution to Total CPI ;  Sports and recreational equipment ;  Canberra ;</v>
          </cell>
          <cell r="IP1" t="str">
            <v>Change in Contribution to Total CPI ;  Toys, games and hobbies ;  Canberra ;</v>
          </cell>
          <cell r="IQ1" t="str">
            <v>Change in Contribution to Total CPI ;  Sports participation ;  Canberra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cell r="J2" t="str">
            <v>Index Points</v>
          </cell>
          <cell r="K2" t="str">
            <v>Index Points</v>
          </cell>
          <cell r="L2" t="str">
            <v>Index Points</v>
          </cell>
          <cell r="M2" t="str">
            <v>Index Points</v>
          </cell>
          <cell r="N2" t="str">
            <v>Index Points</v>
          </cell>
          <cell r="O2" t="str">
            <v>Index Points</v>
          </cell>
          <cell r="P2" t="str">
            <v>Index Points</v>
          </cell>
          <cell r="Q2" t="str">
            <v>Index Points</v>
          </cell>
          <cell r="R2" t="str">
            <v>Index Points</v>
          </cell>
          <cell r="S2" t="str">
            <v>Index Points</v>
          </cell>
          <cell r="T2" t="str">
            <v>Index Points</v>
          </cell>
          <cell r="U2" t="str">
            <v>Index Points</v>
          </cell>
          <cell r="V2" t="str">
            <v>Index Points</v>
          </cell>
          <cell r="W2" t="str">
            <v>Index Points</v>
          </cell>
          <cell r="X2" t="str">
            <v>Index Points</v>
          </cell>
          <cell r="Y2" t="str">
            <v>Index Points</v>
          </cell>
          <cell r="Z2" t="str">
            <v>Index Points</v>
          </cell>
          <cell r="AA2" t="str">
            <v>Index Points</v>
          </cell>
          <cell r="AB2" t="str">
            <v>Index Points</v>
          </cell>
          <cell r="AC2" t="str">
            <v>Index Points</v>
          </cell>
          <cell r="AD2" t="str">
            <v>Index Points</v>
          </cell>
          <cell r="AE2" t="str">
            <v>Index Points</v>
          </cell>
          <cell r="AF2" t="str">
            <v>Index Points</v>
          </cell>
          <cell r="AG2" t="str">
            <v>Index Points</v>
          </cell>
          <cell r="AH2" t="str">
            <v>Index Points</v>
          </cell>
          <cell r="AI2" t="str">
            <v>Index Points</v>
          </cell>
          <cell r="AJ2" t="str">
            <v>Index Points</v>
          </cell>
          <cell r="AK2" t="str">
            <v>Index Points</v>
          </cell>
          <cell r="AL2" t="str">
            <v>Index Points</v>
          </cell>
          <cell r="AM2" t="str">
            <v>Index Points</v>
          </cell>
          <cell r="AN2" t="str">
            <v>Index Points</v>
          </cell>
          <cell r="AO2" t="str">
            <v>Index Points</v>
          </cell>
          <cell r="AP2" t="str">
            <v>Index Points</v>
          </cell>
          <cell r="AQ2" t="str">
            <v>Index Points</v>
          </cell>
          <cell r="AR2" t="str">
            <v>Index Points</v>
          </cell>
          <cell r="AS2" t="str">
            <v>Index Points</v>
          </cell>
          <cell r="AT2" t="str">
            <v>Index Points</v>
          </cell>
          <cell r="AU2" t="str">
            <v>Index Points</v>
          </cell>
          <cell r="AV2" t="str">
            <v>Index Points</v>
          </cell>
          <cell r="AW2" t="str">
            <v>Index Points</v>
          </cell>
          <cell r="AX2" t="str">
            <v>Index Points</v>
          </cell>
          <cell r="AY2" t="str">
            <v>Index Points</v>
          </cell>
          <cell r="AZ2" t="str">
            <v>Index Points</v>
          </cell>
          <cell r="BA2" t="str">
            <v>Index Points</v>
          </cell>
          <cell r="BB2" t="str">
            <v>Index Points</v>
          </cell>
          <cell r="BC2" t="str">
            <v>Index Points</v>
          </cell>
          <cell r="BD2" t="str">
            <v>Index Points</v>
          </cell>
          <cell r="BE2" t="str">
            <v>Index Points</v>
          </cell>
          <cell r="BF2" t="str">
            <v>Index Points</v>
          </cell>
          <cell r="BG2" t="str">
            <v>Index Points</v>
          </cell>
          <cell r="BH2" t="str">
            <v>Index Points</v>
          </cell>
          <cell r="BI2" t="str">
            <v>Index Points</v>
          </cell>
          <cell r="BJ2" t="str">
            <v>Index Points</v>
          </cell>
          <cell r="BK2" t="str">
            <v>Index Points</v>
          </cell>
          <cell r="BL2" t="str">
            <v>Index Points</v>
          </cell>
          <cell r="BM2" t="str">
            <v>Index Points</v>
          </cell>
          <cell r="BN2" t="str">
            <v>Index Points</v>
          </cell>
          <cell r="BO2" t="str">
            <v>Index Points</v>
          </cell>
          <cell r="BP2" t="str">
            <v>Index Points</v>
          </cell>
          <cell r="BQ2" t="str">
            <v>Index Points</v>
          </cell>
          <cell r="BR2" t="str">
            <v>Index Points</v>
          </cell>
          <cell r="BS2" t="str">
            <v>Index Points</v>
          </cell>
          <cell r="BT2" t="str">
            <v>Index Points</v>
          </cell>
          <cell r="BU2" t="str">
            <v>Index Points</v>
          </cell>
          <cell r="BV2" t="str">
            <v>Index Points</v>
          </cell>
          <cell r="BW2" t="str">
            <v>Index Points</v>
          </cell>
          <cell r="BX2" t="str">
            <v>Index Points</v>
          </cell>
          <cell r="BY2" t="str">
            <v>Index Points</v>
          </cell>
          <cell r="BZ2" t="str">
            <v>Index Points</v>
          </cell>
          <cell r="CA2" t="str">
            <v>Index Points</v>
          </cell>
          <cell r="CB2" t="str">
            <v>Index Points</v>
          </cell>
          <cell r="CC2" t="str">
            <v>Index Points</v>
          </cell>
          <cell r="CD2" t="str">
            <v>Index Points</v>
          </cell>
          <cell r="CE2" t="str">
            <v>Index Points</v>
          </cell>
          <cell r="CF2" t="str">
            <v>Index Points</v>
          </cell>
          <cell r="CG2" t="str">
            <v>Index Points</v>
          </cell>
          <cell r="CH2" t="str">
            <v>Index Points</v>
          </cell>
          <cell r="CI2" t="str">
            <v>Index Points</v>
          </cell>
          <cell r="CJ2" t="str">
            <v>Index Points</v>
          </cell>
          <cell r="CK2" t="str">
            <v>Index Points</v>
          </cell>
          <cell r="CL2" t="str">
            <v>Index Points</v>
          </cell>
          <cell r="CM2" t="str">
            <v>Index Points</v>
          </cell>
          <cell r="CN2" t="str">
            <v>Index Points</v>
          </cell>
          <cell r="CO2" t="str">
            <v>Index Points</v>
          </cell>
          <cell r="CP2" t="str">
            <v>Index Points</v>
          </cell>
          <cell r="CQ2" t="str">
            <v>Index Points</v>
          </cell>
          <cell r="CR2" t="str">
            <v>Index Points</v>
          </cell>
          <cell r="CS2" t="str">
            <v>Index Points</v>
          </cell>
          <cell r="CT2" t="str">
            <v>Index Points</v>
          </cell>
          <cell r="CU2" t="str">
            <v>Index Points</v>
          </cell>
          <cell r="CV2" t="str">
            <v>Index Points</v>
          </cell>
          <cell r="CW2" t="str">
            <v>Index Points</v>
          </cell>
          <cell r="CX2" t="str">
            <v>Index Points</v>
          </cell>
          <cell r="CY2" t="str">
            <v>Index Points</v>
          </cell>
          <cell r="CZ2" t="str">
            <v>Index Points</v>
          </cell>
          <cell r="DA2" t="str">
            <v>Index Points</v>
          </cell>
          <cell r="DB2" t="str">
            <v>Index Points</v>
          </cell>
          <cell r="DC2" t="str">
            <v>Index Points</v>
          </cell>
          <cell r="DD2" t="str">
            <v>Index Points</v>
          </cell>
          <cell r="DE2" t="str">
            <v>Index Points</v>
          </cell>
          <cell r="DF2" t="str">
            <v>Index Points</v>
          </cell>
          <cell r="DG2" t="str">
            <v>Index Points</v>
          </cell>
          <cell r="DH2" t="str">
            <v>Index Points</v>
          </cell>
          <cell r="DI2" t="str">
            <v>Index Points</v>
          </cell>
          <cell r="DJ2" t="str">
            <v>Index Points</v>
          </cell>
          <cell r="DK2" t="str">
            <v>Index Points</v>
          </cell>
          <cell r="DL2" t="str">
            <v>Index Points</v>
          </cell>
          <cell r="DM2" t="str">
            <v>Index Points</v>
          </cell>
          <cell r="DN2" t="str">
            <v>Index Points</v>
          </cell>
          <cell r="DO2" t="str">
            <v>Index Points</v>
          </cell>
          <cell r="DP2" t="str">
            <v>Index Points</v>
          </cell>
          <cell r="DQ2" t="str">
            <v>Index Points</v>
          </cell>
          <cell r="DR2" t="str">
            <v>Index Points</v>
          </cell>
          <cell r="DS2" t="str">
            <v>Index Points</v>
          </cell>
          <cell r="DT2" t="str">
            <v>Index Points</v>
          </cell>
          <cell r="DU2" t="str">
            <v>Index Points</v>
          </cell>
          <cell r="DV2" t="str">
            <v>Index Points</v>
          </cell>
          <cell r="DW2" t="str">
            <v>Index Points</v>
          </cell>
          <cell r="DX2" t="str">
            <v>Index Points</v>
          </cell>
          <cell r="DY2" t="str">
            <v>Index Points</v>
          </cell>
          <cell r="DZ2" t="str">
            <v>Index Points</v>
          </cell>
          <cell r="EA2" t="str">
            <v>Index Points</v>
          </cell>
          <cell r="EB2" t="str">
            <v>Index Points</v>
          </cell>
          <cell r="EC2" t="str">
            <v>Index Points</v>
          </cell>
          <cell r="ED2" t="str">
            <v>Index Points</v>
          </cell>
          <cell r="EE2" t="str">
            <v>Index Points</v>
          </cell>
          <cell r="EF2" t="str">
            <v>Index Points</v>
          </cell>
          <cell r="EG2" t="str">
            <v>Index Points</v>
          </cell>
          <cell r="EH2" t="str">
            <v>Index Points</v>
          </cell>
          <cell r="EI2" t="str">
            <v>Index Points</v>
          </cell>
          <cell r="EJ2" t="str">
            <v>Index Points</v>
          </cell>
          <cell r="EK2" t="str">
            <v>Index Points</v>
          </cell>
          <cell r="EL2" t="str">
            <v>Index Points</v>
          </cell>
          <cell r="EM2" t="str">
            <v>Index Points</v>
          </cell>
          <cell r="EN2" t="str">
            <v>Index Points</v>
          </cell>
          <cell r="EO2" t="str">
            <v>Index Points</v>
          </cell>
          <cell r="EP2" t="str">
            <v>Index Points</v>
          </cell>
          <cell r="EQ2" t="str">
            <v>Index Points</v>
          </cell>
          <cell r="ER2" t="str">
            <v>Index Points</v>
          </cell>
          <cell r="ES2" t="str">
            <v>Index Points</v>
          </cell>
          <cell r="ET2" t="str">
            <v>Index Points</v>
          </cell>
          <cell r="EU2" t="str">
            <v>Index Points</v>
          </cell>
          <cell r="EV2" t="str">
            <v>Index Points</v>
          </cell>
          <cell r="EW2" t="str">
            <v>Index Points</v>
          </cell>
          <cell r="EX2" t="str">
            <v>Index Points</v>
          </cell>
          <cell r="EY2" t="str">
            <v>Index Points</v>
          </cell>
          <cell r="EZ2" t="str">
            <v>Index Points</v>
          </cell>
          <cell r="FA2" t="str">
            <v>Index Points</v>
          </cell>
          <cell r="FB2" t="str">
            <v>Index Points</v>
          </cell>
          <cell r="FC2" t="str">
            <v>Index Points</v>
          </cell>
          <cell r="FD2" t="str">
            <v>Index Points</v>
          </cell>
          <cell r="FE2" t="str">
            <v>Index Points</v>
          </cell>
          <cell r="FF2" t="str">
            <v>Index Points</v>
          </cell>
          <cell r="FG2" t="str">
            <v>Index Points</v>
          </cell>
          <cell r="FH2" t="str">
            <v>Index Points</v>
          </cell>
          <cell r="FI2" t="str">
            <v>Index Points</v>
          </cell>
          <cell r="FJ2" t="str">
            <v>Index Points</v>
          </cell>
          <cell r="FK2" t="str">
            <v>Index Points</v>
          </cell>
          <cell r="FL2" t="str">
            <v>Index Points</v>
          </cell>
          <cell r="FM2" t="str">
            <v>Index Points</v>
          </cell>
          <cell r="FN2" t="str">
            <v>Index Points</v>
          </cell>
          <cell r="FO2" t="str">
            <v>Index Points</v>
          </cell>
          <cell r="FP2" t="str">
            <v>Index Points</v>
          </cell>
          <cell r="FQ2" t="str">
            <v>Index Points</v>
          </cell>
          <cell r="FR2" t="str">
            <v>Index Points</v>
          </cell>
          <cell r="FS2" t="str">
            <v>Index Points</v>
          </cell>
          <cell r="FT2" t="str">
            <v>Index Points</v>
          </cell>
          <cell r="FU2" t="str">
            <v>Index Points</v>
          </cell>
          <cell r="FV2" t="str">
            <v>Index Points</v>
          </cell>
          <cell r="FW2" t="str">
            <v>Index Points</v>
          </cell>
          <cell r="FX2" t="str">
            <v>Index Points</v>
          </cell>
          <cell r="FY2" t="str">
            <v>Index Points</v>
          </cell>
          <cell r="FZ2" t="str">
            <v>Index Points</v>
          </cell>
          <cell r="GA2" t="str">
            <v>Index Points</v>
          </cell>
          <cell r="GB2" t="str">
            <v>Index Points</v>
          </cell>
          <cell r="GC2" t="str">
            <v>Index Points</v>
          </cell>
          <cell r="GD2" t="str">
            <v>Index Points</v>
          </cell>
          <cell r="GE2" t="str">
            <v>Index Points</v>
          </cell>
          <cell r="GF2" t="str">
            <v>Index Points</v>
          </cell>
          <cell r="GG2" t="str">
            <v>Index Points</v>
          </cell>
          <cell r="GH2" t="str">
            <v>Index Points</v>
          </cell>
          <cell r="GI2" t="str">
            <v>Index Points</v>
          </cell>
          <cell r="GJ2" t="str">
            <v>Index Points</v>
          </cell>
          <cell r="GK2" t="str">
            <v>Index Points</v>
          </cell>
          <cell r="GL2" t="str">
            <v>Index Points</v>
          </cell>
          <cell r="GM2" t="str">
            <v>Index Points</v>
          </cell>
          <cell r="GN2" t="str">
            <v>Index Points</v>
          </cell>
          <cell r="GO2" t="str">
            <v>Index Points</v>
          </cell>
          <cell r="GP2" t="str">
            <v>Index Points</v>
          </cell>
          <cell r="GQ2" t="str">
            <v>Index Points</v>
          </cell>
          <cell r="GR2" t="str">
            <v>Index Points</v>
          </cell>
          <cell r="GS2" t="str">
            <v>Index Points</v>
          </cell>
          <cell r="GT2" t="str">
            <v>Index Points</v>
          </cell>
          <cell r="GU2" t="str">
            <v>Index Points</v>
          </cell>
          <cell r="GV2" t="str">
            <v>Index Points</v>
          </cell>
          <cell r="GW2" t="str">
            <v>Index Points</v>
          </cell>
          <cell r="GX2" t="str">
            <v>Index Points</v>
          </cell>
          <cell r="GY2" t="str">
            <v>Index Points</v>
          </cell>
          <cell r="GZ2" t="str">
            <v>Index Points</v>
          </cell>
          <cell r="HA2" t="str">
            <v>Index Points</v>
          </cell>
          <cell r="HB2" t="str">
            <v>Index Points</v>
          </cell>
          <cell r="HC2" t="str">
            <v>Index Points</v>
          </cell>
          <cell r="HD2" t="str">
            <v>Index Points</v>
          </cell>
          <cell r="HE2" t="str">
            <v>Index Points</v>
          </cell>
          <cell r="HF2" t="str">
            <v>Index Points</v>
          </cell>
          <cell r="HG2" t="str">
            <v>Index Points</v>
          </cell>
          <cell r="HH2" t="str">
            <v>Index Points</v>
          </cell>
          <cell r="HI2" t="str">
            <v>Index Points</v>
          </cell>
          <cell r="HJ2" t="str">
            <v>Index Points</v>
          </cell>
          <cell r="HK2" t="str">
            <v>Index Points</v>
          </cell>
          <cell r="HL2" t="str">
            <v>Index Points</v>
          </cell>
          <cell r="HM2" t="str">
            <v>Index Points</v>
          </cell>
          <cell r="HN2" t="str">
            <v>Index Points</v>
          </cell>
          <cell r="HO2" t="str">
            <v>Index Points</v>
          </cell>
          <cell r="HP2" t="str">
            <v>Index Points</v>
          </cell>
          <cell r="HQ2" t="str">
            <v>Index Points</v>
          </cell>
          <cell r="HR2" t="str">
            <v>Index Points</v>
          </cell>
          <cell r="HS2" t="str">
            <v>Index Points</v>
          </cell>
          <cell r="HT2" t="str">
            <v>Index Points</v>
          </cell>
          <cell r="HU2" t="str">
            <v>Index Points</v>
          </cell>
          <cell r="HV2" t="str">
            <v>Index Points</v>
          </cell>
          <cell r="HW2" t="str">
            <v>Index Points</v>
          </cell>
          <cell r="HX2" t="str">
            <v>Index Points</v>
          </cell>
          <cell r="HY2" t="str">
            <v>Index Points</v>
          </cell>
          <cell r="HZ2" t="str">
            <v>Index Points</v>
          </cell>
          <cell r="IA2" t="str">
            <v>Index Points</v>
          </cell>
          <cell r="IB2" t="str">
            <v>Index Points</v>
          </cell>
          <cell r="IC2" t="str">
            <v>Index Points</v>
          </cell>
          <cell r="ID2" t="str">
            <v>Index Points</v>
          </cell>
          <cell r="IE2" t="str">
            <v>Index Points</v>
          </cell>
          <cell r="IF2" t="str">
            <v>Index Points</v>
          </cell>
          <cell r="IG2" t="str">
            <v>Index Points</v>
          </cell>
          <cell r="IH2" t="str">
            <v>Index Points</v>
          </cell>
          <cell r="II2" t="str">
            <v>Index Points</v>
          </cell>
          <cell r="IJ2" t="str">
            <v>Index Points</v>
          </cell>
          <cell r="IK2" t="str">
            <v>Index Points</v>
          </cell>
          <cell r="IL2" t="str">
            <v>Index Points</v>
          </cell>
          <cell r="IM2" t="str">
            <v>Index Points</v>
          </cell>
          <cell r="IN2" t="str">
            <v>Index Points</v>
          </cell>
          <cell r="IO2" t="str">
            <v>Index Points</v>
          </cell>
          <cell r="IP2" t="str">
            <v>Index Points</v>
          </cell>
          <cell r="IQ2" t="str">
            <v>Index Points</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DERIVED</v>
          </cell>
          <cell r="C4" t="str">
            <v>DERIVED</v>
          </cell>
          <cell r="D4" t="str">
            <v>DERIVED</v>
          </cell>
          <cell r="E4" t="str">
            <v>DERIVED</v>
          </cell>
          <cell r="F4" t="str">
            <v>DERIVED</v>
          </cell>
          <cell r="G4" t="str">
            <v>DERIVED</v>
          </cell>
          <cell r="H4" t="str">
            <v>DERIVED</v>
          </cell>
          <cell r="I4" t="str">
            <v>DERIVED</v>
          </cell>
          <cell r="J4" t="str">
            <v>DERIVED</v>
          </cell>
          <cell r="K4" t="str">
            <v>DERIVED</v>
          </cell>
          <cell r="L4" t="str">
            <v>DERIVED</v>
          </cell>
          <cell r="M4" t="str">
            <v>DERIVED</v>
          </cell>
          <cell r="N4" t="str">
            <v>DERIVED</v>
          </cell>
          <cell r="O4" t="str">
            <v>DERIVED</v>
          </cell>
          <cell r="P4" t="str">
            <v>DERIVED</v>
          </cell>
          <cell r="Q4" t="str">
            <v>DERIVED</v>
          </cell>
          <cell r="R4" t="str">
            <v>DERIVED</v>
          </cell>
          <cell r="S4" t="str">
            <v>DERIVED</v>
          </cell>
          <cell r="T4" t="str">
            <v>DERIVED</v>
          </cell>
          <cell r="U4" t="str">
            <v>DERIVED</v>
          </cell>
          <cell r="V4" t="str">
            <v>DERIVED</v>
          </cell>
          <cell r="W4" t="str">
            <v>DERIVED</v>
          </cell>
          <cell r="X4" t="str">
            <v>DERIVED</v>
          </cell>
          <cell r="Y4" t="str">
            <v>DERIVED</v>
          </cell>
          <cell r="Z4" t="str">
            <v>DERIVED</v>
          </cell>
          <cell r="AA4" t="str">
            <v>DERIVED</v>
          </cell>
          <cell r="AB4" t="str">
            <v>DERIVED</v>
          </cell>
          <cell r="AC4" t="str">
            <v>DERIVED</v>
          </cell>
          <cell r="AD4" t="str">
            <v>DERIVED</v>
          </cell>
          <cell r="AE4" t="str">
            <v>DERIVED</v>
          </cell>
          <cell r="AF4" t="str">
            <v>DERIVED</v>
          </cell>
          <cell r="AG4" t="str">
            <v>DERIVED</v>
          </cell>
          <cell r="AH4" t="str">
            <v>DERIVED</v>
          </cell>
          <cell r="AI4" t="str">
            <v>DERIVED</v>
          </cell>
          <cell r="AJ4" t="str">
            <v>DERIVED</v>
          </cell>
          <cell r="AK4" t="str">
            <v>DERIVED</v>
          </cell>
          <cell r="AL4" t="str">
            <v>DERIVED</v>
          </cell>
          <cell r="AM4" t="str">
            <v>DERIVED</v>
          </cell>
          <cell r="AN4" t="str">
            <v>DERIVED</v>
          </cell>
          <cell r="AO4" t="str">
            <v>DERIVED</v>
          </cell>
          <cell r="AP4" t="str">
            <v>DERIVED</v>
          </cell>
          <cell r="AQ4" t="str">
            <v>DERIVED</v>
          </cell>
          <cell r="AR4" t="str">
            <v>DERIVED</v>
          </cell>
          <cell r="AS4" t="str">
            <v>DERIVED</v>
          </cell>
          <cell r="AT4" t="str">
            <v>DERIVED</v>
          </cell>
          <cell r="AU4" t="str">
            <v>DERIVED</v>
          </cell>
          <cell r="AV4" t="str">
            <v>DERIVED</v>
          </cell>
          <cell r="AW4" t="str">
            <v>DERIVED</v>
          </cell>
          <cell r="AX4" t="str">
            <v>DERIVED</v>
          </cell>
          <cell r="AY4" t="str">
            <v>DERIVED</v>
          </cell>
          <cell r="AZ4" t="str">
            <v>DERIVED</v>
          </cell>
          <cell r="BA4" t="str">
            <v>DERIVED</v>
          </cell>
          <cell r="BB4" t="str">
            <v>DERIVED</v>
          </cell>
          <cell r="BC4" t="str">
            <v>DERIVED</v>
          </cell>
          <cell r="BD4" t="str">
            <v>DERIVED</v>
          </cell>
          <cell r="BE4" t="str">
            <v>DERIVED</v>
          </cell>
          <cell r="BF4" t="str">
            <v>DERIVED</v>
          </cell>
          <cell r="BG4" t="str">
            <v>DERIVED</v>
          </cell>
          <cell r="BH4" t="str">
            <v>DERIVED</v>
          </cell>
          <cell r="BI4" t="str">
            <v>DERIVED</v>
          </cell>
          <cell r="BJ4" t="str">
            <v>DERIVED</v>
          </cell>
          <cell r="BK4" t="str">
            <v>DERIVED</v>
          </cell>
          <cell r="BL4" t="str">
            <v>DERIVED</v>
          </cell>
          <cell r="BM4" t="str">
            <v>DERIVED</v>
          </cell>
          <cell r="BN4" t="str">
            <v>DERIVED</v>
          </cell>
          <cell r="BO4" t="str">
            <v>DERIVED</v>
          </cell>
          <cell r="BP4" t="str">
            <v>DERIVED</v>
          </cell>
          <cell r="BQ4" t="str">
            <v>DERIVED</v>
          </cell>
          <cell r="BR4" t="str">
            <v>DERIVED</v>
          </cell>
          <cell r="BS4" t="str">
            <v>DERIVED</v>
          </cell>
          <cell r="BT4" t="str">
            <v>DERIVED</v>
          </cell>
          <cell r="BU4" t="str">
            <v>DERIVED</v>
          </cell>
          <cell r="BV4" t="str">
            <v>DERIVED</v>
          </cell>
          <cell r="BW4" t="str">
            <v>DERIVED</v>
          </cell>
          <cell r="BX4" t="str">
            <v>DERIVED</v>
          </cell>
          <cell r="BY4" t="str">
            <v>DERIVED</v>
          </cell>
          <cell r="BZ4" t="str">
            <v>DERIVED</v>
          </cell>
          <cell r="CA4" t="str">
            <v>DERIVED</v>
          </cell>
          <cell r="CB4" t="str">
            <v>DERIVED</v>
          </cell>
          <cell r="CC4" t="str">
            <v>DERIVED</v>
          </cell>
          <cell r="CD4" t="str">
            <v>DERIVED</v>
          </cell>
          <cell r="CE4" t="str">
            <v>DERIVED</v>
          </cell>
          <cell r="CF4" t="str">
            <v>DERIVED</v>
          </cell>
          <cell r="CG4" t="str">
            <v>DERIVED</v>
          </cell>
          <cell r="CH4" t="str">
            <v>DERIVED</v>
          </cell>
          <cell r="CI4" t="str">
            <v>DERIVED</v>
          </cell>
          <cell r="CJ4" t="str">
            <v>DERIVED</v>
          </cell>
          <cell r="CK4" t="str">
            <v>DERIVED</v>
          </cell>
          <cell r="CL4" t="str">
            <v>DERIVED</v>
          </cell>
          <cell r="CM4" t="str">
            <v>DERIVED</v>
          </cell>
          <cell r="CN4" t="str">
            <v>DERIVED</v>
          </cell>
          <cell r="CO4" t="str">
            <v>DERIVED</v>
          </cell>
          <cell r="CP4" t="str">
            <v>DERIVED</v>
          </cell>
          <cell r="CQ4" t="str">
            <v>DERIVED</v>
          </cell>
          <cell r="CR4" t="str">
            <v>DERIVED</v>
          </cell>
          <cell r="CS4" t="str">
            <v>DERIVED</v>
          </cell>
          <cell r="CT4" t="str">
            <v>DERIVED</v>
          </cell>
          <cell r="CU4" t="str">
            <v>DERIVED</v>
          </cell>
          <cell r="CV4" t="str">
            <v>DERIVED</v>
          </cell>
          <cell r="CW4" t="str">
            <v>DERIVED</v>
          </cell>
          <cell r="CX4" t="str">
            <v>DERIVED</v>
          </cell>
          <cell r="CY4" t="str">
            <v>DERIVED</v>
          </cell>
          <cell r="CZ4" t="str">
            <v>DERIVED</v>
          </cell>
          <cell r="DA4" t="str">
            <v>DERIVED</v>
          </cell>
          <cell r="DB4" t="str">
            <v>DERIVED</v>
          </cell>
          <cell r="DC4" t="str">
            <v>DERIVED</v>
          </cell>
          <cell r="DD4" t="str">
            <v>DERIVED</v>
          </cell>
          <cell r="DE4" t="str">
            <v>DERIVED</v>
          </cell>
          <cell r="DF4" t="str">
            <v>DERIVED</v>
          </cell>
          <cell r="DG4" t="str">
            <v>DERIVED</v>
          </cell>
          <cell r="DH4" t="str">
            <v>DERIVED</v>
          </cell>
          <cell r="DI4" t="str">
            <v>DERIVED</v>
          </cell>
          <cell r="DJ4" t="str">
            <v>DERIVED</v>
          </cell>
          <cell r="DK4" t="str">
            <v>DERIVED</v>
          </cell>
          <cell r="DL4" t="str">
            <v>DERIVED</v>
          </cell>
          <cell r="DM4" t="str">
            <v>DERIVED</v>
          </cell>
          <cell r="DN4" t="str">
            <v>DERIVED</v>
          </cell>
          <cell r="DO4" t="str">
            <v>DERIVED</v>
          </cell>
          <cell r="DP4" t="str">
            <v>DERIVED</v>
          </cell>
          <cell r="DQ4" t="str">
            <v>DERIVED</v>
          </cell>
          <cell r="DR4" t="str">
            <v>DERIVED</v>
          </cell>
          <cell r="DS4" t="str">
            <v>DERIVED</v>
          </cell>
          <cell r="DT4" t="str">
            <v>DERIVED</v>
          </cell>
          <cell r="DU4" t="str">
            <v>DERIVED</v>
          </cell>
          <cell r="DV4" t="str">
            <v>DERIVED</v>
          </cell>
          <cell r="DW4" t="str">
            <v>DERIVED</v>
          </cell>
          <cell r="DX4" t="str">
            <v>DERIVED</v>
          </cell>
          <cell r="DY4" t="str">
            <v>DERIVED</v>
          </cell>
          <cell r="DZ4" t="str">
            <v>DERIVED</v>
          </cell>
          <cell r="EA4" t="str">
            <v>DERIVED</v>
          </cell>
          <cell r="EB4" t="str">
            <v>DERIVED</v>
          </cell>
          <cell r="EC4" t="str">
            <v>DERIVED</v>
          </cell>
          <cell r="ED4" t="str">
            <v>DERIVED</v>
          </cell>
          <cell r="EE4" t="str">
            <v>DERIVED</v>
          </cell>
          <cell r="EF4" t="str">
            <v>DERIVED</v>
          </cell>
          <cell r="EG4" t="str">
            <v>DERIVED</v>
          </cell>
          <cell r="EH4" t="str">
            <v>DERIVED</v>
          </cell>
          <cell r="EI4" t="str">
            <v>DERIVED</v>
          </cell>
          <cell r="EJ4" t="str">
            <v>DERIVED</v>
          </cell>
          <cell r="EK4" t="str">
            <v>DERIVED</v>
          </cell>
          <cell r="EL4" t="str">
            <v>DERIVED</v>
          </cell>
          <cell r="EM4" t="str">
            <v>DERIVED</v>
          </cell>
          <cell r="EN4" t="str">
            <v>DERIVED</v>
          </cell>
          <cell r="EO4" t="str">
            <v>DERIVED</v>
          </cell>
          <cell r="EP4" t="str">
            <v>DERIVED</v>
          </cell>
          <cell r="EQ4" t="str">
            <v>DERIVED</v>
          </cell>
          <cell r="ER4" t="str">
            <v>DERIVED</v>
          </cell>
          <cell r="ES4" t="str">
            <v>DERIVED</v>
          </cell>
          <cell r="ET4" t="str">
            <v>DERIVED</v>
          </cell>
          <cell r="EU4" t="str">
            <v>DERIVED</v>
          </cell>
          <cell r="EV4" t="str">
            <v>DERIVED</v>
          </cell>
          <cell r="EW4" t="str">
            <v>DERIVED</v>
          </cell>
          <cell r="EX4" t="str">
            <v>DERIVED</v>
          </cell>
          <cell r="EY4" t="str">
            <v>DERIVED</v>
          </cell>
          <cell r="EZ4" t="str">
            <v>DERIVED</v>
          </cell>
          <cell r="FA4" t="str">
            <v>DERIVED</v>
          </cell>
          <cell r="FB4" t="str">
            <v>DERIVED</v>
          </cell>
          <cell r="FC4" t="str">
            <v>DERIVED</v>
          </cell>
          <cell r="FD4" t="str">
            <v>DERIVED</v>
          </cell>
          <cell r="FE4" t="str">
            <v>DERIVED</v>
          </cell>
          <cell r="FF4" t="str">
            <v>DERIVED</v>
          </cell>
          <cell r="FG4" t="str">
            <v>DERIVED</v>
          </cell>
          <cell r="FH4" t="str">
            <v>DERIVED</v>
          </cell>
          <cell r="FI4" t="str">
            <v>DERIVED</v>
          </cell>
          <cell r="FJ4" t="str">
            <v>DERIVED</v>
          </cell>
          <cell r="FK4" t="str">
            <v>DERIVED</v>
          </cell>
          <cell r="FL4" t="str">
            <v>DERIVED</v>
          </cell>
          <cell r="FM4" t="str">
            <v>DERIVED</v>
          </cell>
          <cell r="FN4" t="str">
            <v>DERIVED</v>
          </cell>
          <cell r="FO4" t="str">
            <v>DERIVED</v>
          </cell>
          <cell r="FP4" t="str">
            <v>DERIVED</v>
          </cell>
          <cell r="FQ4" t="str">
            <v>DERIVED</v>
          </cell>
          <cell r="FR4" t="str">
            <v>DERIVED</v>
          </cell>
          <cell r="FS4" t="str">
            <v>DERIVED</v>
          </cell>
          <cell r="FT4" t="str">
            <v>DERIVED</v>
          </cell>
          <cell r="FU4" t="str">
            <v>DERIVED</v>
          </cell>
          <cell r="FV4" t="str">
            <v>DERIVED</v>
          </cell>
          <cell r="FW4" t="str">
            <v>DERIVED</v>
          </cell>
          <cell r="FX4" t="str">
            <v>DERIVED</v>
          </cell>
          <cell r="FY4" t="str">
            <v>DERIVED</v>
          </cell>
          <cell r="FZ4" t="str">
            <v>DERIVED</v>
          </cell>
          <cell r="GA4" t="str">
            <v>DERIVED</v>
          </cell>
          <cell r="GB4" t="str">
            <v>DERIVED</v>
          </cell>
          <cell r="GC4" t="str">
            <v>DERIVED</v>
          </cell>
          <cell r="GD4" t="str">
            <v>DERIVED</v>
          </cell>
          <cell r="GE4" t="str">
            <v>DERIVED</v>
          </cell>
          <cell r="GF4" t="str">
            <v>DERIVED</v>
          </cell>
          <cell r="GG4" t="str">
            <v>DERIVED</v>
          </cell>
          <cell r="GH4" t="str">
            <v>DERIVED</v>
          </cell>
          <cell r="GI4" t="str">
            <v>DERIVED</v>
          </cell>
          <cell r="GJ4" t="str">
            <v>DERIVED</v>
          </cell>
          <cell r="GK4" t="str">
            <v>DERIVED</v>
          </cell>
          <cell r="GL4" t="str">
            <v>DERIVED</v>
          </cell>
          <cell r="GM4" t="str">
            <v>DERIVED</v>
          </cell>
          <cell r="GN4" t="str">
            <v>DERIVED</v>
          </cell>
          <cell r="GO4" t="str">
            <v>DERIVED</v>
          </cell>
          <cell r="GP4" t="str">
            <v>DERIVED</v>
          </cell>
          <cell r="GQ4" t="str">
            <v>DERIVED</v>
          </cell>
          <cell r="GR4" t="str">
            <v>DERIVED</v>
          </cell>
          <cell r="GS4" t="str">
            <v>DERIVED</v>
          </cell>
          <cell r="GT4" t="str">
            <v>DERIVED</v>
          </cell>
          <cell r="GU4" t="str">
            <v>DERIVED</v>
          </cell>
          <cell r="GV4" t="str">
            <v>DERIVED</v>
          </cell>
          <cell r="GW4" t="str">
            <v>DERIVED</v>
          </cell>
          <cell r="GX4" t="str">
            <v>DERIVED</v>
          </cell>
          <cell r="GY4" t="str">
            <v>DERIVED</v>
          </cell>
          <cell r="GZ4" t="str">
            <v>DERIVED</v>
          </cell>
          <cell r="HA4" t="str">
            <v>DERIVED</v>
          </cell>
          <cell r="HB4" t="str">
            <v>DERIVED</v>
          </cell>
          <cell r="HC4" t="str">
            <v>DERIVED</v>
          </cell>
          <cell r="HD4" t="str">
            <v>DERIVED</v>
          </cell>
          <cell r="HE4" t="str">
            <v>DERIVED</v>
          </cell>
          <cell r="HF4" t="str">
            <v>DERIVED</v>
          </cell>
          <cell r="HG4" t="str">
            <v>DERIVED</v>
          </cell>
          <cell r="HH4" t="str">
            <v>DERIVED</v>
          </cell>
          <cell r="HI4" t="str">
            <v>DERIVED</v>
          </cell>
          <cell r="HJ4" t="str">
            <v>DERIVED</v>
          </cell>
          <cell r="HK4" t="str">
            <v>DERIVED</v>
          </cell>
          <cell r="HL4" t="str">
            <v>DERIVED</v>
          </cell>
          <cell r="HM4" t="str">
            <v>DERIVED</v>
          </cell>
          <cell r="HN4" t="str">
            <v>DERIVED</v>
          </cell>
          <cell r="HO4" t="str">
            <v>DERIVED</v>
          </cell>
          <cell r="HP4" t="str">
            <v>DERIVED</v>
          </cell>
          <cell r="HQ4" t="str">
            <v>DERIVED</v>
          </cell>
          <cell r="HR4" t="str">
            <v>DERIVED</v>
          </cell>
          <cell r="HS4" t="str">
            <v>DERIVED</v>
          </cell>
          <cell r="HT4" t="str">
            <v>DERIVED</v>
          </cell>
          <cell r="HU4" t="str">
            <v>DERIVED</v>
          </cell>
          <cell r="HV4" t="str">
            <v>DERIVED</v>
          </cell>
          <cell r="HW4" t="str">
            <v>DERIVED</v>
          </cell>
          <cell r="HX4" t="str">
            <v>DERIVED</v>
          </cell>
          <cell r="HY4" t="str">
            <v>DERIVED</v>
          </cell>
          <cell r="HZ4" t="str">
            <v>DERIVED</v>
          </cell>
          <cell r="IA4" t="str">
            <v>DERIVED</v>
          </cell>
          <cell r="IB4" t="str">
            <v>DERIVED</v>
          </cell>
          <cell r="IC4" t="str">
            <v>DERIVED</v>
          </cell>
          <cell r="ID4" t="str">
            <v>DERIVED</v>
          </cell>
          <cell r="IE4" t="str">
            <v>DERIVED</v>
          </cell>
          <cell r="IF4" t="str">
            <v>DERIVED</v>
          </cell>
          <cell r="IG4" t="str">
            <v>DERIVED</v>
          </cell>
          <cell r="IH4" t="str">
            <v>DERIVED</v>
          </cell>
          <cell r="II4" t="str">
            <v>DERIVED</v>
          </cell>
          <cell r="IJ4" t="str">
            <v>DERIVED</v>
          </cell>
          <cell r="IK4" t="str">
            <v>DERIVED</v>
          </cell>
          <cell r="IL4" t="str">
            <v>DERIVED</v>
          </cell>
          <cell r="IM4" t="str">
            <v>DERIVED</v>
          </cell>
          <cell r="IN4" t="str">
            <v>DERIVED</v>
          </cell>
          <cell r="IO4" t="str">
            <v>DERIVED</v>
          </cell>
          <cell r="IP4" t="str">
            <v>DERIVED</v>
          </cell>
          <cell r="IQ4" t="str">
            <v>DERIVED</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X5" t="str">
            <v>Quarter</v>
          </cell>
          <cell r="DY5" t="str">
            <v>Quarter</v>
          </cell>
          <cell r="DZ5" t="str">
            <v>Quarter</v>
          </cell>
          <cell r="EA5" t="str">
            <v>Quarter</v>
          </cell>
          <cell r="EB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X6">
            <v>3</v>
          </cell>
          <cell r="DY6">
            <v>3</v>
          </cell>
          <cell r="DZ6">
            <v>3</v>
          </cell>
          <cell r="EA6">
            <v>3</v>
          </cell>
          <cell r="EB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38596</v>
          </cell>
          <cell r="C7">
            <v>38596</v>
          </cell>
          <cell r="D7">
            <v>38596</v>
          </cell>
          <cell r="E7">
            <v>38596</v>
          </cell>
          <cell r="F7">
            <v>38596</v>
          </cell>
          <cell r="G7">
            <v>38596</v>
          </cell>
          <cell r="H7">
            <v>38596</v>
          </cell>
          <cell r="I7">
            <v>38596</v>
          </cell>
          <cell r="J7">
            <v>38596</v>
          </cell>
          <cell r="K7">
            <v>38596</v>
          </cell>
          <cell r="L7">
            <v>38596</v>
          </cell>
          <cell r="M7">
            <v>38596</v>
          </cell>
          <cell r="N7">
            <v>38596</v>
          </cell>
          <cell r="O7">
            <v>38596</v>
          </cell>
          <cell r="P7">
            <v>38596</v>
          </cell>
          <cell r="Q7">
            <v>38596</v>
          </cell>
          <cell r="R7">
            <v>38596</v>
          </cell>
          <cell r="S7">
            <v>38596</v>
          </cell>
          <cell r="T7">
            <v>38596</v>
          </cell>
          <cell r="U7">
            <v>38596</v>
          </cell>
          <cell r="V7">
            <v>38596</v>
          </cell>
          <cell r="W7">
            <v>38596</v>
          </cell>
          <cell r="X7">
            <v>38596</v>
          </cell>
          <cell r="Y7">
            <v>38596</v>
          </cell>
          <cell r="Z7">
            <v>38596</v>
          </cell>
          <cell r="AA7">
            <v>38596</v>
          </cell>
          <cell r="AB7">
            <v>38596</v>
          </cell>
          <cell r="AC7">
            <v>38596</v>
          </cell>
          <cell r="AD7">
            <v>38596</v>
          </cell>
          <cell r="AE7">
            <v>38596</v>
          </cell>
          <cell r="AF7">
            <v>38596</v>
          </cell>
          <cell r="AG7">
            <v>38596</v>
          </cell>
          <cell r="AH7">
            <v>38596</v>
          </cell>
          <cell r="AI7">
            <v>38596</v>
          </cell>
          <cell r="AJ7">
            <v>38596</v>
          </cell>
          <cell r="AK7">
            <v>38596</v>
          </cell>
          <cell r="AL7">
            <v>38596</v>
          </cell>
          <cell r="AM7">
            <v>38596</v>
          </cell>
          <cell r="AN7">
            <v>38596</v>
          </cell>
          <cell r="AO7">
            <v>38596</v>
          </cell>
          <cell r="AP7">
            <v>38596</v>
          </cell>
          <cell r="AQ7">
            <v>38596</v>
          </cell>
          <cell r="AR7">
            <v>38596</v>
          </cell>
          <cell r="AS7">
            <v>38596</v>
          </cell>
          <cell r="AT7">
            <v>38596</v>
          </cell>
          <cell r="AU7">
            <v>38596</v>
          </cell>
          <cell r="AV7">
            <v>38596</v>
          </cell>
          <cell r="AW7">
            <v>38596</v>
          </cell>
          <cell r="AX7">
            <v>38596</v>
          </cell>
          <cell r="AY7">
            <v>38596</v>
          </cell>
          <cell r="AZ7">
            <v>38596</v>
          </cell>
          <cell r="BA7">
            <v>38596</v>
          </cell>
          <cell r="BB7">
            <v>38596</v>
          </cell>
          <cell r="BC7">
            <v>38596</v>
          </cell>
          <cell r="BD7">
            <v>38596</v>
          </cell>
          <cell r="BE7">
            <v>38596</v>
          </cell>
          <cell r="BF7">
            <v>38596</v>
          </cell>
          <cell r="BG7">
            <v>38596</v>
          </cell>
          <cell r="BH7">
            <v>38596</v>
          </cell>
          <cell r="BI7">
            <v>38596</v>
          </cell>
          <cell r="BJ7">
            <v>38596</v>
          </cell>
          <cell r="BK7">
            <v>38596</v>
          </cell>
          <cell r="BL7">
            <v>38596</v>
          </cell>
          <cell r="BM7">
            <v>38596</v>
          </cell>
          <cell r="BN7">
            <v>38596</v>
          </cell>
          <cell r="BO7">
            <v>38596</v>
          </cell>
          <cell r="BP7">
            <v>38596</v>
          </cell>
          <cell r="BQ7">
            <v>38596</v>
          </cell>
          <cell r="BR7">
            <v>38596</v>
          </cell>
          <cell r="BS7">
            <v>38596</v>
          </cell>
          <cell r="BT7">
            <v>38596</v>
          </cell>
          <cell r="BU7">
            <v>38596</v>
          </cell>
          <cell r="BV7">
            <v>38596</v>
          </cell>
          <cell r="BW7">
            <v>38596</v>
          </cell>
          <cell r="BX7">
            <v>38596</v>
          </cell>
          <cell r="BY7">
            <v>38596</v>
          </cell>
          <cell r="BZ7">
            <v>38596</v>
          </cell>
          <cell r="CA7">
            <v>38596</v>
          </cell>
          <cell r="CB7">
            <v>38596</v>
          </cell>
          <cell r="CC7">
            <v>38596</v>
          </cell>
          <cell r="CD7">
            <v>38596</v>
          </cell>
          <cell r="CE7">
            <v>38596</v>
          </cell>
          <cell r="CF7">
            <v>38596</v>
          </cell>
          <cell r="CG7">
            <v>38596</v>
          </cell>
          <cell r="CH7">
            <v>38596</v>
          </cell>
          <cell r="CI7">
            <v>38596</v>
          </cell>
          <cell r="CJ7">
            <v>38596</v>
          </cell>
          <cell r="CK7">
            <v>38596</v>
          </cell>
          <cell r="CL7">
            <v>38596</v>
          </cell>
          <cell r="CM7">
            <v>38596</v>
          </cell>
          <cell r="CN7">
            <v>38596</v>
          </cell>
          <cell r="CO7">
            <v>38596</v>
          </cell>
          <cell r="CP7">
            <v>38596</v>
          </cell>
          <cell r="CQ7">
            <v>38596</v>
          </cell>
          <cell r="CR7">
            <v>38596</v>
          </cell>
          <cell r="CS7">
            <v>38596</v>
          </cell>
          <cell r="CT7">
            <v>38596</v>
          </cell>
          <cell r="CU7">
            <v>38596</v>
          </cell>
          <cell r="CV7">
            <v>38596</v>
          </cell>
          <cell r="CW7">
            <v>38596</v>
          </cell>
          <cell r="CX7">
            <v>38596</v>
          </cell>
          <cell r="CY7">
            <v>38596</v>
          </cell>
          <cell r="CZ7">
            <v>38596</v>
          </cell>
          <cell r="DA7">
            <v>38596</v>
          </cell>
          <cell r="DB7">
            <v>38596</v>
          </cell>
          <cell r="DC7">
            <v>38596</v>
          </cell>
          <cell r="DD7">
            <v>38596</v>
          </cell>
          <cell r="DE7">
            <v>38596</v>
          </cell>
          <cell r="DF7">
            <v>38596</v>
          </cell>
          <cell r="DG7">
            <v>38596</v>
          </cell>
          <cell r="DH7">
            <v>38596</v>
          </cell>
          <cell r="DI7">
            <v>38596</v>
          </cell>
          <cell r="DJ7">
            <v>38596</v>
          </cell>
          <cell r="DK7">
            <v>38596</v>
          </cell>
          <cell r="DL7">
            <v>38596</v>
          </cell>
          <cell r="DM7">
            <v>38596</v>
          </cell>
          <cell r="DN7">
            <v>38596</v>
          </cell>
          <cell r="DO7">
            <v>38596</v>
          </cell>
          <cell r="DP7">
            <v>38596</v>
          </cell>
          <cell r="DQ7">
            <v>38596</v>
          </cell>
          <cell r="DR7">
            <v>38596</v>
          </cell>
          <cell r="DS7">
            <v>38596</v>
          </cell>
          <cell r="DT7">
            <v>38596</v>
          </cell>
          <cell r="DU7">
            <v>38596</v>
          </cell>
          <cell r="DV7">
            <v>38596</v>
          </cell>
          <cell r="DW7">
            <v>38596</v>
          </cell>
          <cell r="DX7">
            <v>38596</v>
          </cell>
          <cell r="DY7">
            <v>38596</v>
          </cell>
          <cell r="DZ7">
            <v>38596</v>
          </cell>
          <cell r="EA7">
            <v>38596</v>
          </cell>
          <cell r="EB7">
            <v>38596</v>
          </cell>
          <cell r="EC7">
            <v>38596</v>
          </cell>
          <cell r="ED7">
            <v>38596</v>
          </cell>
          <cell r="EE7">
            <v>38596</v>
          </cell>
          <cell r="EF7">
            <v>38596</v>
          </cell>
          <cell r="EG7">
            <v>38596</v>
          </cell>
          <cell r="EH7">
            <v>38596</v>
          </cell>
          <cell r="EI7">
            <v>38596</v>
          </cell>
          <cell r="EJ7">
            <v>38596</v>
          </cell>
          <cell r="EK7">
            <v>38596</v>
          </cell>
          <cell r="EL7">
            <v>38596</v>
          </cell>
          <cell r="EM7">
            <v>38596</v>
          </cell>
          <cell r="EN7">
            <v>38596</v>
          </cell>
          <cell r="EO7">
            <v>38596</v>
          </cell>
          <cell r="EP7">
            <v>38596</v>
          </cell>
          <cell r="EQ7">
            <v>38596</v>
          </cell>
          <cell r="ER7">
            <v>38596</v>
          </cell>
          <cell r="ES7">
            <v>38596</v>
          </cell>
          <cell r="ET7">
            <v>38596</v>
          </cell>
          <cell r="EU7">
            <v>38596</v>
          </cell>
          <cell r="EV7">
            <v>38596</v>
          </cell>
          <cell r="EW7">
            <v>38596</v>
          </cell>
          <cell r="EX7">
            <v>38596</v>
          </cell>
          <cell r="EY7">
            <v>38596</v>
          </cell>
          <cell r="EZ7">
            <v>38596</v>
          </cell>
          <cell r="FA7">
            <v>38596</v>
          </cell>
          <cell r="FB7">
            <v>38596</v>
          </cell>
          <cell r="FC7">
            <v>38596</v>
          </cell>
          <cell r="FD7">
            <v>38596</v>
          </cell>
          <cell r="FE7">
            <v>38596</v>
          </cell>
          <cell r="FF7">
            <v>38596</v>
          </cell>
          <cell r="FG7">
            <v>38596</v>
          </cell>
          <cell r="FH7">
            <v>38596</v>
          </cell>
          <cell r="FI7">
            <v>38596</v>
          </cell>
          <cell r="FJ7">
            <v>38596</v>
          </cell>
          <cell r="FK7">
            <v>38596</v>
          </cell>
          <cell r="FL7">
            <v>38596</v>
          </cell>
          <cell r="FM7">
            <v>38596</v>
          </cell>
          <cell r="FN7">
            <v>38596</v>
          </cell>
          <cell r="FO7">
            <v>38596</v>
          </cell>
          <cell r="FP7">
            <v>38596</v>
          </cell>
          <cell r="FQ7">
            <v>38596</v>
          </cell>
          <cell r="FR7">
            <v>38596</v>
          </cell>
          <cell r="FS7">
            <v>38596</v>
          </cell>
          <cell r="FT7">
            <v>38596</v>
          </cell>
          <cell r="FU7">
            <v>38596</v>
          </cell>
          <cell r="FV7">
            <v>38596</v>
          </cell>
          <cell r="FW7">
            <v>38596</v>
          </cell>
          <cell r="FX7">
            <v>38596</v>
          </cell>
          <cell r="FY7">
            <v>38596</v>
          </cell>
          <cell r="FZ7">
            <v>38596</v>
          </cell>
          <cell r="GA7">
            <v>38596</v>
          </cell>
          <cell r="GB7">
            <v>38596</v>
          </cell>
          <cell r="GC7">
            <v>38596</v>
          </cell>
          <cell r="GD7">
            <v>38596</v>
          </cell>
          <cell r="GE7">
            <v>38596</v>
          </cell>
          <cell r="GF7">
            <v>38596</v>
          </cell>
          <cell r="GG7">
            <v>38596</v>
          </cell>
          <cell r="GH7">
            <v>38596</v>
          </cell>
          <cell r="GI7">
            <v>38596</v>
          </cell>
          <cell r="GJ7">
            <v>38596</v>
          </cell>
          <cell r="GK7">
            <v>38596</v>
          </cell>
          <cell r="GL7">
            <v>38596</v>
          </cell>
          <cell r="GM7">
            <v>38596</v>
          </cell>
          <cell r="GN7">
            <v>38596</v>
          </cell>
          <cell r="GO7">
            <v>38596</v>
          </cell>
          <cell r="GP7">
            <v>38596</v>
          </cell>
          <cell r="GQ7">
            <v>38596</v>
          </cell>
          <cell r="GR7">
            <v>38596</v>
          </cell>
          <cell r="GS7">
            <v>38596</v>
          </cell>
          <cell r="GT7">
            <v>38596</v>
          </cell>
          <cell r="GU7">
            <v>38596</v>
          </cell>
          <cell r="GV7">
            <v>38596</v>
          </cell>
          <cell r="GW7">
            <v>38596</v>
          </cell>
          <cell r="GX7">
            <v>38596</v>
          </cell>
          <cell r="GY7">
            <v>38596</v>
          </cell>
          <cell r="GZ7">
            <v>38596</v>
          </cell>
          <cell r="HA7">
            <v>38596</v>
          </cell>
          <cell r="HB7">
            <v>38596</v>
          </cell>
          <cell r="HC7">
            <v>38596</v>
          </cell>
          <cell r="HD7">
            <v>38596</v>
          </cell>
          <cell r="HE7">
            <v>38596</v>
          </cell>
          <cell r="HF7">
            <v>38596</v>
          </cell>
          <cell r="HG7">
            <v>38596</v>
          </cell>
          <cell r="HH7">
            <v>38596</v>
          </cell>
          <cell r="HI7">
            <v>38596</v>
          </cell>
          <cell r="HJ7">
            <v>38596</v>
          </cell>
          <cell r="HK7">
            <v>38596</v>
          </cell>
          <cell r="HL7">
            <v>38596</v>
          </cell>
          <cell r="HM7">
            <v>38596</v>
          </cell>
          <cell r="HN7">
            <v>38596</v>
          </cell>
          <cell r="HO7">
            <v>38596</v>
          </cell>
          <cell r="HP7">
            <v>38596</v>
          </cell>
          <cell r="HQ7">
            <v>38596</v>
          </cell>
          <cell r="HR7">
            <v>38596</v>
          </cell>
          <cell r="HS7">
            <v>38596</v>
          </cell>
          <cell r="HT7">
            <v>38596</v>
          </cell>
          <cell r="HU7">
            <v>38596</v>
          </cell>
          <cell r="HV7">
            <v>38596</v>
          </cell>
          <cell r="HW7">
            <v>38596</v>
          </cell>
          <cell r="HX7">
            <v>38596</v>
          </cell>
          <cell r="HY7">
            <v>38596</v>
          </cell>
          <cell r="HZ7">
            <v>38596</v>
          </cell>
          <cell r="IA7">
            <v>38596</v>
          </cell>
          <cell r="IB7">
            <v>38596</v>
          </cell>
          <cell r="IC7">
            <v>38596</v>
          </cell>
          <cell r="ID7">
            <v>38596</v>
          </cell>
          <cell r="IE7">
            <v>38596</v>
          </cell>
          <cell r="IF7">
            <v>38596</v>
          </cell>
          <cell r="IG7">
            <v>38596</v>
          </cell>
          <cell r="IH7">
            <v>38596</v>
          </cell>
          <cell r="II7">
            <v>38596</v>
          </cell>
          <cell r="IJ7">
            <v>38596</v>
          </cell>
          <cell r="IK7">
            <v>38596</v>
          </cell>
          <cell r="IL7">
            <v>38596</v>
          </cell>
          <cell r="IM7">
            <v>38596</v>
          </cell>
          <cell r="IN7">
            <v>38596</v>
          </cell>
          <cell r="IO7">
            <v>38596</v>
          </cell>
          <cell r="IP7">
            <v>38596</v>
          </cell>
          <cell r="IQ7">
            <v>38596</v>
          </cell>
        </row>
        <row r="8">
          <cell r="B8">
            <v>40238</v>
          </cell>
          <cell r="C8">
            <v>40238</v>
          </cell>
          <cell r="D8">
            <v>40238</v>
          </cell>
          <cell r="E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X8">
            <v>40238</v>
          </cell>
          <cell r="DY8">
            <v>40238</v>
          </cell>
          <cell r="DZ8">
            <v>40238</v>
          </cell>
          <cell r="EA8">
            <v>40238</v>
          </cell>
          <cell r="EB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19</v>
          </cell>
          <cell r="C9">
            <v>19</v>
          </cell>
          <cell r="D9">
            <v>19</v>
          </cell>
          <cell r="E9">
            <v>19</v>
          </cell>
          <cell r="F9">
            <v>19</v>
          </cell>
          <cell r="G9">
            <v>19</v>
          </cell>
          <cell r="H9">
            <v>19</v>
          </cell>
          <cell r="I9">
            <v>19</v>
          </cell>
          <cell r="J9">
            <v>19</v>
          </cell>
          <cell r="K9">
            <v>19</v>
          </cell>
          <cell r="L9">
            <v>19</v>
          </cell>
          <cell r="M9">
            <v>19</v>
          </cell>
          <cell r="N9">
            <v>19</v>
          </cell>
          <cell r="O9">
            <v>19</v>
          </cell>
          <cell r="P9">
            <v>19</v>
          </cell>
          <cell r="Q9">
            <v>19</v>
          </cell>
          <cell r="R9">
            <v>19</v>
          </cell>
          <cell r="S9">
            <v>19</v>
          </cell>
          <cell r="T9">
            <v>19</v>
          </cell>
          <cell r="U9">
            <v>19</v>
          </cell>
          <cell r="V9">
            <v>19</v>
          </cell>
          <cell r="W9">
            <v>19</v>
          </cell>
          <cell r="X9">
            <v>19</v>
          </cell>
          <cell r="Y9">
            <v>19</v>
          </cell>
          <cell r="Z9">
            <v>19</v>
          </cell>
          <cell r="AA9">
            <v>19</v>
          </cell>
          <cell r="AB9">
            <v>19</v>
          </cell>
          <cell r="AC9">
            <v>19</v>
          </cell>
          <cell r="AD9">
            <v>19</v>
          </cell>
          <cell r="AE9">
            <v>19</v>
          </cell>
          <cell r="AF9">
            <v>19</v>
          </cell>
          <cell r="AG9">
            <v>19</v>
          </cell>
          <cell r="AH9">
            <v>19</v>
          </cell>
          <cell r="AI9">
            <v>19</v>
          </cell>
          <cell r="AJ9">
            <v>19</v>
          </cell>
          <cell r="AK9">
            <v>19</v>
          </cell>
          <cell r="AL9">
            <v>19</v>
          </cell>
          <cell r="AM9">
            <v>19</v>
          </cell>
          <cell r="AN9">
            <v>19</v>
          </cell>
          <cell r="AO9">
            <v>19</v>
          </cell>
          <cell r="AP9">
            <v>19</v>
          </cell>
          <cell r="AQ9">
            <v>19</v>
          </cell>
          <cell r="AR9">
            <v>19</v>
          </cell>
          <cell r="AS9">
            <v>19</v>
          </cell>
          <cell r="AT9">
            <v>19</v>
          </cell>
          <cell r="AU9">
            <v>19</v>
          </cell>
          <cell r="AV9">
            <v>19</v>
          </cell>
          <cell r="AW9">
            <v>19</v>
          </cell>
          <cell r="AX9">
            <v>19</v>
          </cell>
          <cell r="AY9">
            <v>19</v>
          </cell>
          <cell r="AZ9">
            <v>19</v>
          </cell>
          <cell r="BA9">
            <v>19</v>
          </cell>
          <cell r="BB9">
            <v>19</v>
          </cell>
          <cell r="BC9">
            <v>19</v>
          </cell>
          <cell r="BD9">
            <v>19</v>
          </cell>
          <cell r="BE9">
            <v>19</v>
          </cell>
          <cell r="BF9">
            <v>19</v>
          </cell>
          <cell r="BG9">
            <v>19</v>
          </cell>
          <cell r="BH9">
            <v>19</v>
          </cell>
          <cell r="BI9">
            <v>19</v>
          </cell>
          <cell r="BJ9">
            <v>19</v>
          </cell>
          <cell r="BK9">
            <v>19</v>
          </cell>
          <cell r="BL9">
            <v>19</v>
          </cell>
          <cell r="BM9">
            <v>19</v>
          </cell>
          <cell r="BN9">
            <v>19</v>
          </cell>
          <cell r="BO9">
            <v>19</v>
          </cell>
          <cell r="BP9">
            <v>19</v>
          </cell>
          <cell r="BQ9">
            <v>19</v>
          </cell>
          <cell r="BR9">
            <v>19</v>
          </cell>
          <cell r="BS9">
            <v>19</v>
          </cell>
          <cell r="BT9">
            <v>19</v>
          </cell>
          <cell r="BU9">
            <v>19</v>
          </cell>
          <cell r="BV9">
            <v>19</v>
          </cell>
          <cell r="BW9">
            <v>19</v>
          </cell>
          <cell r="BX9">
            <v>19</v>
          </cell>
          <cell r="BY9">
            <v>19</v>
          </cell>
          <cell r="BZ9">
            <v>19</v>
          </cell>
          <cell r="CA9">
            <v>19</v>
          </cell>
          <cell r="CB9">
            <v>19</v>
          </cell>
          <cell r="CC9">
            <v>19</v>
          </cell>
          <cell r="CD9">
            <v>19</v>
          </cell>
          <cell r="CE9">
            <v>19</v>
          </cell>
          <cell r="CF9">
            <v>19</v>
          </cell>
          <cell r="CG9">
            <v>19</v>
          </cell>
          <cell r="CH9">
            <v>19</v>
          </cell>
          <cell r="CI9">
            <v>19</v>
          </cell>
          <cell r="CJ9">
            <v>19</v>
          </cell>
          <cell r="CK9">
            <v>19</v>
          </cell>
          <cell r="CL9">
            <v>19</v>
          </cell>
          <cell r="CM9">
            <v>19</v>
          </cell>
          <cell r="CN9">
            <v>19</v>
          </cell>
          <cell r="CO9">
            <v>19</v>
          </cell>
          <cell r="CP9">
            <v>19</v>
          </cell>
          <cell r="CQ9">
            <v>19</v>
          </cell>
          <cell r="CR9">
            <v>19</v>
          </cell>
          <cell r="CS9">
            <v>19</v>
          </cell>
          <cell r="CT9">
            <v>19</v>
          </cell>
          <cell r="CU9">
            <v>19</v>
          </cell>
          <cell r="CV9">
            <v>19</v>
          </cell>
          <cell r="CW9">
            <v>19</v>
          </cell>
          <cell r="CX9">
            <v>19</v>
          </cell>
          <cell r="CY9">
            <v>19</v>
          </cell>
          <cell r="CZ9">
            <v>19</v>
          </cell>
          <cell r="DA9">
            <v>19</v>
          </cell>
          <cell r="DB9">
            <v>19</v>
          </cell>
          <cell r="DC9">
            <v>19</v>
          </cell>
          <cell r="DD9">
            <v>19</v>
          </cell>
          <cell r="DE9">
            <v>19</v>
          </cell>
          <cell r="DF9">
            <v>19</v>
          </cell>
          <cell r="DG9">
            <v>19</v>
          </cell>
          <cell r="DH9">
            <v>19</v>
          </cell>
          <cell r="DI9">
            <v>19</v>
          </cell>
          <cell r="DJ9">
            <v>19</v>
          </cell>
          <cell r="DK9">
            <v>19</v>
          </cell>
          <cell r="DL9">
            <v>19</v>
          </cell>
          <cell r="DM9">
            <v>19</v>
          </cell>
          <cell r="DN9">
            <v>19</v>
          </cell>
          <cell r="DO9">
            <v>19</v>
          </cell>
          <cell r="DP9">
            <v>19</v>
          </cell>
          <cell r="DQ9">
            <v>19</v>
          </cell>
          <cell r="DR9">
            <v>19</v>
          </cell>
          <cell r="DS9">
            <v>19</v>
          </cell>
          <cell r="DT9">
            <v>19</v>
          </cell>
          <cell r="DU9">
            <v>19</v>
          </cell>
          <cell r="DV9">
            <v>19</v>
          </cell>
          <cell r="DW9">
            <v>19</v>
          </cell>
          <cell r="DX9">
            <v>19</v>
          </cell>
          <cell r="DY9">
            <v>19</v>
          </cell>
          <cell r="DZ9">
            <v>19</v>
          </cell>
          <cell r="EA9">
            <v>19</v>
          </cell>
          <cell r="EB9">
            <v>19</v>
          </cell>
          <cell r="EC9">
            <v>19</v>
          </cell>
          <cell r="ED9">
            <v>19</v>
          </cell>
          <cell r="EE9">
            <v>19</v>
          </cell>
          <cell r="EF9">
            <v>19</v>
          </cell>
          <cell r="EG9">
            <v>19</v>
          </cell>
          <cell r="EH9">
            <v>19</v>
          </cell>
          <cell r="EI9">
            <v>19</v>
          </cell>
          <cell r="EJ9">
            <v>19</v>
          </cell>
          <cell r="EK9">
            <v>19</v>
          </cell>
          <cell r="EL9">
            <v>19</v>
          </cell>
          <cell r="EM9">
            <v>19</v>
          </cell>
          <cell r="EN9">
            <v>19</v>
          </cell>
          <cell r="EO9">
            <v>19</v>
          </cell>
          <cell r="EP9">
            <v>19</v>
          </cell>
          <cell r="EQ9">
            <v>19</v>
          </cell>
          <cell r="ER9">
            <v>19</v>
          </cell>
          <cell r="ES9">
            <v>19</v>
          </cell>
          <cell r="ET9">
            <v>19</v>
          </cell>
          <cell r="EU9">
            <v>19</v>
          </cell>
          <cell r="EV9">
            <v>19</v>
          </cell>
          <cell r="EW9">
            <v>19</v>
          </cell>
          <cell r="EX9">
            <v>19</v>
          </cell>
          <cell r="EY9">
            <v>19</v>
          </cell>
          <cell r="EZ9">
            <v>19</v>
          </cell>
          <cell r="FA9">
            <v>19</v>
          </cell>
          <cell r="FB9">
            <v>19</v>
          </cell>
          <cell r="FC9">
            <v>19</v>
          </cell>
          <cell r="FD9">
            <v>19</v>
          </cell>
          <cell r="FE9">
            <v>19</v>
          </cell>
          <cell r="FF9">
            <v>19</v>
          </cell>
          <cell r="FG9">
            <v>19</v>
          </cell>
          <cell r="FH9">
            <v>19</v>
          </cell>
          <cell r="FI9">
            <v>19</v>
          </cell>
          <cell r="FJ9">
            <v>19</v>
          </cell>
          <cell r="FK9">
            <v>19</v>
          </cell>
          <cell r="FL9">
            <v>19</v>
          </cell>
          <cell r="FM9">
            <v>19</v>
          </cell>
          <cell r="FN9">
            <v>19</v>
          </cell>
          <cell r="FO9">
            <v>19</v>
          </cell>
          <cell r="FP9">
            <v>19</v>
          </cell>
          <cell r="FQ9">
            <v>19</v>
          </cell>
          <cell r="FR9">
            <v>19</v>
          </cell>
          <cell r="FS9">
            <v>19</v>
          </cell>
          <cell r="FT9">
            <v>19</v>
          </cell>
          <cell r="FU9">
            <v>19</v>
          </cell>
          <cell r="FV9">
            <v>19</v>
          </cell>
          <cell r="FW9">
            <v>19</v>
          </cell>
          <cell r="FX9">
            <v>19</v>
          </cell>
          <cell r="FY9">
            <v>19</v>
          </cell>
          <cell r="FZ9">
            <v>19</v>
          </cell>
          <cell r="GA9">
            <v>19</v>
          </cell>
          <cell r="GB9">
            <v>19</v>
          </cell>
          <cell r="GC9">
            <v>19</v>
          </cell>
          <cell r="GD9">
            <v>19</v>
          </cell>
          <cell r="GE9">
            <v>19</v>
          </cell>
          <cell r="GF9">
            <v>19</v>
          </cell>
          <cell r="GG9">
            <v>19</v>
          </cell>
          <cell r="GH9">
            <v>19</v>
          </cell>
          <cell r="GI9">
            <v>19</v>
          </cell>
          <cell r="GJ9">
            <v>19</v>
          </cell>
          <cell r="GK9">
            <v>19</v>
          </cell>
          <cell r="GL9">
            <v>19</v>
          </cell>
          <cell r="GM9">
            <v>19</v>
          </cell>
          <cell r="GN9">
            <v>19</v>
          </cell>
          <cell r="GO9">
            <v>19</v>
          </cell>
          <cell r="GP9">
            <v>19</v>
          </cell>
          <cell r="GQ9">
            <v>19</v>
          </cell>
          <cell r="GR9">
            <v>19</v>
          </cell>
          <cell r="GS9">
            <v>19</v>
          </cell>
          <cell r="GT9">
            <v>19</v>
          </cell>
          <cell r="GU9">
            <v>19</v>
          </cell>
          <cell r="GV9">
            <v>19</v>
          </cell>
          <cell r="GW9">
            <v>19</v>
          </cell>
          <cell r="GX9">
            <v>19</v>
          </cell>
          <cell r="GY9">
            <v>19</v>
          </cell>
          <cell r="GZ9">
            <v>19</v>
          </cell>
          <cell r="HA9">
            <v>19</v>
          </cell>
          <cell r="HB9">
            <v>19</v>
          </cell>
          <cell r="HC9">
            <v>19</v>
          </cell>
          <cell r="HD9">
            <v>19</v>
          </cell>
          <cell r="HE9">
            <v>19</v>
          </cell>
          <cell r="HF9">
            <v>19</v>
          </cell>
          <cell r="HG9">
            <v>19</v>
          </cell>
          <cell r="HH9">
            <v>19</v>
          </cell>
          <cell r="HI9">
            <v>19</v>
          </cell>
          <cell r="HJ9">
            <v>19</v>
          </cell>
          <cell r="HK9">
            <v>19</v>
          </cell>
          <cell r="HL9">
            <v>19</v>
          </cell>
          <cell r="HM9">
            <v>19</v>
          </cell>
          <cell r="HN9">
            <v>19</v>
          </cell>
          <cell r="HO9">
            <v>19</v>
          </cell>
          <cell r="HP9">
            <v>19</v>
          </cell>
          <cell r="HQ9">
            <v>19</v>
          </cell>
          <cell r="HR9">
            <v>19</v>
          </cell>
          <cell r="HS9">
            <v>19</v>
          </cell>
          <cell r="HT9">
            <v>19</v>
          </cell>
          <cell r="HU9">
            <v>19</v>
          </cell>
          <cell r="HV9">
            <v>19</v>
          </cell>
          <cell r="HW9">
            <v>19</v>
          </cell>
          <cell r="HX9">
            <v>19</v>
          </cell>
          <cell r="HY9">
            <v>19</v>
          </cell>
          <cell r="HZ9">
            <v>19</v>
          </cell>
          <cell r="IA9">
            <v>19</v>
          </cell>
          <cell r="IB9">
            <v>19</v>
          </cell>
          <cell r="IC9">
            <v>19</v>
          </cell>
          <cell r="ID9">
            <v>19</v>
          </cell>
          <cell r="IE9">
            <v>19</v>
          </cell>
          <cell r="IF9">
            <v>19</v>
          </cell>
          <cell r="IG9">
            <v>19</v>
          </cell>
          <cell r="IH9">
            <v>19</v>
          </cell>
          <cell r="II9">
            <v>19</v>
          </cell>
          <cell r="IJ9">
            <v>19</v>
          </cell>
          <cell r="IK9">
            <v>19</v>
          </cell>
          <cell r="IL9">
            <v>19</v>
          </cell>
          <cell r="IM9">
            <v>19</v>
          </cell>
          <cell r="IN9">
            <v>19</v>
          </cell>
          <cell r="IO9">
            <v>19</v>
          </cell>
          <cell r="IP9">
            <v>19</v>
          </cell>
          <cell r="IQ9">
            <v>19</v>
          </cell>
        </row>
        <row r="10">
          <cell r="B10" t="str">
            <v>A2329344A</v>
          </cell>
          <cell r="C10" t="str">
            <v>A2329389F</v>
          </cell>
          <cell r="D10" t="str">
            <v>A2331414L</v>
          </cell>
          <cell r="E10" t="str">
            <v>A2331459T</v>
          </cell>
          <cell r="F10" t="str">
            <v>A2331504T</v>
          </cell>
          <cell r="G10" t="str">
            <v>A2331549W</v>
          </cell>
          <cell r="H10" t="str">
            <v>A2332584W</v>
          </cell>
          <cell r="I10" t="str">
            <v>A2332719V</v>
          </cell>
          <cell r="J10" t="str">
            <v>A2332809X</v>
          </cell>
          <cell r="K10" t="str">
            <v>A2332764F</v>
          </cell>
          <cell r="L10" t="str">
            <v>A2331999F</v>
          </cell>
          <cell r="M10" t="str">
            <v>A2325834V</v>
          </cell>
          <cell r="N10" t="str">
            <v>A2325884T</v>
          </cell>
          <cell r="O10" t="str">
            <v>A2326154J</v>
          </cell>
          <cell r="P10" t="str">
            <v>A2326919X</v>
          </cell>
          <cell r="Q10" t="str">
            <v>A2326964K</v>
          </cell>
          <cell r="R10" t="str">
            <v>A2327009F</v>
          </cell>
          <cell r="S10" t="str">
            <v>A2326199L</v>
          </cell>
          <cell r="T10" t="str">
            <v>A2327054T</v>
          </cell>
          <cell r="U10" t="str">
            <v>A2327099W</v>
          </cell>
          <cell r="V10" t="str">
            <v>A2327144W</v>
          </cell>
          <cell r="W10" t="str">
            <v>A2327189A</v>
          </cell>
          <cell r="X10" t="str">
            <v>A2326244L</v>
          </cell>
          <cell r="Y10" t="str">
            <v>A2327234A</v>
          </cell>
          <cell r="Z10" t="str">
            <v>A2327279F</v>
          </cell>
          <cell r="AA10" t="str">
            <v>A2327324F</v>
          </cell>
          <cell r="AB10" t="str">
            <v>A2327369K</v>
          </cell>
          <cell r="AC10" t="str">
            <v>A2327414K</v>
          </cell>
          <cell r="AD10" t="str">
            <v>A2327459R</v>
          </cell>
          <cell r="AE10" t="str">
            <v>A2327504R</v>
          </cell>
          <cell r="AF10" t="str">
            <v>A2330879V</v>
          </cell>
          <cell r="AG10" t="str">
            <v>A2330924V</v>
          </cell>
          <cell r="AH10" t="str">
            <v>A2330969X</v>
          </cell>
          <cell r="AI10" t="str">
            <v>A2331644V</v>
          </cell>
          <cell r="AJ10" t="str">
            <v>A2331779C</v>
          </cell>
          <cell r="AK10" t="str">
            <v>A2331734X</v>
          </cell>
          <cell r="AL10" t="str">
            <v>A2326289T</v>
          </cell>
          <cell r="AM10" t="str">
            <v>A2327549V</v>
          </cell>
          <cell r="AN10" t="str">
            <v>A2327594F</v>
          </cell>
          <cell r="AO10" t="str">
            <v>A2326334T</v>
          </cell>
          <cell r="AP10" t="str">
            <v>A2327639X</v>
          </cell>
          <cell r="AQ10" t="str">
            <v>A2327684K</v>
          </cell>
          <cell r="AR10" t="str">
            <v>A2327729C</v>
          </cell>
          <cell r="AS10" t="str">
            <v>A2329484C</v>
          </cell>
          <cell r="AT10" t="str">
            <v>A2329529W</v>
          </cell>
          <cell r="AU10" t="str">
            <v>A2327774R</v>
          </cell>
          <cell r="AV10" t="str">
            <v>A2326109W</v>
          </cell>
          <cell r="AW10" t="str">
            <v>A2326739R</v>
          </cell>
          <cell r="AX10" t="str">
            <v>A2328854J</v>
          </cell>
          <cell r="AY10" t="str">
            <v>A2328899L</v>
          </cell>
          <cell r="AZ10" t="str">
            <v>A2328944L</v>
          </cell>
          <cell r="BA10" t="str">
            <v>A2326784A</v>
          </cell>
          <cell r="BB10" t="str">
            <v>A2325929K</v>
          </cell>
          <cell r="BC10" t="str">
            <v>A2329574J</v>
          </cell>
          <cell r="BD10" t="str">
            <v>A2329619A</v>
          </cell>
          <cell r="BE10" t="str">
            <v>A2327819J</v>
          </cell>
          <cell r="BF10" t="str">
            <v>A2329709F</v>
          </cell>
          <cell r="BG10" t="str">
            <v>A2329664L</v>
          </cell>
          <cell r="BH10" t="str">
            <v>A2327864V</v>
          </cell>
          <cell r="BI10" t="str">
            <v>A2331824C</v>
          </cell>
          <cell r="BJ10" t="str">
            <v>A2326379W</v>
          </cell>
          <cell r="BK10" t="str">
            <v>A2327909L</v>
          </cell>
          <cell r="BL10" t="str">
            <v>A2327954X</v>
          </cell>
          <cell r="BM10" t="str">
            <v>A2327999C</v>
          </cell>
          <cell r="BN10" t="str">
            <v>A2329799W</v>
          </cell>
          <cell r="BO10" t="str">
            <v>A2329844W</v>
          </cell>
          <cell r="BP10" t="str">
            <v>A2328044F</v>
          </cell>
          <cell r="BQ10" t="str">
            <v>A2325974W</v>
          </cell>
          <cell r="BR10" t="str">
            <v>A2331869J</v>
          </cell>
          <cell r="BS10" t="str">
            <v>A2326514A</v>
          </cell>
          <cell r="BT10" t="str">
            <v>A2328134K</v>
          </cell>
          <cell r="BU10" t="str">
            <v>A2331914J</v>
          </cell>
          <cell r="BV10" t="str">
            <v>A2329889A</v>
          </cell>
          <cell r="BW10" t="str">
            <v>A2326469A</v>
          </cell>
          <cell r="BX10" t="str">
            <v>A2329934A</v>
          </cell>
          <cell r="BY10" t="str">
            <v>A2329979F</v>
          </cell>
          <cell r="BZ10" t="str">
            <v>A2328089K</v>
          </cell>
          <cell r="CA10" t="str">
            <v>A2326019T</v>
          </cell>
          <cell r="CB10" t="str">
            <v>A2331959L</v>
          </cell>
          <cell r="CC10" t="str">
            <v>A2328179R</v>
          </cell>
          <cell r="CD10" t="str">
            <v>A2328224R</v>
          </cell>
          <cell r="CE10" t="str">
            <v>A2326559F</v>
          </cell>
          <cell r="CF10" t="str">
            <v>A2330024L</v>
          </cell>
          <cell r="CG10" t="str">
            <v>A2328269V</v>
          </cell>
          <cell r="CH10" t="str">
            <v>A2331014A</v>
          </cell>
          <cell r="CI10" t="str">
            <v>A2331059F</v>
          </cell>
          <cell r="CJ10" t="str">
            <v>A2328314V</v>
          </cell>
          <cell r="CK10" t="str">
            <v>A2330069T</v>
          </cell>
          <cell r="CL10" t="str">
            <v>A2328359X</v>
          </cell>
          <cell r="CM10" t="str">
            <v>A2329214C</v>
          </cell>
          <cell r="CN10" t="str">
            <v>A2330114T</v>
          </cell>
          <cell r="CO10" t="str">
            <v>A2330159W</v>
          </cell>
          <cell r="CP10" t="str">
            <v>A2331599V</v>
          </cell>
          <cell r="CQ10" t="str">
            <v>A2329259J</v>
          </cell>
          <cell r="CR10" t="str">
            <v>A2331689X</v>
          </cell>
          <cell r="CS10" t="str">
            <v>A2331104F</v>
          </cell>
          <cell r="CT10" t="str">
            <v>A2326829V</v>
          </cell>
          <cell r="CU10" t="str">
            <v>A2329034V</v>
          </cell>
          <cell r="CV10" t="str">
            <v>A2329079X</v>
          </cell>
          <cell r="CW10" t="str">
            <v>A2329124X</v>
          </cell>
          <cell r="CX10" t="str">
            <v>A2331149K</v>
          </cell>
          <cell r="CY10" t="str">
            <v>A2326064C</v>
          </cell>
          <cell r="CZ10" t="str">
            <v>A2326649K</v>
          </cell>
          <cell r="DA10" t="str">
            <v>A2328584V</v>
          </cell>
          <cell r="DB10" t="str">
            <v>A2328629L</v>
          </cell>
          <cell r="DC10" t="str">
            <v>A2328764C</v>
          </cell>
          <cell r="DD10" t="str">
            <v>A2328719T</v>
          </cell>
          <cell r="DE10" t="str">
            <v>A2328674X</v>
          </cell>
          <cell r="DF10" t="str">
            <v>A2326694W</v>
          </cell>
          <cell r="DG10" t="str">
            <v>A2331194W</v>
          </cell>
          <cell r="DH10" t="str">
            <v>A2328494R</v>
          </cell>
          <cell r="DI10" t="str">
            <v>A2328539J</v>
          </cell>
          <cell r="DJ10" t="str">
            <v>A2331239R</v>
          </cell>
          <cell r="DK10" t="str">
            <v>A2331284A</v>
          </cell>
          <cell r="DL10" t="str">
            <v>A2329304J</v>
          </cell>
          <cell r="DM10" t="str">
            <v>A2330294L</v>
          </cell>
          <cell r="DN10" t="str">
            <v>A2331329V</v>
          </cell>
          <cell r="DO10" t="str">
            <v>A2330204W</v>
          </cell>
          <cell r="DP10" t="str">
            <v>A2330249A</v>
          </cell>
          <cell r="DQ10" t="str">
            <v>A2331374F</v>
          </cell>
          <cell r="DR10" t="str">
            <v>A2330339F</v>
          </cell>
          <cell r="DS10" t="str">
            <v>A2330384T</v>
          </cell>
          <cell r="DT10" t="str">
            <v>A2330429K</v>
          </cell>
          <cell r="DU10" t="str">
            <v>A2328449C</v>
          </cell>
          <cell r="DV10" t="str">
            <v>A2328404X</v>
          </cell>
          <cell r="DW10" t="str">
            <v>A2330474W</v>
          </cell>
          <cell r="DX10" t="str">
            <v>A2326874F</v>
          </cell>
          <cell r="DY10" t="str">
            <v>A2329349L</v>
          </cell>
          <cell r="DZ10" t="str">
            <v>A2329394X</v>
          </cell>
          <cell r="EA10" t="str">
            <v>A2331419X</v>
          </cell>
          <cell r="EB10" t="str">
            <v>A2331464K</v>
          </cell>
          <cell r="EC10" t="str">
            <v>A2331509C</v>
          </cell>
          <cell r="ED10" t="str">
            <v>A2331554R</v>
          </cell>
          <cell r="EE10" t="str">
            <v>A2332589J</v>
          </cell>
          <cell r="EF10" t="str">
            <v>A2332724L</v>
          </cell>
          <cell r="EG10" t="str">
            <v>A2332814T</v>
          </cell>
          <cell r="EH10" t="str">
            <v>A2332769T</v>
          </cell>
          <cell r="EI10" t="str">
            <v>A2332004R</v>
          </cell>
          <cell r="EJ10" t="str">
            <v>A2325839F</v>
          </cell>
          <cell r="EK10" t="str">
            <v>A2325889C</v>
          </cell>
          <cell r="EL10" t="str">
            <v>A2326159V</v>
          </cell>
          <cell r="EM10" t="str">
            <v>A2326924T</v>
          </cell>
          <cell r="EN10" t="str">
            <v>A2326969W</v>
          </cell>
          <cell r="EO10" t="str">
            <v>A2327014X</v>
          </cell>
          <cell r="EP10" t="str">
            <v>A2326204V</v>
          </cell>
          <cell r="EQ10" t="str">
            <v>A2327059C</v>
          </cell>
          <cell r="ER10" t="str">
            <v>A2327104C</v>
          </cell>
          <cell r="ES10" t="str">
            <v>A2327149J</v>
          </cell>
          <cell r="ET10" t="str">
            <v>A2327194V</v>
          </cell>
          <cell r="EU10" t="str">
            <v>A2326249X</v>
          </cell>
          <cell r="EV10" t="str">
            <v>A2327239L</v>
          </cell>
          <cell r="EW10" t="str">
            <v>A2327284X</v>
          </cell>
          <cell r="EX10" t="str">
            <v>A2327329T</v>
          </cell>
          <cell r="EY10" t="str">
            <v>A2327374C</v>
          </cell>
          <cell r="EZ10" t="str">
            <v>A2327419W</v>
          </cell>
          <cell r="FA10" t="str">
            <v>A2327464J</v>
          </cell>
          <cell r="FB10" t="str">
            <v>A2327509A</v>
          </cell>
          <cell r="FC10" t="str">
            <v>A2330884L</v>
          </cell>
          <cell r="FD10" t="str">
            <v>A2330929F</v>
          </cell>
          <cell r="FE10" t="str">
            <v>A2330974T</v>
          </cell>
          <cell r="FF10" t="str">
            <v>A2331649F</v>
          </cell>
          <cell r="FG10" t="str">
            <v>A2331784W</v>
          </cell>
          <cell r="FH10" t="str">
            <v>A2331739K</v>
          </cell>
          <cell r="FI10" t="str">
            <v>A2326294K</v>
          </cell>
          <cell r="FJ10" t="str">
            <v>A2327554L</v>
          </cell>
          <cell r="FK10" t="str">
            <v>A2327599T</v>
          </cell>
          <cell r="FL10" t="str">
            <v>A2326339C</v>
          </cell>
          <cell r="FM10" t="str">
            <v>A2327644T</v>
          </cell>
          <cell r="FN10" t="str">
            <v>A2327689W</v>
          </cell>
          <cell r="FO10" t="str">
            <v>A2327734W</v>
          </cell>
          <cell r="FP10" t="str">
            <v>A2329489R</v>
          </cell>
          <cell r="FQ10" t="str">
            <v>A2329534R</v>
          </cell>
          <cell r="FR10" t="str">
            <v>A2327779A</v>
          </cell>
          <cell r="FS10" t="str">
            <v>A2326114R</v>
          </cell>
          <cell r="FT10" t="str">
            <v>A2326744J</v>
          </cell>
          <cell r="FU10" t="str">
            <v>A2328859V</v>
          </cell>
          <cell r="FV10" t="str">
            <v>A2328904V</v>
          </cell>
          <cell r="FW10" t="str">
            <v>A2328949X</v>
          </cell>
          <cell r="FX10" t="str">
            <v>A2326789L</v>
          </cell>
          <cell r="FY10" t="str">
            <v>A2325934C</v>
          </cell>
          <cell r="FZ10" t="str">
            <v>A2329579V</v>
          </cell>
          <cell r="GA10" t="str">
            <v>A2329624V</v>
          </cell>
          <cell r="GB10" t="str">
            <v>A2327824A</v>
          </cell>
          <cell r="GC10" t="str">
            <v>A2329714X</v>
          </cell>
          <cell r="GD10" t="str">
            <v>A2329669X</v>
          </cell>
          <cell r="GE10" t="str">
            <v>A2327869F</v>
          </cell>
          <cell r="GF10" t="str">
            <v>A2331829R</v>
          </cell>
          <cell r="GG10" t="str">
            <v>A2326384R</v>
          </cell>
          <cell r="GH10" t="str">
            <v>A2327914F</v>
          </cell>
          <cell r="GI10" t="str">
            <v>A2327959K</v>
          </cell>
          <cell r="GJ10" t="str">
            <v>A2328004L</v>
          </cell>
          <cell r="GK10" t="str">
            <v>A2329804C</v>
          </cell>
          <cell r="GL10" t="str">
            <v>A2329849J</v>
          </cell>
          <cell r="GM10" t="str">
            <v>A2328049T</v>
          </cell>
          <cell r="GN10" t="str">
            <v>A2325979J</v>
          </cell>
          <cell r="GO10" t="str">
            <v>A2331874A</v>
          </cell>
          <cell r="GP10" t="str">
            <v>A2326519L</v>
          </cell>
          <cell r="GQ10" t="str">
            <v>A2328139W</v>
          </cell>
          <cell r="GR10" t="str">
            <v>A2331919V</v>
          </cell>
          <cell r="GS10" t="str">
            <v>A2329894V</v>
          </cell>
          <cell r="GT10" t="str">
            <v>A2326474V</v>
          </cell>
          <cell r="GU10" t="str">
            <v>A2329939L</v>
          </cell>
          <cell r="GV10" t="str">
            <v>A2329984X</v>
          </cell>
          <cell r="GW10" t="str">
            <v>A2328094C</v>
          </cell>
          <cell r="GX10" t="str">
            <v>A2326024K</v>
          </cell>
          <cell r="GY10" t="str">
            <v>A2331964F</v>
          </cell>
          <cell r="GZ10" t="str">
            <v>A2328184J</v>
          </cell>
          <cell r="HA10" t="str">
            <v>A2328229A</v>
          </cell>
          <cell r="HB10" t="str">
            <v>A2326564X</v>
          </cell>
          <cell r="HC10" t="str">
            <v>A2330029X</v>
          </cell>
          <cell r="HD10" t="str">
            <v>A2328274L</v>
          </cell>
          <cell r="HE10" t="str">
            <v>A2331019L</v>
          </cell>
          <cell r="HF10" t="str">
            <v>A2331064X</v>
          </cell>
          <cell r="HG10" t="str">
            <v>A2328319F</v>
          </cell>
          <cell r="HH10" t="str">
            <v>A2330074K</v>
          </cell>
          <cell r="HI10" t="str">
            <v>A2328364T</v>
          </cell>
          <cell r="HJ10" t="str">
            <v>A2329219R</v>
          </cell>
          <cell r="HK10" t="str">
            <v>A2330119C</v>
          </cell>
          <cell r="HL10" t="str">
            <v>A2330164R</v>
          </cell>
          <cell r="HM10" t="str">
            <v>A2331604A</v>
          </cell>
          <cell r="HN10" t="str">
            <v>A2329264A</v>
          </cell>
          <cell r="HO10" t="str">
            <v>A2331694T</v>
          </cell>
          <cell r="HP10" t="str">
            <v>A2331109T</v>
          </cell>
          <cell r="HQ10" t="str">
            <v>A2326834L</v>
          </cell>
          <cell r="HR10" t="str">
            <v>A2329039F</v>
          </cell>
          <cell r="HS10" t="str">
            <v>A2329084T</v>
          </cell>
          <cell r="HT10" t="str">
            <v>A2329129K</v>
          </cell>
          <cell r="HU10" t="str">
            <v>A2331154C</v>
          </cell>
          <cell r="HV10" t="str">
            <v>A2326069R</v>
          </cell>
          <cell r="HW10" t="str">
            <v>A2326654C</v>
          </cell>
          <cell r="HX10" t="str">
            <v>A2328589F</v>
          </cell>
          <cell r="HY10" t="str">
            <v>A2328634F</v>
          </cell>
          <cell r="HZ10" t="str">
            <v>A2328769R</v>
          </cell>
          <cell r="IA10" t="str">
            <v>A2328724K</v>
          </cell>
          <cell r="IB10" t="str">
            <v>A2328679K</v>
          </cell>
          <cell r="IC10" t="str">
            <v>A2326699J</v>
          </cell>
          <cell r="ID10" t="str">
            <v>A2331199J</v>
          </cell>
          <cell r="IE10" t="str">
            <v>A2328499A</v>
          </cell>
          <cell r="IF10" t="str">
            <v>A2328544A</v>
          </cell>
          <cell r="IG10" t="str">
            <v>A2331244J</v>
          </cell>
          <cell r="IH10" t="str">
            <v>A2331289L</v>
          </cell>
          <cell r="II10" t="str">
            <v>A2329309V</v>
          </cell>
          <cell r="IJ10" t="str">
            <v>A2330299X</v>
          </cell>
          <cell r="IK10" t="str">
            <v>A2331334L</v>
          </cell>
          <cell r="IL10" t="str">
            <v>A2330209J</v>
          </cell>
          <cell r="IM10" t="str">
            <v>A2330254V</v>
          </cell>
          <cell r="IN10" t="str">
            <v>A2331379T</v>
          </cell>
          <cell r="IO10" t="str">
            <v>A2330344X</v>
          </cell>
          <cell r="IP10" t="str">
            <v>A2330389C</v>
          </cell>
          <cell r="IQ10" t="str">
            <v>A2330434C</v>
          </cell>
        </row>
        <row r="11">
          <cell r="B11">
            <v>0.12</v>
          </cell>
          <cell r="C11">
            <v>0.06</v>
          </cell>
          <cell r="D11">
            <v>0</v>
          </cell>
          <cell r="E11">
            <v>0</v>
          </cell>
          <cell r="F11">
            <v>0</v>
          </cell>
          <cell r="G11">
            <v>0</v>
          </cell>
          <cell r="H11">
            <v>0</v>
          </cell>
          <cell r="I11">
            <v>-0.02</v>
          </cell>
          <cell r="J11">
            <v>-0.05</v>
          </cell>
          <cell r="K11">
            <v>0.03</v>
          </cell>
          <cell r="L11">
            <v>0.02</v>
          </cell>
          <cell r="M11">
            <v>1.3</v>
          </cell>
          <cell r="N11">
            <v>0.14000000000000001</v>
          </cell>
          <cell r="O11">
            <v>-0.01</v>
          </cell>
          <cell r="P11">
            <v>0</v>
          </cell>
          <cell r="Q11">
            <v>0.01</v>
          </cell>
          <cell r="R11">
            <v>-0.01</v>
          </cell>
          <cell r="S11">
            <v>0.03</v>
          </cell>
          <cell r="T11">
            <v>0.01</v>
          </cell>
          <cell r="U11">
            <v>0.01</v>
          </cell>
          <cell r="V11">
            <v>0.01</v>
          </cell>
          <cell r="W11">
            <v>0</v>
          </cell>
          <cell r="X11">
            <v>-0.02</v>
          </cell>
          <cell r="Y11">
            <v>0</v>
          </cell>
          <cell r="Z11">
            <v>0.01</v>
          </cell>
          <cell r="AA11">
            <v>0.01</v>
          </cell>
          <cell r="AB11">
            <v>-0.02</v>
          </cell>
          <cell r="AC11">
            <v>-0.01</v>
          </cell>
          <cell r="AD11">
            <v>0</v>
          </cell>
          <cell r="AE11">
            <v>0.01</v>
          </cell>
          <cell r="AF11">
            <v>-0.01</v>
          </cell>
          <cell r="AG11">
            <v>-0.05</v>
          </cell>
          <cell r="AH11">
            <v>0.04</v>
          </cell>
          <cell r="AI11">
            <v>0.06</v>
          </cell>
          <cell r="AJ11">
            <v>0.06</v>
          </cell>
          <cell r="AK11">
            <v>0</v>
          </cell>
          <cell r="AL11">
            <v>0.09</v>
          </cell>
          <cell r="AM11">
            <v>0.06</v>
          </cell>
          <cell r="AN11">
            <v>0.04</v>
          </cell>
          <cell r="AO11">
            <v>0.01</v>
          </cell>
          <cell r="AP11">
            <v>0</v>
          </cell>
          <cell r="AQ11">
            <v>0.01</v>
          </cell>
          <cell r="AR11">
            <v>0.01</v>
          </cell>
          <cell r="AS11">
            <v>0.01</v>
          </cell>
          <cell r="AT11">
            <v>0</v>
          </cell>
          <cell r="AU11">
            <v>-0.02</v>
          </cell>
          <cell r="AV11">
            <v>0.23</v>
          </cell>
          <cell r="AW11">
            <v>0.22</v>
          </cell>
          <cell r="AX11">
            <v>0.12</v>
          </cell>
          <cell r="AY11">
            <v>0.08</v>
          </cell>
          <cell r="AZ11">
            <v>0.01</v>
          </cell>
          <cell r="BA11">
            <v>0.01</v>
          </cell>
          <cell r="BB11">
            <v>0</v>
          </cell>
          <cell r="BC11">
            <v>-0.01</v>
          </cell>
          <cell r="BD11">
            <v>0</v>
          </cell>
          <cell r="BE11">
            <v>0</v>
          </cell>
          <cell r="BF11">
            <v>-0.02</v>
          </cell>
          <cell r="BG11">
            <v>-0.02</v>
          </cell>
          <cell r="BH11">
            <v>0</v>
          </cell>
          <cell r="BI11">
            <v>0.02</v>
          </cell>
          <cell r="BJ11">
            <v>0</v>
          </cell>
          <cell r="BK11">
            <v>-0.01</v>
          </cell>
          <cell r="BL11">
            <v>0</v>
          </cell>
          <cell r="BM11">
            <v>0</v>
          </cell>
          <cell r="BN11">
            <v>0.01</v>
          </cell>
          <cell r="BO11">
            <v>0.01</v>
          </cell>
          <cell r="BP11">
            <v>0</v>
          </cell>
          <cell r="BQ11">
            <v>0.33</v>
          </cell>
          <cell r="BR11">
            <v>0.06</v>
          </cell>
          <cell r="BS11">
            <v>0.01</v>
          </cell>
          <cell r="BT11">
            <v>0</v>
          </cell>
          <cell r="BU11">
            <v>0</v>
          </cell>
          <cell r="BV11">
            <v>0</v>
          </cell>
          <cell r="BW11">
            <v>0.27</v>
          </cell>
          <cell r="BX11">
            <v>0.19</v>
          </cell>
          <cell r="BY11">
            <v>0.06</v>
          </cell>
          <cell r="BZ11">
            <v>0.02</v>
          </cell>
          <cell r="CA11">
            <v>0.02</v>
          </cell>
          <cell r="CB11">
            <v>0.04</v>
          </cell>
          <cell r="CC11">
            <v>0</v>
          </cell>
          <cell r="CD11">
            <v>0</v>
          </cell>
          <cell r="CE11">
            <v>0.04</v>
          </cell>
          <cell r="CF11">
            <v>0</v>
          </cell>
          <cell r="CG11">
            <v>0</v>
          </cell>
          <cell r="CH11">
            <v>0</v>
          </cell>
          <cell r="CI11">
            <v>0</v>
          </cell>
          <cell r="CJ11">
            <v>0</v>
          </cell>
          <cell r="CK11">
            <v>-0.03</v>
          </cell>
          <cell r="CL11">
            <v>0</v>
          </cell>
          <cell r="CM11">
            <v>0.01</v>
          </cell>
          <cell r="CN11">
            <v>-0.04</v>
          </cell>
          <cell r="CO11">
            <v>0.01</v>
          </cell>
          <cell r="CP11">
            <v>0</v>
          </cell>
          <cell r="CQ11">
            <v>0.01</v>
          </cell>
          <cell r="CR11">
            <v>0</v>
          </cell>
          <cell r="CS11">
            <v>-0.04</v>
          </cell>
          <cell r="CT11">
            <v>0</v>
          </cell>
          <cell r="CU11">
            <v>-0.01</v>
          </cell>
          <cell r="CV11">
            <v>-0.01</v>
          </cell>
          <cell r="CW11">
            <v>0.01</v>
          </cell>
          <cell r="CX11">
            <v>-0.05</v>
          </cell>
          <cell r="CY11">
            <v>0.34</v>
          </cell>
          <cell r="CZ11">
            <v>0.32</v>
          </cell>
          <cell r="DA11">
            <v>-0.05</v>
          </cell>
          <cell r="DB11">
            <v>0.35</v>
          </cell>
          <cell r="DC11">
            <v>0.01</v>
          </cell>
          <cell r="DD11">
            <v>0.01</v>
          </cell>
          <cell r="DE11">
            <v>0</v>
          </cell>
          <cell r="DF11">
            <v>0.01</v>
          </cell>
          <cell r="DG11">
            <v>-0.03</v>
          </cell>
          <cell r="DH11">
            <v>0</v>
          </cell>
          <cell r="DI11">
            <v>-0.03</v>
          </cell>
          <cell r="DJ11">
            <v>0.67</v>
          </cell>
          <cell r="DK11">
            <v>-0.02</v>
          </cell>
          <cell r="DL11">
            <v>-0.03</v>
          </cell>
          <cell r="DM11">
            <v>0</v>
          </cell>
          <cell r="DN11">
            <v>0</v>
          </cell>
          <cell r="DO11">
            <v>0</v>
          </cell>
          <cell r="DP11">
            <v>0</v>
          </cell>
          <cell r="DQ11">
            <v>0.03</v>
          </cell>
          <cell r="DR11">
            <v>-0.03</v>
          </cell>
          <cell r="DS11">
            <v>-0.01</v>
          </cell>
          <cell r="DT11">
            <v>0.02</v>
          </cell>
          <cell r="DU11">
            <v>0.05</v>
          </cell>
          <cell r="DV11">
            <v>0.02</v>
          </cell>
          <cell r="DW11">
            <v>-0.02</v>
          </cell>
          <cell r="DX11">
            <v>0.67</v>
          </cell>
          <cell r="DY11">
            <v>0.51</v>
          </cell>
          <cell r="DZ11">
            <v>0.17</v>
          </cell>
          <cell r="EA11">
            <v>0</v>
          </cell>
          <cell r="EB11">
            <v>0</v>
          </cell>
          <cell r="EC11">
            <v>0</v>
          </cell>
          <cell r="ED11">
            <v>0</v>
          </cell>
          <cell r="EE11">
            <v>-0.12</v>
          </cell>
          <cell r="EF11">
            <v>-0.08</v>
          </cell>
          <cell r="EG11">
            <v>-0.1</v>
          </cell>
          <cell r="EH11">
            <v>0.01</v>
          </cell>
          <cell r="EI11">
            <v>-0.04</v>
          </cell>
          <cell r="EJ11">
            <v>1.5</v>
          </cell>
          <cell r="EK11">
            <v>-0.02</v>
          </cell>
          <cell r="EL11">
            <v>0</v>
          </cell>
          <cell r="EM11">
            <v>0</v>
          </cell>
          <cell r="EN11">
            <v>0.01</v>
          </cell>
          <cell r="EO11">
            <v>-0.01</v>
          </cell>
          <cell r="EP11">
            <v>0.03</v>
          </cell>
          <cell r="EQ11">
            <v>0.03</v>
          </cell>
          <cell r="ER11">
            <v>0</v>
          </cell>
          <cell r="ES11">
            <v>0.01</v>
          </cell>
          <cell r="ET11">
            <v>0</v>
          </cell>
          <cell r="EU11">
            <v>0</v>
          </cell>
          <cell r="EV11">
            <v>-0.01</v>
          </cell>
          <cell r="EW11">
            <v>0.02</v>
          </cell>
          <cell r="EX11">
            <v>0</v>
          </cell>
          <cell r="EY11">
            <v>-0.03</v>
          </cell>
          <cell r="EZ11">
            <v>0</v>
          </cell>
          <cell r="FA11">
            <v>-0.01</v>
          </cell>
          <cell r="FB11">
            <v>0.02</v>
          </cell>
          <cell r="FC11">
            <v>-7.0000000000000007E-2</v>
          </cell>
          <cell r="FD11">
            <v>-0.02</v>
          </cell>
          <cell r="FE11">
            <v>-0.05</v>
          </cell>
          <cell r="FF11">
            <v>-0.02</v>
          </cell>
          <cell r="FG11">
            <v>-0.01</v>
          </cell>
          <cell r="FH11">
            <v>0</v>
          </cell>
          <cell r="FI11">
            <v>0.01</v>
          </cell>
          <cell r="FJ11">
            <v>0</v>
          </cell>
          <cell r="FK11">
            <v>0.01</v>
          </cell>
          <cell r="FL11">
            <v>0.01</v>
          </cell>
          <cell r="FM11">
            <v>0</v>
          </cell>
          <cell r="FN11">
            <v>0.01</v>
          </cell>
          <cell r="FO11">
            <v>-0.02</v>
          </cell>
          <cell r="FP11">
            <v>0</v>
          </cell>
          <cell r="FQ11">
            <v>0</v>
          </cell>
          <cell r="FR11">
            <v>0.02</v>
          </cell>
          <cell r="FS11">
            <v>7.0000000000000007E-2</v>
          </cell>
          <cell r="FT11">
            <v>0.05</v>
          </cell>
          <cell r="FU11">
            <v>0.04</v>
          </cell>
          <cell r="FV11">
            <v>-0.01</v>
          </cell>
          <cell r="FW11">
            <v>0.01</v>
          </cell>
          <cell r="FX11">
            <v>0.01</v>
          </cell>
          <cell r="FY11">
            <v>7.0000000000000007E-2</v>
          </cell>
          <cell r="FZ11">
            <v>-0.01</v>
          </cell>
          <cell r="GA11">
            <v>-0.01</v>
          </cell>
          <cell r="GB11">
            <v>0</v>
          </cell>
          <cell r="GC11">
            <v>0.03</v>
          </cell>
          <cell r="GD11">
            <v>0.03</v>
          </cell>
          <cell r="GE11">
            <v>0</v>
          </cell>
          <cell r="GF11">
            <v>0.01</v>
          </cell>
          <cell r="GG11">
            <v>0.01</v>
          </cell>
          <cell r="GH11">
            <v>0.01</v>
          </cell>
          <cell r="GI11">
            <v>0.01</v>
          </cell>
          <cell r="GJ11">
            <v>0</v>
          </cell>
          <cell r="GK11">
            <v>0.04</v>
          </cell>
          <cell r="GL11">
            <v>0.03</v>
          </cell>
          <cell r="GM11">
            <v>0.01</v>
          </cell>
          <cell r="GN11">
            <v>0.56999999999999995</v>
          </cell>
          <cell r="GO11">
            <v>0.01</v>
          </cell>
          <cell r="GP11">
            <v>0.21</v>
          </cell>
          <cell r="GQ11">
            <v>0.09</v>
          </cell>
          <cell r="GR11">
            <v>0.03</v>
          </cell>
          <cell r="GS11">
            <v>0.09</v>
          </cell>
          <cell r="GT11">
            <v>0.34</v>
          </cell>
          <cell r="GU11">
            <v>0.12</v>
          </cell>
          <cell r="GV11">
            <v>0.19</v>
          </cell>
          <cell r="GW11">
            <v>0.03</v>
          </cell>
          <cell r="GX11">
            <v>0.12</v>
          </cell>
          <cell r="GY11">
            <v>0.06</v>
          </cell>
          <cell r="GZ11">
            <v>0</v>
          </cell>
          <cell r="HA11">
            <v>0.05</v>
          </cell>
          <cell r="HB11">
            <v>0.01</v>
          </cell>
          <cell r="HC11">
            <v>0.03</v>
          </cell>
          <cell r="HD11">
            <v>0.01</v>
          </cell>
          <cell r="HE11">
            <v>0.01</v>
          </cell>
          <cell r="HF11">
            <v>0.01</v>
          </cell>
          <cell r="HG11">
            <v>0</v>
          </cell>
          <cell r="HH11">
            <v>0.01</v>
          </cell>
          <cell r="HI11">
            <v>0</v>
          </cell>
          <cell r="HJ11">
            <v>0</v>
          </cell>
          <cell r="HK11">
            <v>0</v>
          </cell>
          <cell r="HL11">
            <v>0.03</v>
          </cell>
          <cell r="HM11">
            <v>0.01</v>
          </cell>
          <cell r="HN11">
            <v>0.03</v>
          </cell>
          <cell r="HO11">
            <v>0</v>
          </cell>
          <cell r="HP11">
            <v>-0.01</v>
          </cell>
          <cell r="HQ11">
            <v>0.08</v>
          </cell>
          <cell r="HR11">
            <v>0.05</v>
          </cell>
          <cell r="HS11">
            <v>0</v>
          </cell>
          <cell r="HT11">
            <v>0.03</v>
          </cell>
          <cell r="HU11">
            <v>-0.08</v>
          </cell>
          <cell r="HV11">
            <v>0.74</v>
          </cell>
          <cell r="HW11">
            <v>0.73</v>
          </cell>
          <cell r="HX11">
            <v>-0.06</v>
          </cell>
          <cell r="HY11">
            <v>0.73</v>
          </cell>
          <cell r="HZ11">
            <v>0.02</v>
          </cell>
          <cell r="IA11">
            <v>0.02</v>
          </cell>
          <cell r="IB11">
            <v>0.02</v>
          </cell>
          <cell r="IC11">
            <v>0.02</v>
          </cell>
          <cell r="ID11">
            <v>-0.04</v>
          </cell>
          <cell r="IE11">
            <v>0</v>
          </cell>
          <cell r="IF11">
            <v>-0.04</v>
          </cell>
          <cell r="IG11">
            <v>0.34</v>
          </cell>
          <cell r="IH11">
            <v>-0.01</v>
          </cell>
          <cell r="II11">
            <v>-0.02</v>
          </cell>
          <cell r="IJ11">
            <v>0.02</v>
          </cell>
          <cell r="IK11">
            <v>0.02</v>
          </cell>
          <cell r="IL11">
            <v>0.01</v>
          </cell>
          <cell r="IM11">
            <v>0.01</v>
          </cell>
          <cell r="IN11">
            <v>0.05</v>
          </cell>
          <cell r="IO11">
            <v>-0.01</v>
          </cell>
          <cell r="IP11">
            <v>0.01</v>
          </cell>
          <cell r="IQ11">
            <v>0.04</v>
          </cell>
        </row>
        <row r="12">
          <cell r="B12">
            <v>0.22</v>
          </cell>
          <cell r="C12">
            <v>-0.05</v>
          </cell>
          <cell r="D12">
            <v>0</v>
          </cell>
          <cell r="E12">
            <v>0.01</v>
          </cell>
          <cell r="F12">
            <v>0</v>
          </cell>
          <cell r="G12">
            <v>0</v>
          </cell>
          <cell r="H12">
            <v>0.14000000000000001</v>
          </cell>
          <cell r="I12">
            <v>0.12</v>
          </cell>
          <cell r="J12">
            <v>0.09</v>
          </cell>
          <cell r="K12">
            <v>0.03</v>
          </cell>
          <cell r="L12">
            <v>0.02</v>
          </cell>
          <cell r="M12">
            <v>0.9</v>
          </cell>
          <cell r="N12">
            <v>0.28000000000000003</v>
          </cell>
          <cell r="O12">
            <v>0.03</v>
          </cell>
          <cell r="P12">
            <v>0.02</v>
          </cell>
          <cell r="Q12">
            <v>0.01</v>
          </cell>
          <cell r="R12">
            <v>0</v>
          </cell>
          <cell r="S12">
            <v>0.02</v>
          </cell>
          <cell r="T12">
            <v>0.01</v>
          </cell>
          <cell r="U12">
            <v>0</v>
          </cell>
          <cell r="V12">
            <v>0</v>
          </cell>
          <cell r="W12">
            <v>0.01</v>
          </cell>
          <cell r="X12">
            <v>0.03</v>
          </cell>
          <cell r="Y12">
            <v>0.01</v>
          </cell>
          <cell r="Z12">
            <v>0</v>
          </cell>
          <cell r="AA12">
            <v>-0.02</v>
          </cell>
          <cell r="AB12">
            <v>0.03</v>
          </cell>
          <cell r="AC12">
            <v>-0.01</v>
          </cell>
          <cell r="AD12">
            <v>0.01</v>
          </cell>
          <cell r="AE12">
            <v>0</v>
          </cell>
          <cell r="AF12">
            <v>0.2</v>
          </cell>
          <cell r="AG12">
            <v>0.04</v>
          </cell>
          <cell r="AH12">
            <v>0.16</v>
          </cell>
          <cell r="AI12">
            <v>-0.03</v>
          </cell>
          <cell r="AJ12">
            <v>-0.04</v>
          </cell>
          <cell r="AK12">
            <v>0.01</v>
          </cell>
          <cell r="AL12">
            <v>0.05</v>
          </cell>
          <cell r="AM12">
            <v>0</v>
          </cell>
          <cell r="AN12">
            <v>0.05</v>
          </cell>
          <cell r="AO12">
            <v>-0.01</v>
          </cell>
          <cell r="AP12">
            <v>0</v>
          </cell>
          <cell r="AQ12">
            <v>-0.01</v>
          </cell>
          <cell r="AR12">
            <v>0</v>
          </cell>
          <cell r="AS12">
            <v>0</v>
          </cell>
          <cell r="AT12">
            <v>0.01</v>
          </cell>
          <cell r="AU12">
            <v>-0.01</v>
          </cell>
          <cell r="AV12">
            <v>0.09</v>
          </cell>
          <cell r="AW12">
            <v>0.05</v>
          </cell>
          <cell r="AX12">
            <v>0.01</v>
          </cell>
          <cell r="AY12">
            <v>0.01</v>
          </cell>
          <cell r="AZ12">
            <v>0.02</v>
          </cell>
          <cell r="BA12">
            <v>0.05</v>
          </cell>
          <cell r="BB12">
            <v>0.06</v>
          </cell>
          <cell r="BC12">
            <v>0.03</v>
          </cell>
          <cell r="BD12">
            <v>0.03</v>
          </cell>
          <cell r="BE12">
            <v>0.01</v>
          </cell>
          <cell r="BF12">
            <v>0</v>
          </cell>
          <cell r="BG12">
            <v>0</v>
          </cell>
          <cell r="BH12">
            <v>0.01</v>
          </cell>
          <cell r="BI12">
            <v>0.01</v>
          </cell>
          <cell r="BJ12">
            <v>0.01</v>
          </cell>
          <cell r="BK12">
            <v>0</v>
          </cell>
          <cell r="BL12">
            <v>0.01</v>
          </cell>
          <cell r="BM12">
            <v>0</v>
          </cell>
          <cell r="BN12">
            <v>0.01</v>
          </cell>
          <cell r="BO12">
            <v>0.01</v>
          </cell>
          <cell r="BP12">
            <v>0</v>
          </cell>
          <cell r="BQ12">
            <v>0.39</v>
          </cell>
          <cell r="BR12">
            <v>0.08</v>
          </cell>
          <cell r="BS12">
            <v>0</v>
          </cell>
          <cell r="BT12">
            <v>0</v>
          </cell>
          <cell r="BU12">
            <v>0</v>
          </cell>
          <cell r="BV12">
            <v>0</v>
          </cell>
          <cell r="BW12">
            <v>0.3</v>
          </cell>
          <cell r="BX12">
            <v>0.3</v>
          </cell>
          <cell r="BY12">
            <v>0</v>
          </cell>
          <cell r="BZ12">
            <v>0</v>
          </cell>
          <cell r="CA12">
            <v>0.14000000000000001</v>
          </cell>
          <cell r="CB12">
            <v>-0.01</v>
          </cell>
          <cell r="CC12">
            <v>0.01</v>
          </cell>
          <cell r="CD12">
            <v>0</v>
          </cell>
          <cell r="CE12">
            <v>-0.02</v>
          </cell>
          <cell r="CF12">
            <v>0.01</v>
          </cell>
          <cell r="CG12">
            <v>0.02</v>
          </cell>
          <cell r="CH12">
            <v>0</v>
          </cell>
          <cell r="CI12">
            <v>0</v>
          </cell>
          <cell r="CJ12">
            <v>-0.01</v>
          </cell>
          <cell r="CK12">
            <v>0.05</v>
          </cell>
          <cell r="CL12">
            <v>-0.01</v>
          </cell>
          <cell r="CM12">
            <v>0</v>
          </cell>
          <cell r="CN12">
            <v>0.06</v>
          </cell>
          <cell r="CO12">
            <v>0.09</v>
          </cell>
          <cell r="CP12">
            <v>0.03</v>
          </cell>
          <cell r="CQ12">
            <v>0.01</v>
          </cell>
          <cell r="CR12">
            <v>0.05</v>
          </cell>
          <cell r="CS12">
            <v>-0.03</v>
          </cell>
          <cell r="CT12">
            <v>0.02</v>
          </cell>
          <cell r="CU12">
            <v>0.01</v>
          </cell>
          <cell r="CV12">
            <v>0.01</v>
          </cell>
          <cell r="CW12">
            <v>0</v>
          </cell>
          <cell r="CX12">
            <v>-0.04</v>
          </cell>
          <cell r="CY12">
            <v>0.28000000000000003</v>
          </cell>
          <cell r="CZ12">
            <v>0.28000000000000003</v>
          </cell>
          <cell r="DA12">
            <v>-7.0000000000000007E-2</v>
          </cell>
          <cell r="DB12">
            <v>0.32</v>
          </cell>
          <cell r="DC12">
            <v>0.01</v>
          </cell>
          <cell r="DD12">
            <v>0.03</v>
          </cell>
          <cell r="DE12">
            <v>0</v>
          </cell>
          <cell r="DF12">
            <v>0</v>
          </cell>
          <cell r="DG12">
            <v>-0.03</v>
          </cell>
          <cell r="DH12">
            <v>0</v>
          </cell>
          <cell r="DI12">
            <v>-0.04</v>
          </cell>
          <cell r="DJ12">
            <v>-0.49</v>
          </cell>
          <cell r="DK12">
            <v>-7.0000000000000007E-2</v>
          </cell>
          <cell r="DL12">
            <v>-0.04</v>
          </cell>
          <cell r="DM12">
            <v>-0.02</v>
          </cell>
          <cell r="DN12">
            <v>0.01</v>
          </cell>
          <cell r="DO12">
            <v>0</v>
          </cell>
          <cell r="DP12">
            <v>0</v>
          </cell>
          <cell r="DQ12">
            <v>0</v>
          </cell>
          <cell r="DR12">
            <v>-0.01</v>
          </cell>
          <cell r="DS12">
            <v>-0.01</v>
          </cell>
          <cell r="DT12">
            <v>0</v>
          </cell>
          <cell r="DU12">
            <v>0</v>
          </cell>
          <cell r="DV12">
            <v>0</v>
          </cell>
          <cell r="DW12">
            <v>0.02</v>
          </cell>
          <cell r="DX12">
            <v>-0.43</v>
          </cell>
          <cell r="DY12">
            <v>-0.28000000000000003</v>
          </cell>
          <cell r="DZ12">
            <v>-0.16</v>
          </cell>
          <cell r="EA12">
            <v>0</v>
          </cell>
          <cell r="EB12">
            <v>0</v>
          </cell>
          <cell r="EC12">
            <v>0</v>
          </cell>
          <cell r="ED12">
            <v>0</v>
          </cell>
          <cell r="EE12">
            <v>0.06</v>
          </cell>
          <cell r="EF12">
            <v>0.08</v>
          </cell>
          <cell r="EG12">
            <v>0.08</v>
          </cell>
          <cell r="EH12">
            <v>0</v>
          </cell>
          <cell r="EI12">
            <v>-0.02</v>
          </cell>
          <cell r="EJ12">
            <v>0.7</v>
          </cell>
          <cell r="EK12">
            <v>0.66</v>
          </cell>
          <cell r="EL12">
            <v>0.03</v>
          </cell>
          <cell r="EM12">
            <v>0.02</v>
          </cell>
          <cell r="EN12">
            <v>0.01</v>
          </cell>
          <cell r="EO12">
            <v>0</v>
          </cell>
          <cell r="EP12">
            <v>0.05</v>
          </cell>
          <cell r="EQ12">
            <v>0.03</v>
          </cell>
          <cell r="ER12">
            <v>0.02</v>
          </cell>
          <cell r="ES12">
            <v>0</v>
          </cell>
          <cell r="ET12">
            <v>0</v>
          </cell>
          <cell r="EU12">
            <v>0.04</v>
          </cell>
          <cell r="EV12">
            <v>0.02</v>
          </cell>
          <cell r="EW12">
            <v>-0.02</v>
          </cell>
          <cell r="EX12">
            <v>-0.01</v>
          </cell>
          <cell r="EY12">
            <v>0.03</v>
          </cell>
          <cell r="EZ12">
            <v>0.01</v>
          </cell>
          <cell r="FA12">
            <v>0</v>
          </cell>
          <cell r="FB12">
            <v>0.01</v>
          </cell>
          <cell r="FC12">
            <v>0.35</v>
          </cell>
          <cell r="FD12">
            <v>0.12</v>
          </cell>
          <cell r="FE12">
            <v>0.23</v>
          </cell>
          <cell r="FF12">
            <v>7.0000000000000007E-2</v>
          </cell>
          <cell r="FG12">
            <v>0.03</v>
          </cell>
          <cell r="FH12">
            <v>0.03</v>
          </cell>
          <cell r="FI12">
            <v>7.0000000000000007E-2</v>
          </cell>
          <cell r="FJ12">
            <v>0.02</v>
          </cell>
          <cell r="FK12">
            <v>0.04</v>
          </cell>
          <cell r="FL12">
            <v>0.06</v>
          </cell>
          <cell r="FM12">
            <v>0</v>
          </cell>
          <cell r="FN12">
            <v>0</v>
          </cell>
          <cell r="FO12">
            <v>0.02</v>
          </cell>
          <cell r="FP12">
            <v>0</v>
          </cell>
          <cell r="FQ12">
            <v>0.01</v>
          </cell>
          <cell r="FR12">
            <v>0.02</v>
          </cell>
          <cell r="FS12">
            <v>0.08</v>
          </cell>
          <cell r="FT12">
            <v>0.05</v>
          </cell>
          <cell r="FU12">
            <v>0.03</v>
          </cell>
          <cell r="FV12">
            <v>0.02</v>
          </cell>
          <cell r="FW12">
            <v>0.01</v>
          </cell>
          <cell r="FX12">
            <v>0.03</v>
          </cell>
          <cell r="FY12">
            <v>-0.03</v>
          </cell>
          <cell r="FZ12">
            <v>-0.01</v>
          </cell>
          <cell r="GA12">
            <v>-0.02</v>
          </cell>
          <cell r="GB12">
            <v>0</v>
          </cell>
          <cell r="GC12">
            <v>-0.01</v>
          </cell>
          <cell r="GD12">
            <v>-0.01</v>
          </cell>
          <cell r="GE12">
            <v>0</v>
          </cell>
          <cell r="GF12">
            <v>0</v>
          </cell>
          <cell r="GG12">
            <v>0.01</v>
          </cell>
          <cell r="GH12">
            <v>0</v>
          </cell>
          <cell r="GI12">
            <v>0</v>
          </cell>
          <cell r="GJ12">
            <v>0</v>
          </cell>
          <cell r="GK12">
            <v>-0.02</v>
          </cell>
          <cell r="GL12">
            <v>-0.02</v>
          </cell>
          <cell r="GM12">
            <v>0</v>
          </cell>
          <cell r="GN12">
            <v>0.21</v>
          </cell>
          <cell r="GO12">
            <v>0.06</v>
          </cell>
          <cell r="GP12">
            <v>0.02</v>
          </cell>
          <cell r="GQ12">
            <v>0</v>
          </cell>
          <cell r="GR12">
            <v>0.02</v>
          </cell>
          <cell r="GS12">
            <v>0</v>
          </cell>
          <cell r="GT12">
            <v>0.13</v>
          </cell>
          <cell r="GU12">
            <v>0.12</v>
          </cell>
          <cell r="GV12">
            <v>0</v>
          </cell>
          <cell r="GW12">
            <v>0</v>
          </cell>
          <cell r="GX12">
            <v>0.17</v>
          </cell>
          <cell r="GY12">
            <v>0</v>
          </cell>
          <cell r="GZ12">
            <v>0.02</v>
          </cell>
          <cell r="HA12">
            <v>-0.01</v>
          </cell>
          <cell r="HB12">
            <v>-0.01</v>
          </cell>
          <cell r="HC12">
            <v>-0.02</v>
          </cell>
          <cell r="HD12">
            <v>0</v>
          </cell>
          <cell r="HE12">
            <v>-0.01</v>
          </cell>
          <cell r="HF12">
            <v>-0.02</v>
          </cell>
          <cell r="HG12">
            <v>0.01</v>
          </cell>
          <cell r="HH12">
            <v>0.04</v>
          </cell>
          <cell r="HI12">
            <v>0.01</v>
          </cell>
          <cell r="HJ12">
            <v>0.03</v>
          </cell>
          <cell r="HK12">
            <v>0.01</v>
          </cell>
          <cell r="HL12">
            <v>0.14000000000000001</v>
          </cell>
          <cell r="HM12">
            <v>0.08</v>
          </cell>
          <cell r="HN12">
            <v>0.01</v>
          </cell>
          <cell r="HO12">
            <v>0.04</v>
          </cell>
          <cell r="HP12">
            <v>-0.11</v>
          </cell>
          <cell r="HQ12">
            <v>-0.04</v>
          </cell>
          <cell r="HR12">
            <v>-0.06</v>
          </cell>
          <cell r="HS12">
            <v>0</v>
          </cell>
          <cell r="HT12">
            <v>0.02</v>
          </cell>
          <cell r="HU12">
            <v>-0.08</v>
          </cell>
          <cell r="HV12">
            <v>7.0000000000000007E-2</v>
          </cell>
          <cell r="HW12">
            <v>7.0000000000000007E-2</v>
          </cell>
          <cell r="HX12">
            <v>-7.0000000000000007E-2</v>
          </cell>
          <cell r="HY12">
            <v>0.08</v>
          </cell>
          <cell r="HZ12">
            <v>0.01</v>
          </cell>
          <cell r="IA12">
            <v>0</v>
          </cell>
          <cell r="IB12">
            <v>0.03</v>
          </cell>
          <cell r="IC12">
            <v>0</v>
          </cell>
          <cell r="ID12">
            <v>-0.03</v>
          </cell>
          <cell r="IE12">
            <v>0.01</v>
          </cell>
          <cell r="IF12">
            <v>-0.04</v>
          </cell>
          <cell r="IG12">
            <v>-0.09</v>
          </cell>
          <cell r="IH12">
            <v>-0.11</v>
          </cell>
          <cell r="II12">
            <v>-0.1</v>
          </cell>
          <cell r="IJ12">
            <v>-0.02</v>
          </cell>
          <cell r="IK12">
            <v>0.01</v>
          </cell>
          <cell r="IL12">
            <v>0</v>
          </cell>
          <cell r="IM12">
            <v>0.01</v>
          </cell>
          <cell r="IN12">
            <v>0.02</v>
          </cell>
          <cell r="IO12">
            <v>-0.01</v>
          </cell>
          <cell r="IP12">
            <v>0</v>
          </cell>
          <cell r="IQ12">
            <v>0</v>
          </cell>
        </row>
        <row r="13">
          <cell r="B13">
            <v>0.14000000000000001</v>
          </cell>
          <cell r="C13">
            <v>0.03</v>
          </cell>
          <cell r="D13">
            <v>0.15</v>
          </cell>
          <cell r="E13">
            <v>0.02</v>
          </cell>
          <cell r="F13">
            <v>0.08</v>
          </cell>
          <cell r="G13">
            <v>0.04</v>
          </cell>
          <cell r="H13">
            <v>-0.11</v>
          </cell>
          <cell r="I13">
            <v>-0.11</v>
          </cell>
          <cell r="J13">
            <v>-0.09</v>
          </cell>
          <cell r="K13">
            <v>-0.03</v>
          </cell>
          <cell r="L13">
            <v>0.01</v>
          </cell>
          <cell r="M13">
            <v>1.2</v>
          </cell>
          <cell r="N13">
            <v>0.59</v>
          </cell>
          <cell r="O13">
            <v>0.04</v>
          </cell>
          <cell r="P13">
            <v>0.01</v>
          </cell>
          <cell r="Q13">
            <v>0.02</v>
          </cell>
          <cell r="R13">
            <v>0.01</v>
          </cell>
          <cell r="S13">
            <v>0.02</v>
          </cell>
          <cell r="T13">
            <v>0</v>
          </cell>
          <cell r="U13">
            <v>0.01</v>
          </cell>
          <cell r="V13">
            <v>0.02</v>
          </cell>
          <cell r="W13">
            <v>-0.01</v>
          </cell>
          <cell r="X13">
            <v>0.03</v>
          </cell>
          <cell r="Y13">
            <v>0.02</v>
          </cell>
          <cell r="Z13">
            <v>0</v>
          </cell>
          <cell r="AA13">
            <v>0</v>
          </cell>
          <cell r="AB13">
            <v>-0.02</v>
          </cell>
          <cell r="AC13">
            <v>0.01</v>
          </cell>
          <cell r="AD13">
            <v>0.01</v>
          </cell>
          <cell r="AE13">
            <v>0.01</v>
          </cell>
          <cell r="AF13">
            <v>0.27</v>
          </cell>
          <cell r="AG13">
            <v>0.09</v>
          </cell>
          <cell r="AH13">
            <v>0.18</v>
          </cell>
          <cell r="AI13">
            <v>7.0000000000000007E-2</v>
          </cell>
          <cell r="AJ13">
            <v>0.05</v>
          </cell>
          <cell r="AK13">
            <v>0.03</v>
          </cell>
          <cell r="AL13">
            <v>0.09</v>
          </cell>
          <cell r="AM13">
            <v>0.01</v>
          </cell>
          <cell r="AN13">
            <v>0.08</v>
          </cell>
          <cell r="AO13">
            <v>0.06</v>
          </cell>
          <cell r="AP13">
            <v>0</v>
          </cell>
          <cell r="AQ13">
            <v>0.01</v>
          </cell>
          <cell r="AR13">
            <v>0</v>
          </cell>
          <cell r="AS13">
            <v>0.01</v>
          </cell>
          <cell r="AT13">
            <v>0</v>
          </cell>
          <cell r="AU13">
            <v>0.03</v>
          </cell>
          <cell r="AV13">
            <v>0.11</v>
          </cell>
          <cell r="AW13">
            <v>0.06</v>
          </cell>
          <cell r="AX13">
            <v>0.05</v>
          </cell>
          <cell r="AY13">
            <v>0.01</v>
          </cell>
          <cell r="AZ13">
            <v>0.02</v>
          </cell>
          <cell r="BA13">
            <v>0.04</v>
          </cell>
          <cell r="BB13">
            <v>-0.1</v>
          </cell>
          <cell r="BC13">
            <v>-0.03</v>
          </cell>
          <cell r="BD13">
            <v>-0.03</v>
          </cell>
          <cell r="BE13">
            <v>-0.01</v>
          </cell>
          <cell r="BF13">
            <v>0</v>
          </cell>
          <cell r="BG13">
            <v>0</v>
          </cell>
          <cell r="BH13">
            <v>0</v>
          </cell>
          <cell r="BI13">
            <v>-0.02</v>
          </cell>
          <cell r="BJ13">
            <v>-0.05</v>
          </cell>
          <cell r="BK13">
            <v>-0.01</v>
          </cell>
          <cell r="BL13">
            <v>-0.03</v>
          </cell>
          <cell r="BM13">
            <v>-0.01</v>
          </cell>
          <cell r="BN13">
            <v>-0.01</v>
          </cell>
          <cell r="BO13">
            <v>-0.01</v>
          </cell>
          <cell r="BP13">
            <v>0</v>
          </cell>
          <cell r="BQ13">
            <v>0.62</v>
          </cell>
          <cell r="BR13">
            <v>0.12</v>
          </cell>
          <cell r="BS13">
            <v>0.01</v>
          </cell>
          <cell r="BT13">
            <v>0</v>
          </cell>
          <cell r="BU13">
            <v>0.02</v>
          </cell>
          <cell r="BV13">
            <v>0</v>
          </cell>
          <cell r="BW13">
            <v>0.49</v>
          </cell>
          <cell r="BX13">
            <v>0.43</v>
          </cell>
          <cell r="BY13">
            <v>0</v>
          </cell>
          <cell r="BZ13">
            <v>0.05</v>
          </cell>
          <cell r="CA13">
            <v>0</v>
          </cell>
          <cell r="CB13">
            <v>-0.04</v>
          </cell>
          <cell r="CC13">
            <v>-0.02</v>
          </cell>
          <cell r="CD13">
            <v>-0.04</v>
          </cell>
          <cell r="CE13">
            <v>0.02</v>
          </cell>
          <cell r="CF13">
            <v>-0.01</v>
          </cell>
          <cell r="CG13">
            <v>-0.01</v>
          </cell>
          <cell r="CH13">
            <v>0</v>
          </cell>
          <cell r="CI13">
            <v>0.01</v>
          </cell>
          <cell r="CJ13">
            <v>0</v>
          </cell>
          <cell r="CK13">
            <v>-0.01</v>
          </cell>
          <cell r="CL13">
            <v>0</v>
          </cell>
          <cell r="CM13">
            <v>0</v>
          </cell>
          <cell r="CN13">
            <v>-0.01</v>
          </cell>
          <cell r="CO13">
            <v>0.05</v>
          </cell>
          <cell r="CP13">
            <v>0.02</v>
          </cell>
          <cell r="CQ13">
            <v>0.03</v>
          </cell>
          <cell r="CR13">
            <v>0</v>
          </cell>
          <cell r="CS13">
            <v>0.15</v>
          </cell>
          <cell r="CT13">
            <v>0.03</v>
          </cell>
          <cell r="CU13">
            <v>0.03</v>
          </cell>
          <cell r="CV13">
            <v>0</v>
          </cell>
          <cell r="CW13">
            <v>0.01</v>
          </cell>
          <cell r="CX13">
            <v>0.12</v>
          </cell>
          <cell r="CY13">
            <v>0.18</v>
          </cell>
          <cell r="CZ13">
            <v>0.19</v>
          </cell>
          <cell r="DA13">
            <v>0.2</v>
          </cell>
          <cell r="DB13">
            <v>-0.08</v>
          </cell>
          <cell r="DC13">
            <v>0.06</v>
          </cell>
          <cell r="DD13">
            <v>0</v>
          </cell>
          <cell r="DE13">
            <v>0</v>
          </cell>
          <cell r="DF13">
            <v>0</v>
          </cell>
          <cell r="DG13">
            <v>0.02</v>
          </cell>
          <cell r="DH13">
            <v>0</v>
          </cell>
          <cell r="DI13">
            <v>0.02</v>
          </cell>
          <cell r="DJ13">
            <v>-0.28999999999999998</v>
          </cell>
          <cell r="DK13">
            <v>-0.03</v>
          </cell>
          <cell r="DL13">
            <v>-0.02</v>
          </cell>
          <cell r="DM13">
            <v>-0.01</v>
          </cell>
          <cell r="DN13">
            <v>0</v>
          </cell>
          <cell r="DO13">
            <v>0</v>
          </cell>
          <cell r="DP13">
            <v>0.01</v>
          </cell>
          <cell r="DQ13">
            <v>0.03</v>
          </cell>
          <cell r="DR13">
            <v>-0.02</v>
          </cell>
          <cell r="DS13">
            <v>-0.01</v>
          </cell>
          <cell r="DT13">
            <v>0</v>
          </cell>
          <cell r="DU13">
            <v>0.01</v>
          </cell>
          <cell r="DV13">
            <v>0.01</v>
          </cell>
          <cell r="DW13">
            <v>0.03</v>
          </cell>
          <cell r="DX13">
            <v>-0.28000000000000003</v>
          </cell>
          <cell r="DY13">
            <v>-0.18</v>
          </cell>
          <cell r="DZ13">
            <v>-0.1</v>
          </cell>
          <cell r="EA13">
            <v>0.08</v>
          </cell>
          <cell r="EB13">
            <v>0.02</v>
          </cell>
          <cell r="EC13">
            <v>0.01</v>
          </cell>
          <cell r="ED13">
            <v>0.05</v>
          </cell>
          <cell r="EE13">
            <v>-0.1</v>
          </cell>
          <cell r="EF13">
            <v>-0.08</v>
          </cell>
          <cell r="EG13">
            <v>-0.1</v>
          </cell>
          <cell r="EH13">
            <v>0.02</v>
          </cell>
          <cell r="EI13">
            <v>-0.02</v>
          </cell>
          <cell r="EJ13">
            <v>1.3</v>
          </cell>
          <cell r="EK13">
            <v>0.21</v>
          </cell>
          <cell r="EL13">
            <v>0.01</v>
          </cell>
          <cell r="EM13">
            <v>0</v>
          </cell>
          <cell r="EN13">
            <v>0.01</v>
          </cell>
          <cell r="EO13">
            <v>0</v>
          </cell>
          <cell r="EP13">
            <v>0.03</v>
          </cell>
          <cell r="EQ13">
            <v>0.03</v>
          </cell>
          <cell r="ER13">
            <v>-0.01</v>
          </cell>
          <cell r="ES13">
            <v>0</v>
          </cell>
          <cell r="ET13">
            <v>0</v>
          </cell>
          <cell r="EU13">
            <v>0.02</v>
          </cell>
          <cell r="EV13">
            <v>0.01</v>
          </cell>
          <cell r="EW13">
            <v>0.01</v>
          </cell>
          <cell r="EX13">
            <v>0.01</v>
          </cell>
          <cell r="EY13">
            <v>-0.01</v>
          </cell>
          <cell r="EZ13">
            <v>0</v>
          </cell>
          <cell r="FA13">
            <v>0.01</v>
          </cell>
          <cell r="FB13">
            <v>-0.01</v>
          </cell>
          <cell r="FC13">
            <v>0.08</v>
          </cell>
          <cell r="FD13">
            <v>0.02</v>
          </cell>
          <cell r="FE13">
            <v>0.06</v>
          </cell>
          <cell r="FF13">
            <v>0.01</v>
          </cell>
          <cell r="FG13">
            <v>0.02</v>
          </cell>
          <cell r="FH13">
            <v>-0.02</v>
          </cell>
          <cell r="FI13">
            <v>7.0000000000000007E-2</v>
          </cell>
          <cell r="FJ13">
            <v>0.05</v>
          </cell>
          <cell r="FK13">
            <v>0.03</v>
          </cell>
          <cell r="FL13">
            <v>0</v>
          </cell>
          <cell r="FM13">
            <v>0</v>
          </cell>
          <cell r="FN13">
            <v>0</v>
          </cell>
          <cell r="FO13">
            <v>0.02</v>
          </cell>
          <cell r="FP13">
            <v>0</v>
          </cell>
          <cell r="FQ13">
            <v>0.01</v>
          </cell>
          <cell r="FR13">
            <v>-0.02</v>
          </cell>
          <cell r="FS13">
            <v>0.11</v>
          </cell>
          <cell r="FT13">
            <v>0.06</v>
          </cell>
          <cell r="FU13">
            <v>0.05</v>
          </cell>
          <cell r="FV13">
            <v>0.01</v>
          </cell>
          <cell r="FW13">
            <v>0</v>
          </cell>
          <cell r="FX13">
            <v>0.05</v>
          </cell>
          <cell r="FY13">
            <v>-0.02</v>
          </cell>
          <cell r="FZ13">
            <v>0</v>
          </cell>
          <cell r="GA13">
            <v>0.01</v>
          </cell>
          <cell r="GB13">
            <v>-0.01</v>
          </cell>
          <cell r="GC13">
            <v>-0.01</v>
          </cell>
          <cell r="GD13">
            <v>0</v>
          </cell>
          <cell r="GE13">
            <v>-0.01</v>
          </cell>
          <cell r="GF13">
            <v>-0.04</v>
          </cell>
          <cell r="GG13">
            <v>0</v>
          </cell>
          <cell r="GH13">
            <v>0.01</v>
          </cell>
          <cell r="GI13">
            <v>0.01</v>
          </cell>
          <cell r="GJ13">
            <v>-0.01</v>
          </cell>
          <cell r="GK13">
            <v>0.02</v>
          </cell>
          <cell r="GL13">
            <v>0.01</v>
          </cell>
          <cell r="GM13">
            <v>0</v>
          </cell>
          <cell r="GN13">
            <v>0.18</v>
          </cell>
          <cell r="GO13">
            <v>0.05</v>
          </cell>
          <cell r="GP13">
            <v>0</v>
          </cell>
          <cell r="GQ13">
            <v>0</v>
          </cell>
          <cell r="GR13">
            <v>0</v>
          </cell>
          <cell r="GS13">
            <v>0</v>
          </cell>
          <cell r="GT13">
            <v>0.13</v>
          </cell>
          <cell r="GU13">
            <v>0.11</v>
          </cell>
          <cell r="GV13">
            <v>0</v>
          </cell>
          <cell r="GW13">
            <v>0.03</v>
          </cell>
          <cell r="GX13">
            <v>0.05</v>
          </cell>
          <cell r="GY13">
            <v>0</v>
          </cell>
          <cell r="GZ13">
            <v>-0.01</v>
          </cell>
          <cell r="HA13">
            <v>0.03</v>
          </cell>
          <cell r="HB13">
            <v>-0.02</v>
          </cell>
          <cell r="HC13">
            <v>-0.04</v>
          </cell>
          <cell r="HD13">
            <v>-0.01</v>
          </cell>
          <cell r="HE13">
            <v>-0.01</v>
          </cell>
          <cell r="HF13">
            <v>-0.01</v>
          </cell>
          <cell r="HG13">
            <v>-0.01</v>
          </cell>
          <cell r="HH13">
            <v>0</v>
          </cell>
          <cell r="HI13">
            <v>-0.01</v>
          </cell>
          <cell r="HJ13">
            <v>0.01</v>
          </cell>
          <cell r="HK13">
            <v>-0.01</v>
          </cell>
          <cell r="HL13">
            <v>0.09</v>
          </cell>
          <cell r="HM13">
            <v>0.06</v>
          </cell>
          <cell r="HN13">
            <v>0.02</v>
          </cell>
          <cell r="HO13">
            <v>0.02</v>
          </cell>
          <cell r="HP13">
            <v>0.37</v>
          </cell>
          <cell r="HQ13">
            <v>0.14000000000000001</v>
          </cell>
          <cell r="HR13">
            <v>0.13</v>
          </cell>
          <cell r="HS13">
            <v>0</v>
          </cell>
          <cell r="HT13">
            <v>0.01</v>
          </cell>
          <cell r="HU13">
            <v>0.22</v>
          </cell>
          <cell r="HV13">
            <v>0.13</v>
          </cell>
          <cell r="HW13">
            <v>0.14000000000000001</v>
          </cell>
          <cell r="HX13">
            <v>0.14000000000000001</v>
          </cell>
          <cell r="HY13">
            <v>-0.03</v>
          </cell>
          <cell r="HZ13">
            <v>0.03</v>
          </cell>
          <cell r="IA13">
            <v>0.01</v>
          </cell>
          <cell r="IB13">
            <v>0</v>
          </cell>
          <cell r="IC13">
            <v>0</v>
          </cell>
          <cell r="ID13">
            <v>0.02</v>
          </cell>
          <cell r="IE13">
            <v>0</v>
          </cell>
          <cell r="IF13">
            <v>0.02</v>
          </cell>
          <cell r="IG13">
            <v>0.14000000000000001</v>
          </cell>
          <cell r="IH13">
            <v>-7.0000000000000007E-2</v>
          </cell>
          <cell r="II13">
            <v>-0.06</v>
          </cell>
          <cell r="IJ13">
            <v>-0.01</v>
          </cell>
          <cell r="IK13">
            <v>0.02</v>
          </cell>
          <cell r="IL13">
            <v>0.01</v>
          </cell>
          <cell r="IM13">
            <v>0.01</v>
          </cell>
          <cell r="IN13">
            <v>0</v>
          </cell>
          <cell r="IO13">
            <v>-0.01</v>
          </cell>
          <cell r="IP13">
            <v>-0.01</v>
          </cell>
          <cell r="IQ13">
            <v>0</v>
          </cell>
        </row>
        <row r="14">
          <cell r="B14">
            <v>-0.14000000000000001</v>
          </cell>
          <cell r="C14">
            <v>0.03</v>
          </cell>
          <cell r="D14">
            <v>0</v>
          </cell>
          <cell r="E14">
            <v>0</v>
          </cell>
          <cell r="F14">
            <v>0</v>
          </cell>
          <cell r="G14">
            <v>0</v>
          </cell>
          <cell r="H14">
            <v>0.04</v>
          </cell>
          <cell r="I14">
            <v>7.0000000000000007E-2</v>
          </cell>
          <cell r="J14">
            <v>7.0000000000000007E-2</v>
          </cell>
          <cell r="K14">
            <v>0.01</v>
          </cell>
          <cell r="L14">
            <v>-0.04</v>
          </cell>
          <cell r="M14">
            <v>1.8</v>
          </cell>
          <cell r="N14">
            <v>0.55000000000000004</v>
          </cell>
          <cell r="O14">
            <v>-0.01</v>
          </cell>
          <cell r="P14">
            <v>0.01</v>
          </cell>
          <cell r="Q14">
            <v>-0.02</v>
          </cell>
          <cell r="R14">
            <v>0.01</v>
          </cell>
          <cell r="S14">
            <v>0.02</v>
          </cell>
          <cell r="T14">
            <v>0.03</v>
          </cell>
          <cell r="U14">
            <v>0</v>
          </cell>
          <cell r="V14">
            <v>-0.01</v>
          </cell>
          <cell r="W14">
            <v>0</v>
          </cell>
          <cell r="X14">
            <v>0.05</v>
          </cell>
          <cell r="Y14">
            <v>0.01</v>
          </cell>
          <cell r="Z14">
            <v>0.03</v>
          </cell>
          <cell r="AA14">
            <v>0</v>
          </cell>
          <cell r="AB14">
            <v>0</v>
          </cell>
          <cell r="AC14">
            <v>0.03</v>
          </cell>
          <cell r="AD14">
            <v>-0.02</v>
          </cell>
          <cell r="AE14">
            <v>-0.01</v>
          </cell>
          <cell r="AF14">
            <v>0.36</v>
          </cell>
          <cell r="AG14">
            <v>0.54</v>
          </cell>
          <cell r="AH14">
            <v>-0.17</v>
          </cell>
          <cell r="AI14">
            <v>0.04</v>
          </cell>
          <cell r="AJ14">
            <v>0.02</v>
          </cell>
          <cell r="AK14">
            <v>0.01</v>
          </cell>
          <cell r="AL14">
            <v>0.09</v>
          </cell>
          <cell r="AM14">
            <v>0.03</v>
          </cell>
          <cell r="AN14">
            <v>0.06</v>
          </cell>
          <cell r="AO14">
            <v>-0.01</v>
          </cell>
          <cell r="AP14">
            <v>0</v>
          </cell>
          <cell r="AQ14">
            <v>0</v>
          </cell>
          <cell r="AR14">
            <v>0.01</v>
          </cell>
          <cell r="AS14">
            <v>0</v>
          </cell>
          <cell r="AT14">
            <v>0</v>
          </cell>
          <cell r="AU14">
            <v>-0.01</v>
          </cell>
          <cell r="AV14">
            <v>7.0000000000000007E-2</v>
          </cell>
          <cell r="AW14">
            <v>0.02</v>
          </cell>
          <cell r="AX14">
            <v>-0.01</v>
          </cell>
          <cell r="AY14">
            <v>0.02</v>
          </cell>
          <cell r="AZ14">
            <v>0.01</v>
          </cell>
          <cell r="BA14">
            <v>0.05</v>
          </cell>
          <cell r="BB14">
            <v>0.06</v>
          </cell>
          <cell r="BC14">
            <v>0.01</v>
          </cell>
          <cell r="BD14">
            <v>0</v>
          </cell>
          <cell r="BE14">
            <v>0.01</v>
          </cell>
          <cell r="BF14">
            <v>0.02</v>
          </cell>
          <cell r="BG14">
            <v>0.02</v>
          </cell>
          <cell r="BH14">
            <v>0</v>
          </cell>
          <cell r="BI14">
            <v>0.02</v>
          </cell>
          <cell r="BJ14">
            <v>0.03</v>
          </cell>
          <cell r="BK14">
            <v>0</v>
          </cell>
          <cell r="BL14">
            <v>0.02</v>
          </cell>
          <cell r="BM14">
            <v>0.01</v>
          </cell>
          <cell r="BN14">
            <v>0</v>
          </cell>
          <cell r="BO14">
            <v>-0.01</v>
          </cell>
          <cell r="BP14">
            <v>0.01</v>
          </cell>
          <cell r="BQ14">
            <v>0.67</v>
          </cell>
          <cell r="BR14">
            <v>0.09</v>
          </cell>
          <cell r="BS14">
            <v>-0.01</v>
          </cell>
          <cell r="BT14">
            <v>0</v>
          </cell>
          <cell r="BU14">
            <v>-0.01</v>
          </cell>
          <cell r="BV14">
            <v>0</v>
          </cell>
          <cell r="BW14">
            <v>0.59</v>
          </cell>
          <cell r="BX14">
            <v>0.57999999999999996</v>
          </cell>
          <cell r="BY14">
            <v>0</v>
          </cell>
          <cell r="BZ14">
            <v>0.02</v>
          </cell>
          <cell r="CA14">
            <v>0.08</v>
          </cell>
          <cell r="CB14">
            <v>-0.04</v>
          </cell>
          <cell r="CC14">
            <v>0.01</v>
          </cell>
          <cell r="CD14">
            <v>0</v>
          </cell>
          <cell r="CE14">
            <v>-0.04</v>
          </cell>
          <cell r="CF14">
            <v>-0.03</v>
          </cell>
          <cell r="CG14">
            <v>-0.02</v>
          </cell>
          <cell r="CH14">
            <v>0.01</v>
          </cell>
          <cell r="CI14">
            <v>-0.01</v>
          </cell>
          <cell r="CJ14">
            <v>-0.01</v>
          </cell>
          <cell r="CK14">
            <v>0.06</v>
          </cell>
          <cell r="CL14">
            <v>0.02</v>
          </cell>
          <cell r="CM14">
            <v>-0.01</v>
          </cell>
          <cell r="CN14">
            <v>0.06</v>
          </cell>
          <cell r="CO14">
            <v>0.1</v>
          </cell>
          <cell r="CP14">
            <v>0.03</v>
          </cell>
          <cell r="CQ14">
            <v>0.03</v>
          </cell>
          <cell r="CR14">
            <v>0.04</v>
          </cell>
          <cell r="CS14">
            <v>0.15</v>
          </cell>
          <cell r="CT14">
            <v>0.15</v>
          </cell>
          <cell r="CU14">
            <v>0.13</v>
          </cell>
          <cell r="CV14">
            <v>0</v>
          </cell>
          <cell r="CW14">
            <v>0.01</v>
          </cell>
          <cell r="CX14">
            <v>0.01</v>
          </cell>
          <cell r="CY14">
            <v>0.48</v>
          </cell>
          <cell r="CZ14">
            <v>0.46</v>
          </cell>
          <cell r="DA14">
            <v>-0.1</v>
          </cell>
          <cell r="DB14">
            <v>0.54</v>
          </cell>
          <cell r="DC14">
            <v>0.02</v>
          </cell>
          <cell r="DD14">
            <v>0.01</v>
          </cell>
          <cell r="DE14">
            <v>0</v>
          </cell>
          <cell r="DF14">
            <v>0.01</v>
          </cell>
          <cell r="DG14">
            <v>0</v>
          </cell>
          <cell r="DH14">
            <v>0</v>
          </cell>
          <cell r="DI14">
            <v>0.01</v>
          </cell>
          <cell r="DJ14">
            <v>0.35</v>
          </cell>
          <cell r="DK14">
            <v>-0.08</v>
          </cell>
          <cell r="DL14">
            <v>-7.0000000000000007E-2</v>
          </cell>
          <cell r="DM14">
            <v>0</v>
          </cell>
          <cell r="DN14">
            <v>0</v>
          </cell>
          <cell r="DO14">
            <v>0</v>
          </cell>
          <cell r="DP14">
            <v>0</v>
          </cell>
          <cell r="DQ14">
            <v>0.11</v>
          </cell>
          <cell r="DR14">
            <v>0.01</v>
          </cell>
          <cell r="DS14">
            <v>0.02</v>
          </cell>
          <cell r="DT14">
            <v>0.01</v>
          </cell>
          <cell r="DU14">
            <v>0.01</v>
          </cell>
          <cell r="DV14">
            <v>0</v>
          </cell>
          <cell r="DW14">
            <v>0.06</v>
          </cell>
          <cell r="DX14">
            <v>0.31</v>
          </cell>
          <cell r="DY14">
            <v>0.35</v>
          </cell>
          <cell r="DZ14">
            <v>-0.04</v>
          </cell>
          <cell r="EA14">
            <v>0</v>
          </cell>
          <cell r="EB14">
            <v>0</v>
          </cell>
          <cell r="EC14">
            <v>0</v>
          </cell>
          <cell r="ED14">
            <v>0</v>
          </cell>
          <cell r="EE14">
            <v>0.09</v>
          </cell>
          <cell r="EF14">
            <v>7.0000000000000007E-2</v>
          </cell>
          <cell r="EG14">
            <v>7.0000000000000007E-2</v>
          </cell>
          <cell r="EH14">
            <v>0</v>
          </cell>
          <cell r="EI14">
            <v>0.02</v>
          </cell>
          <cell r="EJ14">
            <v>2.5</v>
          </cell>
          <cell r="EK14">
            <v>0.99</v>
          </cell>
          <cell r="EL14">
            <v>0.01</v>
          </cell>
          <cell r="EM14">
            <v>0</v>
          </cell>
          <cell r="EN14">
            <v>-0.01</v>
          </cell>
          <cell r="EO14">
            <v>0.01</v>
          </cell>
          <cell r="EP14">
            <v>0.02</v>
          </cell>
          <cell r="EQ14">
            <v>-0.01</v>
          </cell>
          <cell r="ER14">
            <v>0.02</v>
          </cell>
          <cell r="ES14">
            <v>0.01</v>
          </cell>
          <cell r="ET14">
            <v>0</v>
          </cell>
          <cell r="EU14">
            <v>7.0000000000000007E-2</v>
          </cell>
          <cell r="EV14">
            <v>0.01</v>
          </cell>
          <cell r="EW14">
            <v>0.02</v>
          </cell>
          <cell r="EX14">
            <v>0</v>
          </cell>
          <cell r="EY14">
            <v>0.01</v>
          </cell>
          <cell r="EZ14">
            <v>0.02</v>
          </cell>
          <cell r="FA14">
            <v>0.01</v>
          </cell>
          <cell r="FB14">
            <v>0.01</v>
          </cell>
          <cell r="FC14">
            <v>0.7</v>
          </cell>
          <cell r="FD14">
            <v>0.61</v>
          </cell>
          <cell r="FE14">
            <v>0.1</v>
          </cell>
          <cell r="FF14">
            <v>0.03</v>
          </cell>
          <cell r="FG14">
            <v>0</v>
          </cell>
          <cell r="FH14">
            <v>0.04</v>
          </cell>
          <cell r="FI14">
            <v>0.09</v>
          </cell>
          <cell r="FJ14">
            <v>0.03</v>
          </cell>
          <cell r="FK14">
            <v>0.05</v>
          </cell>
          <cell r="FL14">
            <v>0.06</v>
          </cell>
          <cell r="FM14">
            <v>0.01</v>
          </cell>
          <cell r="FN14">
            <v>0.01</v>
          </cell>
          <cell r="FO14">
            <v>0</v>
          </cell>
          <cell r="FP14">
            <v>0</v>
          </cell>
          <cell r="FQ14">
            <v>0</v>
          </cell>
          <cell r="FR14">
            <v>0.04</v>
          </cell>
          <cell r="FS14">
            <v>7.0000000000000007E-2</v>
          </cell>
          <cell r="FT14">
            <v>0.05</v>
          </cell>
          <cell r="FU14">
            <v>0.03</v>
          </cell>
          <cell r="FV14">
            <v>0.01</v>
          </cell>
          <cell r="FW14">
            <v>0.02</v>
          </cell>
          <cell r="FX14">
            <v>0.02</v>
          </cell>
          <cell r="FY14">
            <v>0.02</v>
          </cell>
          <cell r="FZ14">
            <v>-0.01</v>
          </cell>
          <cell r="GA14">
            <v>-0.01</v>
          </cell>
          <cell r="GB14">
            <v>0.01</v>
          </cell>
          <cell r="GC14">
            <v>-0.01</v>
          </cell>
          <cell r="GD14">
            <v>-0.01</v>
          </cell>
          <cell r="GE14">
            <v>0.01</v>
          </cell>
          <cell r="GF14">
            <v>0.04</v>
          </cell>
          <cell r="GG14">
            <v>0.01</v>
          </cell>
          <cell r="GH14">
            <v>0</v>
          </cell>
          <cell r="GI14">
            <v>-0.01</v>
          </cell>
          <cell r="GJ14">
            <v>0.02</v>
          </cell>
          <cell r="GK14">
            <v>0</v>
          </cell>
          <cell r="GL14">
            <v>0</v>
          </cell>
          <cell r="GM14">
            <v>0.01</v>
          </cell>
          <cell r="GN14">
            <v>0.33</v>
          </cell>
          <cell r="GO14">
            <v>0.13</v>
          </cell>
          <cell r="GP14">
            <v>0.03</v>
          </cell>
          <cell r="GQ14">
            <v>0</v>
          </cell>
          <cell r="GR14">
            <v>0.03</v>
          </cell>
          <cell r="GS14">
            <v>0</v>
          </cell>
          <cell r="GT14">
            <v>0.18</v>
          </cell>
          <cell r="GU14">
            <v>0.13</v>
          </cell>
          <cell r="GV14">
            <v>0</v>
          </cell>
          <cell r="GW14">
            <v>0.04</v>
          </cell>
          <cell r="GX14">
            <v>0.2</v>
          </cell>
          <cell r="GY14">
            <v>0.05</v>
          </cell>
          <cell r="GZ14">
            <v>0.03</v>
          </cell>
          <cell r="HA14">
            <v>0</v>
          </cell>
          <cell r="HB14">
            <v>0.03</v>
          </cell>
          <cell r="HC14">
            <v>0.08</v>
          </cell>
          <cell r="HD14">
            <v>0.02</v>
          </cell>
          <cell r="HE14">
            <v>0.01</v>
          </cell>
          <cell r="HF14">
            <v>0.04</v>
          </cell>
          <cell r="HG14">
            <v>0</v>
          </cell>
          <cell r="HH14">
            <v>0.06</v>
          </cell>
          <cell r="HI14">
            <v>0.01</v>
          </cell>
          <cell r="HJ14">
            <v>0.01</v>
          </cell>
          <cell r="HK14">
            <v>0.04</v>
          </cell>
          <cell r="HL14">
            <v>0.02</v>
          </cell>
          <cell r="HM14">
            <v>0.01</v>
          </cell>
          <cell r="HN14">
            <v>0</v>
          </cell>
          <cell r="HO14">
            <v>0</v>
          </cell>
          <cell r="HP14">
            <v>0.12</v>
          </cell>
          <cell r="HQ14">
            <v>0.14000000000000001</v>
          </cell>
          <cell r="HR14">
            <v>0.14000000000000001</v>
          </cell>
          <cell r="HS14">
            <v>0</v>
          </cell>
          <cell r="HT14">
            <v>0</v>
          </cell>
          <cell r="HU14">
            <v>-0.01</v>
          </cell>
          <cell r="HV14">
            <v>0.8</v>
          </cell>
          <cell r="HW14">
            <v>0.8</v>
          </cell>
          <cell r="HX14">
            <v>-0.03</v>
          </cell>
          <cell r="HY14">
            <v>0.81</v>
          </cell>
          <cell r="HZ14">
            <v>0.01</v>
          </cell>
          <cell r="IA14">
            <v>0</v>
          </cell>
          <cell r="IB14">
            <v>0</v>
          </cell>
          <cell r="IC14">
            <v>0</v>
          </cell>
          <cell r="ID14">
            <v>0.01</v>
          </cell>
          <cell r="IE14">
            <v>0</v>
          </cell>
          <cell r="IF14">
            <v>0.01</v>
          </cell>
          <cell r="IG14">
            <v>0.04</v>
          </cell>
          <cell r="IH14">
            <v>0.05</v>
          </cell>
          <cell r="II14">
            <v>0</v>
          </cell>
          <cell r="IJ14">
            <v>0.05</v>
          </cell>
          <cell r="IK14">
            <v>0</v>
          </cell>
          <cell r="IL14">
            <v>0</v>
          </cell>
          <cell r="IM14">
            <v>0</v>
          </cell>
          <cell r="IN14">
            <v>-0.01</v>
          </cell>
          <cell r="IO14">
            <v>0.01</v>
          </cell>
          <cell r="IP14">
            <v>-0.03</v>
          </cell>
          <cell r="IQ14">
            <v>0</v>
          </cell>
        </row>
        <row r="15">
          <cell r="B15">
            <v>0.35</v>
          </cell>
          <cell r="C15">
            <v>0.06</v>
          </cell>
          <cell r="D15">
            <v>-0.09</v>
          </cell>
          <cell r="E15">
            <v>0</v>
          </cell>
          <cell r="F15">
            <v>0</v>
          </cell>
          <cell r="G15">
            <v>-0.08</v>
          </cell>
          <cell r="H15">
            <v>0.01</v>
          </cell>
          <cell r="I15">
            <v>0.01</v>
          </cell>
          <cell r="J15">
            <v>0</v>
          </cell>
          <cell r="K15">
            <v>0.01</v>
          </cell>
          <cell r="L15">
            <v>0.01</v>
          </cell>
          <cell r="M15">
            <v>1.1000000000000001</v>
          </cell>
          <cell r="N15">
            <v>0.47</v>
          </cell>
          <cell r="O15">
            <v>0.06</v>
          </cell>
          <cell r="P15">
            <v>0.01</v>
          </cell>
          <cell r="Q15">
            <v>0.01</v>
          </cell>
          <cell r="R15">
            <v>0.03</v>
          </cell>
          <cell r="S15">
            <v>0.02</v>
          </cell>
          <cell r="T15">
            <v>0.02</v>
          </cell>
          <cell r="U15">
            <v>0</v>
          </cell>
          <cell r="V15">
            <v>0</v>
          </cell>
          <cell r="W15">
            <v>0</v>
          </cell>
          <cell r="X15">
            <v>-0.01</v>
          </cell>
          <cell r="Y15">
            <v>-0.02</v>
          </cell>
          <cell r="Z15">
            <v>0</v>
          </cell>
          <cell r="AA15">
            <v>0.02</v>
          </cell>
          <cell r="AB15">
            <v>-0.01</v>
          </cell>
          <cell r="AC15">
            <v>-0.01</v>
          </cell>
          <cell r="AD15">
            <v>0.02</v>
          </cell>
          <cell r="AE15">
            <v>0.01</v>
          </cell>
          <cell r="AF15">
            <v>0.28000000000000003</v>
          </cell>
          <cell r="AG15">
            <v>0.31</v>
          </cell>
          <cell r="AH15">
            <v>-0.03</v>
          </cell>
          <cell r="AI15">
            <v>0.04</v>
          </cell>
          <cell r="AJ15">
            <v>0.05</v>
          </cell>
          <cell r="AK15">
            <v>-0.01</v>
          </cell>
          <cell r="AL15">
            <v>0.04</v>
          </cell>
          <cell r="AM15">
            <v>0</v>
          </cell>
          <cell r="AN15">
            <v>0.04</v>
          </cell>
          <cell r="AO15">
            <v>0.04</v>
          </cell>
          <cell r="AP15">
            <v>0</v>
          </cell>
          <cell r="AQ15">
            <v>0</v>
          </cell>
          <cell r="AR15">
            <v>0</v>
          </cell>
          <cell r="AS15">
            <v>-0.01</v>
          </cell>
          <cell r="AT15">
            <v>0.02</v>
          </cell>
          <cell r="AU15">
            <v>0.02</v>
          </cell>
          <cell r="AV15">
            <v>0.21</v>
          </cell>
          <cell r="AW15">
            <v>0.13</v>
          </cell>
          <cell r="AX15">
            <v>0.1</v>
          </cell>
          <cell r="AY15">
            <v>0</v>
          </cell>
          <cell r="AZ15">
            <v>0.02</v>
          </cell>
          <cell r="BA15">
            <v>0.08</v>
          </cell>
          <cell r="BB15">
            <v>0.05</v>
          </cell>
          <cell r="BC15">
            <v>0.02</v>
          </cell>
          <cell r="BD15">
            <v>0.02</v>
          </cell>
          <cell r="BE15">
            <v>0</v>
          </cell>
          <cell r="BF15">
            <v>0.01</v>
          </cell>
          <cell r="BG15">
            <v>0</v>
          </cell>
          <cell r="BH15">
            <v>0.01</v>
          </cell>
          <cell r="BI15">
            <v>-0.01</v>
          </cell>
          <cell r="BJ15">
            <v>0</v>
          </cell>
          <cell r="BK15">
            <v>0</v>
          </cell>
          <cell r="BL15">
            <v>0</v>
          </cell>
          <cell r="BM15">
            <v>0</v>
          </cell>
          <cell r="BN15">
            <v>0.02</v>
          </cell>
          <cell r="BO15">
            <v>0.02</v>
          </cell>
          <cell r="BP15">
            <v>0</v>
          </cell>
          <cell r="BQ15">
            <v>0.92</v>
          </cell>
          <cell r="BR15">
            <v>0.22</v>
          </cell>
          <cell r="BS15">
            <v>0.14000000000000001</v>
          </cell>
          <cell r="BT15">
            <v>0.1</v>
          </cell>
          <cell r="BU15">
            <v>0.01</v>
          </cell>
          <cell r="BV15">
            <v>0.02</v>
          </cell>
          <cell r="BW15">
            <v>0.56000000000000005</v>
          </cell>
          <cell r="BX15">
            <v>0.49</v>
          </cell>
          <cell r="BY15">
            <v>7.0000000000000007E-2</v>
          </cell>
          <cell r="BZ15">
            <v>0</v>
          </cell>
          <cell r="CA15">
            <v>7.0000000000000007E-2</v>
          </cell>
          <cell r="CB15">
            <v>7.0000000000000007E-2</v>
          </cell>
          <cell r="CC15">
            <v>0.03</v>
          </cell>
          <cell r="CD15">
            <v>0.01</v>
          </cell>
          <cell r="CE15">
            <v>0.02</v>
          </cell>
          <cell r="CF15">
            <v>-0.02</v>
          </cell>
          <cell r="CG15">
            <v>-0.04</v>
          </cell>
          <cell r="CH15">
            <v>0</v>
          </cell>
          <cell r="CI15">
            <v>0.01</v>
          </cell>
          <cell r="CJ15">
            <v>0.01</v>
          </cell>
          <cell r="CK15">
            <v>0</v>
          </cell>
          <cell r="CL15">
            <v>0</v>
          </cell>
          <cell r="CM15">
            <v>0.02</v>
          </cell>
          <cell r="CN15">
            <v>-0.03</v>
          </cell>
          <cell r="CO15">
            <v>0.02</v>
          </cell>
          <cell r="CP15">
            <v>0.03</v>
          </cell>
          <cell r="CQ15">
            <v>0</v>
          </cell>
          <cell r="CR15">
            <v>-0.02</v>
          </cell>
          <cell r="CS15">
            <v>-0.05</v>
          </cell>
          <cell r="CT15">
            <v>-0.02</v>
          </cell>
          <cell r="CU15">
            <v>-0.03</v>
          </cell>
          <cell r="CV15">
            <v>0</v>
          </cell>
          <cell r="CW15">
            <v>0.01</v>
          </cell>
          <cell r="CX15">
            <v>-0.04</v>
          </cell>
          <cell r="CY15">
            <v>0.17</v>
          </cell>
          <cell r="CZ15">
            <v>0.17</v>
          </cell>
          <cell r="DA15">
            <v>0.04</v>
          </cell>
          <cell r="DB15">
            <v>7.0000000000000007E-2</v>
          </cell>
          <cell r="DC15">
            <v>0.05</v>
          </cell>
          <cell r="DD15">
            <v>0.01</v>
          </cell>
          <cell r="DE15">
            <v>0.01</v>
          </cell>
          <cell r="DF15">
            <v>0</v>
          </cell>
          <cell r="DG15">
            <v>0.03</v>
          </cell>
          <cell r="DH15">
            <v>0</v>
          </cell>
          <cell r="DI15">
            <v>0.03</v>
          </cell>
          <cell r="DJ15">
            <v>0.75</v>
          </cell>
          <cell r="DK15">
            <v>0</v>
          </cell>
          <cell r="DL15">
            <v>-0.04</v>
          </cell>
          <cell r="DM15">
            <v>0.03</v>
          </cell>
          <cell r="DN15">
            <v>0</v>
          </cell>
          <cell r="DO15">
            <v>0</v>
          </cell>
          <cell r="DP15">
            <v>0</v>
          </cell>
          <cell r="DQ15">
            <v>0.17</v>
          </cell>
          <cell r="DR15">
            <v>0.05</v>
          </cell>
          <cell r="DS15">
            <v>0</v>
          </cell>
          <cell r="DT15">
            <v>0.01</v>
          </cell>
          <cell r="DU15">
            <v>0.06</v>
          </cell>
          <cell r="DV15">
            <v>0.05</v>
          </cell>
          <cell r="DW15">
            <v>0.01</v>
          </cell>
          <cell r="DX15">
            <v>0.57999999999999996</v>
          </cell>
          <cell r="DY15">
            <v>0.46</v>
          </cell>
          <cell r="DZ15">
            <v>0.12</v>
          </cell>
          <cell r="EA15">
            <v>-7.0000000000000007E-2</v>
          </cell>
          <cell r="EB15">
            <v>0</v>
          </cell>
          <cell r="EC15">
            <v>0</v>
          </cell>
          <cell r="ED15">
            <v>-7.0000000000000007E-2</v>
          </cell>
          <cell r="EE15">
            <v>0.02</v>
          </cell>
          <cell r="EF15">
            <v>0.01</v>
          </cell>
          <cell r="EG15">
            <v>-0.03</v>
          </cell>
          <cell r="EH15">
            <v>0.04</v>
          </cell>
          <cell r="EI15">
            <v>0.01</v>
          </cell>
          <cell r="EJ15">
            <v>2.6</v>
          </cell>
          <cell r="EK15">
            <v>0.14000000000000001</v>
          </cell>
          <cell r="EL15">
            <v>0.03</v>
          </cell>
          <cell r="EM15">
            <v>0</v>
          </cell>
          <cell r="EN15">
            <v>0.02</v>
          </cell>
          <cell r="EO15">
            <v>0.01</v>
          </cell>
          <cell r="EP15">
            <v>0.02</v>
          </cell>
          <cell r="EQ15">
            <v>0.01</v>
          </cell>
          <cell r="ER15">
            <v>0.01</v>
          </cell>
          <cell r="ES15">
            <v>-0.01</v>
          </cell>
          <cell r="ET15">
            <v>0</v>
          </cell>
          <cell r="EU15">
            <v>-0.06</v>
          </cell>
          <cell r="EV15">
            <v>-0.02</v>
          </cell>
          <cell r="EW15">
            <v>-0.01</v>
          </cell>
          <cell r="EX15">
            <v>0</v>
          </cell>
          <cell r="EY15">
            <v>-0.01</v>
          </cell>
          <cell r="EZ15">
            <v>-0.02</v>
          </cell>
          <cell r="FA15">
            <v>0</v>
          </cell>
          <cell r="FB15">
            <v>0</v>
          </cell>
          <cell r="FC15">
            <v>0.12</v>
          </cell>
          <cell r="FD15">
            <v>0.31</v>
          </cell>
          <cell r="FE15">
            <v>-0.2</v>
          </cell>
          <cell r="FF15">
            <v>0.03</v>
          </cell>
          <cell r="FG15">
            <v>0.04</v>
          </cell>
          <cell r="FH15">
            <v>0</v>
          </cell>
          <cell r="FI15">
            <v>0.01</v>
          </cell>
          <cell r="FJ15">
            <v>0.01</v>
          </cell>
          <cell r="FK15">
            <v>0</v>
          </cell>
          <cell r="FL15">
            <v>-0.01</v>
          </cell>
          <cell r="FM15">
            <v>0</v>
          </cell>
          <cell r="FN15">
            <v>0</v>
          </cell>
          <cell r="FO15">
            <v>-0.01</v>
          </cell>
          <cell r="FP15">
            <v>0</v>
          </cell>
          <cell r="FQ15">
            <v>0.01</v>
          </cell>
          <cell r="FR15">
            <v>-0.01</v>
          </cell>
          <cell r="FS15">
            <v>0.09</v>
          </cell>
          <cell r="FT15">
            <v>0.06</v>
          </cell>
          <cell r="FU15">
            <v>0.04</v>
          </cell>
          <cell r="FV15">
            <v>0</v>
          </cell>
          <cell r="FW15">
            <v>0.01</v>
          </cell>
          <cell r="FX15">
            <v>0.03</v>
          </cell>
          <cell r="FY15">
            <v>-0.02</v>
          </cell>
          <cell r="FZ15">
            <v>0</v>
          </cell>
          <cell r="GA15">
            <v>0.01</v>
          </cell>
          <cell r="GB15">
            <v>-0.01</v>
          </cell>
          <cell r="GC15">
            <v>-0.02</v>
          </cell>
          <cell r="GD15">
            <v>-0.03</v>
          </cell>
          <cell r="GE15">
            <v>-0.01</v>
          </cell>
          <cell r="GF15">
            <v>0</v>
          </cell>
          <cell r="GG15">
            <v>0.01</v>
          </cell>
          <cell r="GH15">
            <v>0</v>
          </cell>
          <cell r="GI15">
            <v>0.01</v>
          </cell>
          <cell r="GJ15">
            <v>0</v>
          </cell>
          <cell r="GK15">
            <v>-0.01</v>
          </cell>
          <cell r="GL15">
            <v>-0.01</v>
          </cell>
          <cell r="GM15">
            <v>0</v>
          </cell>
          <cell r="GN15">
            <v>0.82</v>
          </cell>
          <cell r="GO15">
            <v>0.03</v>
          </cell>
          <cell r="GP15">
            <v>0.39</v>
          </cell>
          <cell r="GQ15">
            <v>0.11</v>
          </cell>
          <cell r="GR15">
            <v>0.05</v>
          </cell>
          <cell r="GS15">
            <v>0.22</v>
          </cell>
          <cell r="GT15">
            <v>0.39</v>
          </cell>
          <cell r="GU15">
            <v>0.11</v>
          </cell>
          <cell r="GV15">
            <v>0.27</v>
          </cell>
          <cell r="GW15">
            <v>0.01</v>
          </cell>
          <cell r="GX15">
            <v>0.02</v>
          </cell>
          <cell r="GY15">
            <v>0.02</v>
          </cell>
          <cell r="GZ15">
            <v>0</v>
          </cell>
          <cell r="HA15">
            <v>0.05</v>
          </cell>
          <cell r="HB15">
            <v>-0.03</v>
          </cell>
          <cell r="HC15">
            <v>-0.04</v>
          </cell>
          <cell r="HD15">
            <v>-0.03</v>
          </cell>
          <cell r="HE15">
            <v>0.01</v>
          </cell>
          <cell r="HF15">
            <v>-0.02</v>
          </cell>
          <cell r="HG15">
            <v>0.01</v>
          </cell>
          <cell r="HH15">
            <v>0.02</v>
          </cell>
          <cell r="HI15">
            <v>0.01</v>
          </cell>
          <cell r="HJ15">
            <v>0</v>
          </cell>
          <cell r="HK15">
            <v>0.01</v>
          </cell>
          <cell r="HL15">
            <v>0.01</v>
          </cell>
          <cell r="HM15">
            <v>-0.02</v>
          </cell>
          <cell r="HN15">
            <v>0</v>
          </cell>
          <cell r="HO15">
            <v>0.04</v>
          </cell>
          <cell r="HP15">
            <v>-0.08</v>
          </cell>
          <cell r="HQ15">
            <v>0.02</v>
          </cell>
          <cell r="HR15">
            <v>-0.01</v>
          </cell>
          <cell r="HS15">
            <v>0.01</v>
          </cell>
          <cell r="HT15">
            <v>0.02</v>
          </cell>
          <cell r="HU15">
            <v>-0.1</v>
          </cell>
          <cell r="HV15">
            <v>-0.02</v>
          </cell>
          <cell r="HW15">
            <v>-0.05</v>
          </cell>
          <cell r="HX15">
            <v>-0.04</v>
          </cell>
          <cell r="HY15">
            <v>-0.09</v>
          </cell>
          <cell r="HZ15">
            <v>0.03</v>
          </cell>
          <cell r="IA15">
            <v>0.02</v>
          </cell>
          <cell r="IB15">
            <v>0.03</v>
          </cell>
          <cell r="IC15">
            <v>0.02</v>
          </cell>
          <cell r="ID15">
            <v>0.03</v>
          </cell>
          <cell r="IE15">
            <v>0</v>
          </cell>
          <cell r="IF15">
            <v>0.03</v>
          </cell>
          <cell r="IG15">
            <v>0.2</v>
          </cell>
          <cell r="IH15">
            <v>-0.08</v>
          </cell>
          <cell r="II15">
            <v>-0.04</v>
          </cell>
          <cell r="IJ15">
            <v>-0.04</v>
          </cell>
          <cell r="IK15">
            <v>0.02</v>
          </cell>
          <cell r="IL15">
            <v>0.02</v>
          </cell>
          <cell r="IM15">
            <v>0</v>
          </cell>
          <cell r="IN15">
            <v>0.12</v>
          </cell>
          <cell r="IO15">
            <v>-0.01</v>
          </cell>
          <cell r="IP15">
            <v>0.01</v>
          </cell>
          <cell r="IQ15">
            <v>0.06</v>
          </cell>
        </row>
        <row r="16">
          <cell r="B16">
            <v>0.23</v>
          </cell>
          <cell r="C16">
            <v>-0.02</v>
          </cell>
          <cell r="D16">
            <v>0</v>
          </cell>
          <cell r="E16">
            <v>0</v>
          </cell>
          <cell r="F16">
            <v>0</v>
          </cell>
          <cell r="G16">
            <v>0</v>
          </cell>
          <cell r="H16">
            <v>0.14000000000000001</v>
          </cell>
          <cell r="I16">
            <v>7.0000000000000007E-2</v>
          </cell>
          <cell r="J16">
            <v>0.02</v>
          </cell>
          <cell r="K16">
            <v>0.05</v>
          </cell>
          <cell r="L16">
            <v>0.06</v>
          </cell>
          <cell r="M16">
            <v>-0.4</v>
          </cell>
          <cell r="N16">
            <v>0.26</v>
          </cell>
          <cell r="O16">
            <v>0.01</v>
          </cell>
          <cell r="P16">
            <v>0.01</v>
          </cell>
          <cell r="Q16">
            <v>0</v>
          </cell>
          <cell r="R16">
            <v>0</v>
          </cell>
          <cell r="S16">
            <v>7.0000000000000007E-2</v>
          </cell>
          <cell r="T16">
            <v>0.02</v>
          </cell>
          <cell r="U16">
            <v>0.04</v>
          </cell>
          <cell r="V16">
            <v>0</v>
          </cell>
          <cell r="W16">
            <v>0.01</v>
          </cell>
          <cell r="X16">
            <v>-0.02</v>
          </cell>
          <cell r="Y16">
            <v>-0.02</v>
          </cell>
          <cell r="Z16">
            <v>-0.03</v>
          </cell>
          <cell r="AA16">
            <v>-0.01</v>
          </cell>
          <cell r="AB16">
            <v>-0.02</v>
          </cell>
          <cell r="AC16">
            <v>0.02</v>
          </cell>
          <cell r="AD16">
            <v>0.02</v>
          </cell>
          <cell r="AE16">
            <v>0</v>
          </cell>
          <cell r="AF16">
            <v>7.0000000000000007E-2</v>
          </cell>
          <cell r="AG16">
            <v>-0.02</v>
          </cell>
          <cell r="AH16">
            <v>0.08</v>
          </cell>
          <cell r="AI16">
            <v>0.01</v>
          </cell>
          <cell r="AJ16">
            <v>0.02</v>
          </cell>
          <cell r="AK16">
            <v>-0.01</v>
          </cell>
          <cell r="AL16">
            <v>0.03</v>
          </cell>
          <cell r="AM16">
            <v>0</v>
          </cell>
          <cell r="AN16">
            <v>0.04</v>
          </cell>
          <cell r="AO16">
            <v>0.1</v>
          </cell>
          <cell r="AP16">
            <v>0.01</v>
          </cell>
          <cell r="AQ16">
            <v>0.01</v>
          </cell>
          <cell r="AR16">
            <v>0.01</v>
          </cell>
          <cell r="AS16">
            <v>0.02</v>
          </cell>
          <cell r="AT16">
            <v>0</v>
          </cell>
          <cell r="AU16">
            <v>0.04</v>
          </cell>
          <cell r="AV16">
            <v>0.05</v>
          </cell>
          <cell r="AW16">
            <v>0.05</v>
          </cell>
          <cell r="AX16">
            <v>0.01</v>
          </cell>
          <cell r="AY16">
            <v>0.01</v>
          </cell>
          <cell r="AZ16">
            <v>0.03</v>
          </cell>
          <cell r="BA16">
            <v>0</v>
          </cell>
          <cell r="BB16">
            <v>-0.05</v>
          </cell>
          <cell r="BC16">
            <v>-0.01</v>
          </cell>
          <cell r="BD16">
            <v>0</v>
          </cell>
          <cell r="BE16">
            <v>-0.01</v>
          </cell>
          <cell r="BF16">
            <v>-0.06</v>
          </cell>
          <cell r="BG16">
            <v>-0.06</v>
          </cell>
          <cell r="BH16">
            <v>0</v>
          </cell>
          <cell r="BI16">
            <v>0.02</v>
          </cell>
          <cell r="BJ16">
            <v>0</v>
          </cell>
          <cell r="BK16">
            <v>0</v>
          </cell>
          <cell r="BL16">
            <v>-0.01</v>
          </cell>
          <cell r="BM16">
            <v>0</v>
          </cell>
          <cell r="BN16">
            <v>0</v>
          </cell>
          <cell r="BO16">
            <v>-0.01</v>
          </cell>
          <cell r="BP16">
            <v>0</v>
          </cell>
          <cell r="BQ16">
            <v>0.8</v>
          </cell>
          <cell r="BR16">
            <v>0.12</v>
          </cell>
          <cell r="BS16">
            <v>0</v>
          </cell>
          <cell r="BT16">
            <v>0</v>
          </cell>
          <cell r="BU16">
            <v>0</v>
          </cell>
          <cell r="BV16">
            <v>0</v>
          </cell>
          <cell r="BW16">
            <v>0.67</v>
          </cell>
          <cell r="BX16">
            <v>0.65</v>
          </cell>
          <cell r="BY16">
            <v>0</v>
          </cell>
          <cell r="BZ16">
            <v>0.02</v>
          </cell>
          <cell r="CA16">
            <v>0.21</v>
          </cell>
          <cell r="CB16">
            <v>0.02</v>
          </cell>
          <cell r="CC16">
            <v>0</v>
          </cell>
          <cell r="CD16">
            <v>0.02</v>
          </cell>
          <cell r="CE16">
            <v>0</v>
          </cell>
          <cell r="CF16">
            <v>7.0000000000000007E-2</v>
          </cell>
          <cell r="CG16">
            <v>0.04</v>
          </cell>
          <cell r="CH16">
            <v>0</v>
          </cell>
          <cell r="CI16">
            <v>0.02</v>
          </cell>
          <cell r="CJ16">
            <v>0</v>
          </cell>
          <cell r="CK16">
            <v>0.03</v>
          </cell>
          <cell r="CL16">
            <v>-0.01</v>
          </cell>
          <cell r="CM16">
            <v>0.02</v>
          </cell>
          <cell r="CN16">
            <v>0.03</v>
          </cell>
          <cell r="CO16">
            <v>0.09</v>
          </cell>
          <cell r="CP16">
            <v>0.02</v>
          </cell>
          <cell r="CQ16">
            <v>0.03</v>
          </cell>
          <cell r="CR16">
            <v>0.06</v>
          </cell>
          <cell r="CS16">
            <v>0.05</v>
          </cell>
          <cell r="CT16">
            <v>0.1</v>
          </cell>
          <cell r="CU16">
            <v>0.1</v>
          </cell>
          <cell r="CV16">
            <v>0</v>
          </cell>
          <cell r="CW16">
            <v>0</v>
          </cell>
          <cell r="CX16">
            <v>-0.05</v>
          </cell>
          <cell r="CY16">
            <v>-0.62</v>
          </cell>
          <cell r="CZ16">
            <v>-0.62</v>
          </cell>
          <cell r="DA16">
            <v>-0.01</v>
          </cell>
          <cell r="DB16">
            <v>-0.66</v>
          </cell>
          <cell r="DC16">
            <v>0.01</v>
          </cell>
          <cell r="DD16">
            <v>0.03</v>
          </cell>
          <cell r="DE16">
            <v>0</v>
          </cell>
          <cell r="DF16">
            <v>0</v>
          </cell>
          <cell r="DG16">
            <v>0.02</v>
          </cell>
          <cell r="DH16">
            <v>0</v>
          </cell>
          <cell r="DI16">
            <v>0.02</v>
          </cell>
          <cell r="DJ16">
            <v>0.03</v>
          </cell>
          <cell r="DK16">
            <v>-0.05</v>
          </cell>
          <cell r="DL16">
            <v>-0.02</v>
          </cell>
          <cell r="DM16">
            <v>-0.03</v>
          </cell>
          <cell r="DN16">
            <v>0.02</v>
          </cell>
          <cell r="DO16">
            <v>0.01</v>
          </cell>
          <cell r="DP16">
            <v>0.01</v>
          </cell>
          <cell r="DQ16">
            <v>0.08</v>
          </cell>
          <cell r="DR16">
            <v>0.03</v>
          </cell>
          <cell r="DS16">
            <v>-0.01</v>
          </cell>
          <cell r="DT16">
            <v>0.01</v>
          </cell>
          <cell r="DU16">
            <v>0.01</v>
          </cell>
          <cell r="DV16">
            <v>0.01</v>
          </cell>
          <cell r="DW16">
            <v>0.03</v>
          </cell>
          <cell r="DX16">
            <v>-0.02</v>
          </cell>
          <cell r="DY16">
            <v>-0.08</v>
          </cell>
          <cell r="DZ16">
            <v>0.06</v>
          </cell>
          <cell r="EA16">
            <v>0</v>
          </cell>
          <cell r="EB16">
            <v>0</v>
          </cell>
          <cell r="EC16">
            <v>0</v>
          </cell>
          <cell r="ED16">
            <v>0</v>
          </cell>
          <cell r="EE16">
            <v>0.06</v>
          </cell>
          <cell r="EF16">
            <v>0.05</v>
          </cell>
          <cell r="EG16">
            <v>0.02</v>
          </cell>
          <cell r="EH16">
            <v>0.02</v>
          </cell>
          <cell r="EI16">
            <v>0.02</v>
          </cell>
          <cell r="EJ16">
            <v>0.8</v>
          </cell>
          <cell r="EK16">
            <v>0.17</v>
          </cell>
          <cell r="EL16">
            <v>0.01</v>
          </cell>
          <cell r="EM16">
            <v>0.01</v>
          </cell>
          <cell r="EN16">
            <v>-0.01</v>
          </cell>
          <cell r="EO16">
            <v>0.01</v>
          </cell>
          <cell r="EP16">
            <v>0.02</v>
          </cell>
          <cell r="EQ16">
            <v>0</v>
          </cell>
          <cell r="ER16">
            <v>0.02</v>
          </cell>
          <cell r="ES16">
            <v>0.01</v>
          </cell>
          <cell r="ET16">
            <v>0</v>
          </cell>
          <cell r="EU16">
            <v>0.02</v>
          </cell>
          <cell r="EV16">
            <v>0</v>
          </cell>
          <cell r="EW16">
            <v>0</v>
          </cell>
          <cell r="EX16">
            <v>-0.01</v>
          </cell>
          <cell r="EY16">
            <v>-0.01</v>
          </cell>
          <cell r="EZ16">
            <v>0.03</v>
          </cell>
          <cell r="FA16">
            <v>0</v>
          </cell>
          <cell r="FB16">
            <v>0.02</v>
          </cell>
          <cell r="FC16">
            <v>-0.01</v>
          </cell>
          <cell r="FD16">
            <v>-0.12</v>
          </cell>
          <cell r="FE16">
            <v>0.12</v>
          </cell>
          <cell r="FF16">
            <v>0.03</v>
          </cell>
          <cell r="FG16">
            <v>0.01</v>
          </cell>
          <cell r="FH16">
            <v>0.01</v>
          </cell>
          <cell r="FI16">
            <v>0.04</v>
          </cell>
          <cell r="FJ16">
            <v>0.03</v>
          </cell>
          <cell r="FK16">
            <v>0.02</v>
          </cell>
          <cell r="FL16">
            <v>0.06</v>
          </cell>
          <cell r="FM16">
            <v>0</v>
          </cell>
          <cell r="FN16">
            <v>0</v>
          </cell>
          <cell r="FO16">
            <v>0.02</v>
          </cell>
          <cell r="FP16">
            <v>0.02</v>
          </cell>
          <cell r="FQ16">
            <v>0.01</v>
          </cell>
          <cell r="FR16">
            <v>0.02</v>
          </cell>
          <cell r="FS16">
            <v>0.04</v>
          </cell>
          <cell r="FT16">
            <v>0.03</v>
          </cell>
          <cell r="FU16">
            <v>0</v>
          </cell>
          <cell r="FV16">
            <v>0.02</v>
          </cell>
          <cell r="FW16">
            <v>0.01</v>
          </cell>
          <cell r="FX16">
            <v>0.01</v>
          </cell>
          <cell r="FY16">
            <v>-0.17</v>
          </cell>
          <cell r="FZ16">
            <v>-0.02</v>
          </cell>
          <cell r="GA16">
            <v>-0.02</v>
          </cell>
          <cell r="GB16">
            <v>-0.01</v>
          </cell>
          <cell r="GC16">
            <v>-0.06</v>
          </cell>
          <cell r="GD16">
            <v>-0.05</v>
          </cell>
          <cell r="GE16">
            <v>0</v>
          </cell>
          <cell r="GF16">
            <v>-0.01</v>
          </cell>
          <cell r="GG16">
            <v>-0.04</v>
          </cell>
          <cell r="GH16">
            <v>-0.02</v>
          </cell>
          <cell r="GI16">
            <v>-0.02</v>
          </cell>
          <cell r="GJ16">
            <v>-0.01</v>
          </cell>
          <cell r="GK16">
            <v>-0.04</v>
          </cell>
          <cell r="GL16">
            <v>-0.04</v>
          </cell>
          <cell r="GM16">
            <v>0.01</v>
          </cell>
          <cell r="GN16">
            <v>0.15</v>
          </cell>
          <cell r="GO16">
            <v>0.1</v>
          </cell>
          <cell r="GP16">
            <v>0</v>
          </cell>
          <cell r="GQ16">
            <v>0</v>
          </cell>
          <cell r="GR16">
            <v>0</v>
          </cell>
          <cell r="GS16">
            <v>0</v>
          </cell>
          <cell r="GT16">
            <v>0.05</v>
          </cell>
          <cell r="GU16">
            <v>0.05</v>
          </cell>
          <cell r="GV16">
            <v>0</v>
          </cell>
          <cell r="GW16">
            <v>0.01</v>
          </cell>
          <cell r="GX16">
            <v>7.0000000000000007E-2</v>
          </cell>
          <cell r="GY16">
            <v>7.0000000000000007E-2</v>
          </cell>
          <cell r="GZ16">
            <v>0.08</v>
          </cell>
          <cell r="HA16">
            <v>-0.02</v>
          </cell>
          <cell r="HB16">
            <v>0</v>
          </cell>
          <cell r="HC16">
            <v>-0.06</v>
          </cell>
          <cell r="HD16">
            <v>-0.03</v>
          </cell>
          <cell r="HE16">
            <v>-0.01</v>
          </cell>
          <cell r="HF16">
            <v>-0.02</v>
          </cell>
          <cell r="HG16">
            <v>0</v>
          </cell>
          <cell r="HH16">
            <v>0.03</v>
          </cell>
          <cell r="HI16">
            <v>0</v>
          </cell>
          <cell r="HJ16">
            <v>0.02</v>
          </cell>
          <cell r="HK16">
            <v>0.02</v>
          </cell>
          <cell r="HL16">
            <v>0.03</v>
          </cell>
          <cell r="HM16">
            <v>0.01</v>
          </cell>
          <cell r="HN16">
            <v>0.01</v>
          </cell>
          <cell r="HO16">
            <v>0.01</v>
          </cell>
          <cell r="HP16">
            <v>-0.1</v>
          </cell>
          <cell r="HQ16">
            <v>-0.01</v>
          </cell>
          <cell r="HR16">
            <v>-0.01</v>
          </cell>
          <cell r="HS16">
            <v>0</v>
          </cell>
          <cell r="HT16">
            <v>0</v>
          </cell>
          <cell r="HU16">
            <v>-0.09</v>
          </cell>
          <cell r="HV16">
            <v>-0.91</v>
          </cell>
          <cell r="HW16">
            <v>-0.91</v>
          </cell>
          <cell r="HX16">
            <v>-0.03</v>
          </cell>
          <cell r="HY16">
            <v>-0.89</v>
          </cell>
          <cell r="HZ16">
            <v>0.01</v>
          </cell>
          <cell r="IA16">
            <v>0</v>
          </cell>
          <cell r="IB16">
            <v>0.01</v>
          </cell>
          <cell r="IC16">
            <v>0</v>
          </cell>
          <cell r="ID16">
            <v>0.02</v>
          </cell>
          <cell r="IE16">
            <v>0</v>
          </cell>
          <cell r="IF16">
            <v>0.02</v>
          </cell>
          <cell r="IG16">
            <v>0.24</v>
          </cell>
          <cell r="IH16">
            <v>-0.12</v>
          </cell>
          <cell r="II16">
            <v>-7.0000000000000007E-2</v>
          </cell>
          <cell r="IJ16">
            <v>-0.05</v>
          </cell>
          <cell r="IK16">
            <v>0.01</v>
          </cell>
          <cell r="IL16">
            <v>0.01</v>
          </cell>
          <cell r="IM16">
            <v>0</v>
          </cell>
          <cell r="IN16">
            <v>0.05</v>
          </cell>
          <cell r="IO16">
            <v>0.02</v>
          </cell>
          <cell r="IP16">
            <v>0.01</v>
          </cell>
          <cell r="IQ16">
            <v>0</v>
          </cell>
        </row>
        <row r="17">
          <cell r="B17">
            <v>0.02</v>
          </cell>
          <cell r="C17">
            <v>-0.03</v>
          </cell>
          <cell r="D17">
            <v>0.15</v>
          </cell>
          <cell r="E17">
            <v>0.03</v>
          </cell>
          <cell r="F17">
            <v>0.09</v>
          </cell>
          <cell r="G17">
            <v>0.02</v>
          </cell>
          <cell r="H17">
            <v>0.02</v>
          </cell>
          <cell r="I17">
            <v>0.03</v>
          </cell>
          <cell r="J17">
            <v>-0.02</v>
          </cell>
          <cell r="K17">
            <v>0.05</v>
          </cell>
          <cell r="L17">
            <v>-0.02</v>
          </cell>
          <cell r="M17">
            <v>0.7</v>
          </cell>
          <cell r="N17">
            <v>-0.47</v>
          </cell>
          <cell r="O17">
            <v>0.01</v>
          </cell>
          <cell r="P17">
            <v>0.02</v>
          </cell>
          <cell r="Q17">
            <v>0</v>
          </cell>
          <cell r="R17">
            <v>-0.01</v>
          </cell>
          <cell r="S17">
            <v>0</v>
          </cell>
          <cell r="T17">
            <v>0.01</v>
          </cell>
          <cell r="U17">
            <v>0</v>
          </cell>
          <cell r="V17">
            <v>0</v>
          </cell>
          <cell r="W17">
            <v>0</v>
          </cell>
          <cell r="X17">
            <v>0.01</v>
          </cell>
          <cell r="Y17">
            <v>-0.01</v>
          </cell>
          <cell r="Z17">
            <v>0</v>
          </cell>
          <cell r="AA17">
            <v>0</v>
          </cell>
          <cell r="AB17">
            <v>0.02</v>
          </cell>
          <cell r="AC17">
            <v>0.01</v>
          </cell>
          <cell r="AD17">
            <v>-0.02</v>
          </cell>
          <cell r="AE17">
            <v>0.01</v>
          </cell>
          <cell r="AF17">
            <v>-0.65</v>
          </cell>
          <cell r="AG17">
            <v>-0.66</v>
          </cell>
          <cell r="AH17">
            <v>0.01</v>
          </cell>
          <cell r="AI17">
            <v>0.09</v>
          </cell>
          <cell r="AJ17">
            <v>0.02</v>
          </cell>
          <cell r="AK17">
            <v>0.08</v>
          </cell>
          <cell r="AL17">
            <v>7.0000000000000007E-2</v>
          </cell>
          <cell r="AM17">
            <v>0</v>
          </cell>
          <cell r="AN17">
            <v>0.06</v>
          </cell>
          <cell r="AO17">
            <v>0</v>
          </cell>
          <cell r="AP17">
            <v>0</v>
          </cell>
          <cell r="AQ17">
            <v>0</v>
          </cell>
          <cell r="AR17">
            <v>0</v>
          </cell>
          <cell r="AS17">
            <v>0.01</v>
          </cell>
          <cell r="AT17">
            <v>0.01</v>
          </cell>
          <cell r="AU17">
            <v>0</v>
          </cell>
          <cell r="AV17">
            <v>0.11</v>
          </cell>
          <cell r="AW17">
            <v>0.05</v>
          </cell>
          <cell r="AX17">
            <v>0.06</v>
          </cell>
          <cell r="AY17">
            <v>-0.03</v>
          </cell>
          <cell r="AZ17">
            <v>0.02</v>
          </cell>
          <cell r="BA17">
            <v>7.0000000000000007E-2</v>
          </cell>
          <cell r="BB17">
            <v>-0.02</v>
          </cell>
          <cell r="BC17">
            <v>-0.02</v>
          </cell>
          <cell r="BD17">
            <v>-0.01</v>
          </cell>
          <cell r="BE17">
            <v>0</v>
          </cell>
          <cell r="BF17">
            <v>-0.01</v>
          </cell>
          <cell r="BG17">
            <v>0.01</v>
          </cell>
          <cell r="BH17">
            <v>-0.02</v>
          </cell>
          <cell r="BI17">
            <v>-0.01</v>
          </cell>
          <cell r="BJ17">
            <v>0.02</v>
          </cell>
          <cell r="BK17">
            <v>0.01</v>
          </cell>
          <cell r="BL17">
            <v>0.01</v>
          </cell>
          <cell r="BM17">
            <v>0</v>
          </cell>
          <cell r="BN17">
            <v>0</v>
          </cell>
          <cell r="BO17">
            <v>0.01</v>
          </cell>
          <cell r="BP17">
            <v>0</v>
          </cell>
          <cell r="BQ17">
            <v>0.33</v>
          </cell>
          <cell r="BR17">
            <v>0.13</v>
          </cell>
          <cell r="BS17">
            <v>-0.01</v>
          </cell>
          <cell r="BT17">
            <v>0</v>
          </cell>
          <cell r="BU17">
            <v>0</v>
          </cell>
          <cell r="BV17">
            <v>0</v>
          </cell>
          <cell r="BW17">
            <v>0.22</v>
          </cell>
          <cell r="BX17">
            <v>0.22</v>
          </cell>
          <cell r="BY17">
            <v>0</v>
          </cell>
          <cell r="BZ17">
            <v>0</v>
          </cell>
          <cell r="CA17">
            <v>-0.02</v>
          </cell>
          <cell r="CB17">
            <v>-0.01</v>
          </cell>
          <cell r="CC17">
            <v>0.03</v>
          </cell>
          <cell r="CD17">
            <v>-0.01</v>
          </cell>
          <cell r="CE17">
            <v>-0.03</v>
          </cell>
          <cell r="CF17">
            <v>0</v>
          </cell>
          <cell r="CG17">
            <v>0</v>
          </cell>
          <cell r="CH17">
            <v>-0.01</v>
          </cell>
          <cell r="CI17">
            <v>0.01</v>
          </cell>
          <cell r="CJ17">
            <v>0.01</v>
          </cell>
          <cell r="CK17">
            <v>-0.04</v>
          </cell>
          <cell r="CL17">
            <v>0</v>
          </cell>
          <cell r="CM17">
            <v>-0.01</v>
          </cell>
          <cell r="CN17">
            <v>-0.04</v>
          </cell>
          <cell r="CO17">
            <v>0.03</v>
          </cell>
          <cell r="CP17">
            <v>0.02</v>
          </cell>
          <cell r="CQ17">
            <v>0</v>
          </cell>
          <cell r="CR17">
            <v>0</v>
          </cell>
          <cell r="CS17">
            <v>0.22</v>
          </cell>
          <cell r="CT17">
            <v>0.1</v>
          </cell>
          <cell r="CU17">
            <v>7.0000000000000007E-2</v>
          </cell>
          <cell r="CV17">
            <v>0</v>
          </cell>
          <cell r="CW17">
            <v>0.04</v>
          </cell>
          <cell r="CX17">
            <v>0.12</v>
          </cell>
          <cell r="CY17">
            <v>-0.01</v>
          </cell>
          <cell r="CZ17">
            <v>-0.01</v>
          </cell>
          <cell r="DA17">
            <v>-0.01</v>
          </cell>
          <cell r="DB17">
            <v>0</v>
          </cell>
          <cell r="DC17">
            <v>0</v>
          </cell>
          <cell r="DD17">
            <v>0</v>
          </cell>
          <cell r="DE17">
            <v>0</v>
          </cell>
          <cell r="DF17">
            <v>0</v>
          </cell>
          <cell r="DG17">
            <v>0.01</v>
          </cell>
          <cell r="DH17">
            <v>0.01</v>
          </cell>
          <cell r="DI17">
            <v>0.01</v>
          </cell>
          <cell r="DJ17">
            <v>-0.42</v>
          </cell>
          <cell r="DK17">
            <v>-0.06</v>
          </cell>
          <cell r="DL17">
            <v>-0.08</v>
          </cell>
          <cell r="DM17">
            <v>0.02</v>
          </cell>
          <cell r="DN17">
            <v>0</v>
          </cell>
          <cell r="DO17">
            <v>0</v>
          </cell>
          <cell r="DP17">
            <v>0</v>
          </cell>
          <cell r="DQ17">
            <v>0.04</v>
          </cell>
          <cell r="DR17">
            <v>0</v>
          </cell>
          <cell r="DS17">
            <v>0.01</v>
          </cell>
          <cell r="DT17">
            <v>0.01</v>
          </cell>
          <cell r="DU17">
            <v>-0.02</v>
          </cell>
          <cell r="DV17">
            <v>0.01</v>
          </cell>
          <cell r="DW17">
            <v>0.04</v>
          </cell>
          <cell r="DX17">
            <v>-0.4</v>
          </cell>
          <cell r="DY17">
            <v>-0.28000000000000003</v>
          </cell>
          <cell r="DZ17">
            <v>-0.12</v>
          </cell>
          <cell r="EA17">
            <v>0.12</v>
          </cell>
          <cell r="EB17">
            <v>0.02</v>
          </cell>
          <cell r="EC17">
            <v>0.04</v>
          </cell>
          <cell r="ED17">
            <v>0.06</v>
          </cell>
          <cell r="EE17">
            <v>0.11</v>
          </cell>
          <cell r="EF17">
            <v>0.03</v>
          </cell>
          <cell r="EG17">
            <v>-0.03</v>
          </cell>
          <cell r="EH17">
            <v>0.06</v>
          </cell>
          <cell r="EI17">
            <v>7.0000000000000007E-2</v>
          </cell>
          <cell r="EJ17">
            <v>0</v>
          </cell>
          <cell r="EK17">
            <v>-0.43</v>
          </cell>
          <cell r="EL17">
            <v>0.01</v>
          </cell>
          <cell r="EM17">
            <v>0.01</v>
          </cell>
          <cell r="EN17">
            <v>0.01</v>
          </cell>
          <cell r="EO17">
            <v>0</v>
          </cell>
          <cell r="EP17">
            <v>0.05</v>
          </cell>
          <cell r="EQ17">
            <v>0.02</v>
          </cell>
          <cell r="ER17">
            <v>0.02</v>
          </cell>
          <cell r="ES17">
            <v>0</v>
          </cell>
          <cell r="ET17">
            <v>0</v>
          </cell>
          <cell r="EU17">
            <v>-0.01</v>
          </cell>
          <cell r="EV17">
            <v>0</v>
          </cell>
          <cell r="EW17">
            <v>-0.01</v>
          </cell>
          <cell r="EX17">
            <v>0.01</v>
          </cell>
          <cell r="EY17">
            <v>0</v>
          </cell>
          <cell r="EZ17">
            <v>-0.02</v>
          </cell>
          <cell r="FA17">
            <v>0</v>
          </cell>
          <cell r="FB17">
            <v>0</v>
          </cell>
          <cell r="FC17">
            <v>-0.65</v>
          </cell>
          <cell r="FD17">
            <v>-0.61</v>
          </cell>
          <cell r="FE17">
            <v>-0.05</v>
          </cell>
          <cell r="FF17">
            <v>0.03</v>
          </cell>
          <cell r="FG17">
            <v>0.02</v>
          </cell>
          <cell r="FH17">
            <v>0.01</v>
          </cell>
          <cell r="FI17">
            <v>0.14000000000000001</v>
          </cell>
          <cell r="FJ17">
            <v>0.04</v>
          </cell>
          <cell r="FK17">
            <v>0.1</v>
          </cell>
          <cell r="FL17">
            <v>0</v>
          </cell>
          <cell r="FM17">
            <v>0.01</v>
          </cell>
          <cell r="FN17">
            <v>0</v>
          </cell>
          <cell r="FO17">
            <v>-0.01</v>
          </cell>
          <cell r="FP17">
            <v>0</v>
          </cell>
          <cell r="FQ17">
            <v>0</v>
          </cell>
          <cell r="FR17">
            <v>-0.01</v>
          </cell>
          <cell r="FS17">
            <v>0.12</v>
          </cell>
          <cell r="FT17">
            <v>0.06</v>
          </cell>
          <cell r="FU17">
            <v>0.03</v>
          </cell>
          <cell r="FV17">
            <v>0.02</v>
          </cell>
          <cell r="FW17">
            <v>0.01</v>
          </cell>
          <cell r="FX17">
            <v>0.06</v>
          </cell>
          <cell r="FY17">
            <v>0.02</v>
          </cell>
          <cell r="FZ17">
            <v>-0.02</v>
          </cell>
          <cell r="GA17">
            <v>-0.01</v>
          </cell>
          <cell r="GB17">
            <v>-0.01</v>
          </cell>
          <cell r="GC17">
            <v>0.04</v>
          </cell>
          <cell r="GD17">
            <v>0.04</v>
          </cell>
          <cell r="GE17">
            <v>0</v>
          </cell>
          <cell r="GF17">
            <v>-0.01</v>
          </cell>
          <cell r="GG17">
            <v>0.04</v>
          </cell>
          <cell r="GH17">
            <v>0.03</v>
          </cell>
          <cell r="GI17">
            <v>0.01</v>
          </cell>
          <cell r="GJ17">
            <v>0</v>
          </cell>
          <cell r="GK17">
            <v>-0.03</v>
          </cell>
          <cell r="GL17">
            <v>-0.05</v>
          </cell>
          <cell r="GM17">
            <v>0</v>
          </cell>
          <cell r="GN17">
            <v>0.22</v>
          </cell>
          <cell r="GO17">
            <v>0.16</v>
          </cell>
          <cell r="GP17">
            <v>0</v>
          </cell>
          <cell r="GQ17">
            <v>0</v>
          </cell>
          <cell r="GR17">
            <v>0</v>
          </cell>
          <cell r="GS17">
            <v>0</v>
          </cell>
          <cell r="GT17">
            <v>0.06</v>
          </cell>
          <cell r="GU17">
            <v>7.0000000000000007E-2</v>
          </cell>
          <cell r="GV17">
            <v>0</v>
          </cell>
          <cell r="GW17">
            <v>-0.01</v>
          </cell>
          <cell r="GX17">
            <v>-0.22</v>
          </cell>
          <cell r="GY17">
            <v>-0.26</v>
          </cell>
          <cell r="GZ17">
            <v>-0.2</v>
          </cell>
          <cell r="HA17">
            <v>0</v>
          </cell>
          <cell r="HB17">
            <v>-0.06</v>
          </cell>
          <cell r="HC17">
            <v>-0.03</v>
          </cell>
          <cell r="HD17">
            <v>0.01</v>
          </cell>
          <cell r="HE17">
            <v>0.01</v>
          </cell>
          <cell r="HF17">
            <v>-0.04</v>
          </cell>
          <cell r="HG17">
            <v>0</v>
          </cell>
          <cell r="HH17">
            <v>-0.06</v>
          </cell>
          <cell r="HI17">
            <v>0</v>
          </cell>
          <cell r="HJ17">
            <v>-0.03</v>
          </cell>
          <cell r="HK17">
            <v>-0.03</v>
          </cell>
          <cell r="HL17">
            <v>0.13</v>
          </cell>
          <cell r="HM17">
            <v>0.08</v>
          </cell>
          <cell r="HN17">
            <v>0</v>
          </cell>
          <cell r="HO17">
            <v>0.05</v>
          </cell>
          <cell r="HP17">
            <v>0.35</v>
          </cell>
          <cell r="HQ17">
            <v>0.12</v>
          </cell>
          <cell r="HR17">
            <v>0.11</v>
          </cell>
          <cell r="HS17">
            <v>0</v>
          </cell>
          <cell r="HT17">
            <v>0.02</v>
          </cell>
          <cell r="HU17">
            <v>0.23</v>
          </cell>
          <cell r="HV17">
            <v>7.0000000000000007E-2</v>
          </cell>
          <cell r="HW17">
            <v>0.08</v>
          </cell>
          <cell r="HX17">
            <v>0</v>
          </cell>
          <cell r="HY17">
            <v>0.02</v>
          </cell>
          <cell r="HZ17">
            <v>0</v>
          </cell>
          <cell r="IA17">
            <v>0.02</v>
          </cell>
          <cell r="IB17">
            <v>0.03</v>
          </cell>
          <cell r="IC17">
            <v>0</v>
          </cell>
          <cell r="ID17">
            <v>0.01</v>
          </cell>
          <cell r="IE17">
            <v>0</v>
          </cell>
          <cell r="IF17">
            <v>0.01</v>
          </cell>
          <cell r="IG17">
            <v>-0.12</v>
          </cell>
          <cell r="IH17">
            <v>-0.03</v>
          </cell>
          <cell r="II17">
            <v>-0.05</v>
          </cell>
          <cell r="IJ17">
            <v>0.02</v>
          </cell>
          <cell r="IK17">
            <v>0.01</v>
          </cell>
          <cell r="IL17">
            <v>0.01</v>
          </cell>
          <cell r="IM17">
            <v>0</v>
          </cell>
          <cell r="IN17">
            <v>0.06</v>
          </cell>
          <cell r="IO17">
            <v>0</v>
          </cell>
          <cell r="IP17">
            <v>0</v>
          </cell>
          <cell r="IQ17">
            <v>0.01</v>
          </cell>
        </row>
        <row r="18">
          <cell r="B18">
            <v>-0.33</v>
          </cell>
          <cell r="C18">
            <v>0.05</v>
          </cell>
          <cell r="D18">
            <v>0</v>
          </cell>
          <cell r="E18">
            <v>0</v>
          </cell>
          <cell r="F18">
            <v>0</v>
          </cell>
          <cell r="G18">
            <v>0</v>
          </cell>
          <cell r="H18">
            <v>0.08</v>
          </cell>
          <cell r="I18">
            <v>0.1</v>
          </cell>
          <cell r="J18">
            <v>0.05</v>
          </cell>
          <cell r="K18">
            <v>0.05</v>
          </cell>
          <cell r="L18">
            <v>-0.01</v>
          </cell>
          <cell r="M18">
            <v>2</v>
          </cell>
          <cell r="N18">
            <v>0.46</v>
          </cell>
          <cell r="O18">
            <v>0.03</v>
          </cell>
          <cell r="P18">
            <v>0</v>
          </cell>
          <cell r="Q18">
            <v>0.03</v>
          </cell>
          <cell r="R18">
            <v>0.01</v>
          </cell>
          <cell r="S18">
            <v>0.06</v>
          </cell>
          <cell r="T18">
            <v>0.03</v>
          </cell>
          <cell r="U18">
            <v>0.03</v>
          </cell>
          <cell r="V18">
            <v>-0.01</v>
          </cell>
          <cell r="W18">
            <v>0</v>
          </cell>
          <cell r="X18">
            <v>0</v>
          </cell>
          <cell r="Y18">
            <v>0.03</v>
          </cell>
          <cell r="Z18">
            <v>0.01</v>
          </cell>
          <cell r="AA18">
            <v>0.02</v>
          </cell>
          <cell r="AB18">
            <v>-0.02</v>
          </cell>
          <cell r="AC18">
            <v>-0.03</v>
          </cell>
          <cell r="AD18">
            <v>-0.01</v>
          </cell>
          <cell r="AE18">
            <v>0.01</v>
          </cell>
          <cell r="AF18">
            <v>0.27</v>
          </cell>
          <cell r="AG18">
            <v>0.1</v>
          </cell>
          <cell r="AH18">
            <v>0.17</v>
          </cell>
          <cell r="AI18">
            <v>0.05</v>
          </cell>
          <cell r="AJ18">
            <v>7.0000000000000007E-2</v>
          </cell>
          <cell r="AK18">
            <v>-0.03</v>
          </cell>
          <cell r="AL18">
            <v>0.03</v>
          </cell>
          <cell r="AM18">
            <v>0.02</v>
          </cell>
          <cell r="AN18">
            <v>0.01</v>
          </cell>
          <cell r="AO18">
            <v>0.02</v>
          </cell>
          <cell r="AP18">
            <v>0</v>
          </cell>
          <cell r="AQ18">
            <v>0</v>
          </cell>
          <cell r="AR18">
            <v>0.01</v>
          </cell>
          <cell r="AS18">
            <v>0.02</v>
          </cell>
          <cell r="AT18">
            <v>0</v>
          </cell>
          <cell r="AU18">
            <v>-0.01</v>
          </cell>
          <cell r="AV18">
            <v>0.09</v>
          </cell>
          <cell r="AW18">
            <v>0.06</v>
          </cell>
          <cell r="AX18">
            <v>0.01</v>
          </cell>
          <cell r="AY18">
            <v>0.04</v>
          </cell>
          <cell r="AZ18">
            <v>0.01</v>
          </cell>
          <cell r="BA18">
            <v>0.02</v>
          </cell>
          <cell r="BB18">
            <v>7.0000000000000007E-2</v>
          </cell>
          <cell r="BC18">
            <v>0.02</v>
          </cell>
          <cell r="BD18">
            <v>0</v>
          </cell>
          <cell r="BE18">
            <v>0.01</v>
          </cell>
          <cell r="BF18">
            <v>0.01</v>
          </cell>
          <cell r="BG18">
            <v>-0.01</v>
          </cell>
          <cell r="BH18">
            <v>0.02</v>
          </cell>
          <cell r="BI18">
            <v>0.01</v>
          </cell>
          <cell r="BJ18">
            <v>-0.01</v>
          </cell>
          <cell r="BK18">
            <v>-0.01</v>
          </cell>
          <cell r="BL18">
            <v>0.01</v>
          </cell>
          <cell r="BM18">
            <v>0</v>
          </cell>
          <cell r="BN18">
            <v>0.03</v>
          </cell>
          <cell r="BO18">
            <v>0.02</v>
          </cell>
          <cell r="BP18">
            <v>0.01</v>
          </cell>
          <cell r="BQ18">
            <v>0.36</v>
          </cell>
          <cell r="BR18">
            <v>0.2</v>
          </cell>
          <cell r="BS18">
            <v>0.01</v>
          </cell>
          <cell r="BT18">
            <v>0</v>
          </cell>
          <cell r="BU18">
            <v>0</v>
          </cell>
          <cell r="BV18">
            <v>0</v>
          </cell>
          <cell r="BW18">
            <v>0.15</v>
          </cell>
          <cell r="BX18">
            <v>0.11</v>
          </cell>
          <cell r="BY18">
            <v>0</v>
          </cell>
          <cell r="BZ18">
            <v>0.04</v>
          </cell>
          <cell r="CA18">
            <v>0.18</v>
          </cell>
          <cell r="CB18">
            <v>0.03</v>
          </cell>
          <cell r="CC18">
            <v>0.01</v>
          </cell>
          <cell r="CD18">
            <v>0</v>
          </cell>
          <cell r="CE18">
            <v>0.02</v>
          </cell>
          <cell r="CF18">
            <v>-0.01</v>
          </cell>
          <cell r="CG18">
            <v>-0.01</v>
          </cell>
          <cell r="CH18">
            <v>0.01</v>
          </cell>
          <cell r="CI18">
            <v>0</v>
          </cell>
          <cell r="CJ18">
            <v>0</v>
          </cell>
          <cell r="CK18">
            <v>7.0000000000000007E-2</v>
          </cell>
          <cell r="CL18">
            <v>0.02</v>
          </cell>
          <cell r="CM18">
            <v>0.01</v>
          </cell>
          <cell r="CN18">
            <v>0.05</v>
          </cell>
          <cell r="CO18">
            <v>0.08</v>
          </cell>
          <cell r="CP18">
            <v>0.01</v>
          </cell>
          <cell r="CQ18">
            <v>0.01</v>
          </cell>
          <cell r="CR18">
            <v>7.0000000000000007E-2</v>
          </cell>
          <cell r="CS18">
            <v>0.09</v>
          </cell>
          <cell r="CT18">
            <v>0.08</v>
          </cell>
          <cell r="CU18">
            <v>0.05</v>
          </cell>
          <cell r="CV18">
            <v>0</v>
          </cell>
          <cell r="CW18">
            <v>0.02</v>
          </cell>
          <cell r="CX18">
            <v>0.01</v>
          </cell>
          <cell r="CY18">
            <v>0.61</v>
          </cell>
          <cell r="CZ18">
            <v>0.61</v>
          </cell>
          <cell r="DA18">
            <v>0.13</v>
          </cell>
          <cell r="DB18">
            <v>0.46</v>
          </cell>
          <cell r="DC18">
            <v>0.02</v>
          </cell>
          <cell r="DD18">
            <v>0</v>
          </cell>
          <cell r="DE18">
            <v>0</v>
          </cell>
          <cell r="DF18">
            <v>0</v>
          </cell>
          <cell r="DG18">
            <v>0.01</v>
          </cell>
          <cell r="DH18">
            <v>0</v>
          </cell>
          <cell r="DI18">
            <v>0</v>
          </cell>
          <cell r="DJ18">
            <v>0.17</v>
          </cell>
          <cell r="DK18">
            <v>-0.08</v>
          </cell>
          <cell r="DL18">
            <v>-0.05</v>
          </cell>
          <cell r="DM18">
            <v>-0.02</v>
          </cell>
          <cell r="DN18">
            <v>0</v>
          </cell>
          <cell r="DO18">
            <v>-0.01</v>
          </cell>
          <cell r="DP18">
            <v>0.01</v>
          </cell>
          <cell r="DQ18">
            <v>0.05</v>
          </cell>
          <cell r="DR18">
            <v>0.01</v>
          </cell>
          <cell r="DS18">
            <v>0</v>
          </cell>
          <cell r="DT18">
            <v>0.01</v>
          </cell>
          <cell r="DU18">
            <v>0.02</v>
          </cell>
          <cell r="DV18">
            <v>0</v>
          </cell>
          <cell r="DW18">
            <v>0</v>
          </cell>
          <cell r="DX18">
            <v>0.2</v>
          </cell>
          <cell r="DY18">
            <v>0.23</v>
          </cell>
          <cell r="DZ18">
            <v>-0.03</v>
          </cell>
          <cell r="EA18">
            <v>0</v>
          </cell>
          <cell r="EB18">
            <v>0</v>
          </cell>
          <cell r="EC18">
            <v>0</v>
          </cell>
          <cell r="ED18">
            <v>0</v>
          </cell>
          <cell r="EE18">
            <v>0.13</v>
          </cell>
          <cell r="EF18">
            <v>0.09</v>
          </cell>
          <cell r="EG18">
            <v>7.0000000000000007E-2</v>
          </cell>
          <cell r="EH18">
            <v>0.03</v>
          </cell>
          <cell r="EI18">
            <v>0.04</v>
          </cell>
          <cell r="EJ18">
            <v>2.1</v>
          </cell>
          <cell r="EK18">
            <v>0.49</v>
          </cell>
          <cell r="EL18">
            <v>0</v>
          </cell>
          <cell r="EM18">
            <v>0</v>
          </cell>
          <cell r="EN18">
            <v>0.01</v>
          </cell>
          <cell r="EO18">
            <v>-0.01</v>
          </cell>
          <cell r="EP18">
            <v>-0.05</v>
          </cell>
          <cell r="EQ18">
            <v>0</v>
          </cell>
          <cell r="ER18">
            <v>-0.02</v>
          </cell>
          <cell r="ES18">
            <v>-0.02</v>
          </cell>
          <cell r="ET18">
            <v>0.01</v>
          </cell>
          <cell r="EU18">
            <v>0.03</v>
          </cell>
          <cell r="EV18">
            <v>0.01</v>
          </cell>
          <cell r="EW18">
            <v>0</v>
          </cell>
          <cell r="EX18">
            <v>0</v>
          </cell>
          <cell r="EY18">
            <v>0</v>
          </cell>
          <cell r="EZ18">
            <v>0.01</v>
          </cell>
          <cell r="FA18">
            <v>0.01</v>
          </cell>
          <cell r="FB18">
            <v>0</v>
          </cell>
          <cell r="FC18">
            <v>0.37</v>
          </cell>
          <cell r="FD18">
            <v>0.2</v>
          </cell>
          <cell r="FE18">
            <v>0.17</v>
          </cell>
          <cell r="FF18">
            <v>0.03</v>
          </cell>
          <cell r="FG18">
            <v>0.02</v>
          </cell>
          <cell r="FH18">
            <v>0.01</v>
          </cell>
          <cell r="FI18">
            <v>0.09</v>
          </cell>
          <cell r="FJ18">
            <v>0.04</v>
          </cell>
          <cell r="FK18">
            <v>0.06</v>
          </cell>
          <cell r="FL18">
            <v>0.01</v>
          </cell>
          <cell r="FM18">
            <v>0</v>
          </cell>
          <cell r="FN18">
            <v>0</v>
          </cell>
          <cell r="FO18">
            <v>0</v>
          </cell>
          <cell r="FP18">
            <v>0</v>
          </cell>
          <cell r="FQ18">
            <v>0</v>
          </cell>
          <cell r="FR18">
            <v>0.01</v>
          </cell>
          <cell r="FS18">
            <v>0.04</v>
          </cell>
          <cell r="FT18">
            <v>0.03</v>
          </cell>
          <cell r="FU18">
            <v>0.06</v>
          </cell>
          <cell r="FV18">
            <v>-0.02</v>
          </cell>
          <cell r="FW18">
            <v>0</v>
          </cell>
          <cell r="FX18">
            <v>0</v>
          </cell>
          <cell r="FY18">
            <v>0.17</v>
          </cell>
          <cell r="FZ18">
            <v>0.04</v>
          </cell>
          <cell r="GA18">
            <v>0.02</v>
          </cell>
          <cell r="GB18">
            <v>0.02</v>
          </cell>
          <cell r="GC18">
            <v>0.05</v>
          </cell>
          <cell r="GD18">
            <v>0.04</v>
          </cell>
          <cell r="GE18">
            <v>0.01</v>
          </cell>
          <cell r="GF18">
            <v>0.01</v>
          </cell>
          <cell r="GG18">
            <v>-0.03</v>
          </cell>
          <cell r="GH18">
            <v>-0.03</v>
          </cell>
          <cell r="GI18">
            <v>0</v>
          </cell>
          <cell r="GJ18">
            <v>0</v>
          </cell>
          <cell r="GK18">
            <v>0.11</v>
          </cell>
          <cell r="GL18">
            <v>0.11</v>
          </cell>
          <cell r="GM18">
            <v>0</v>
          </cell>
          <cell r="GN18">
            <v>0.16</v>
          </cell>
          <cell r="GO18">
            <v>0.18</v>
          </cell>
          <cell r="GP18">
            <v>-0.04</v>
          </cell>
          <cell r="GQ18">
            <v>0</v>
          </cell>
          <cell r="GR18">
            <v>-0.04</v>
          </cell>
          <cell r="GS18">
            <v>0</v>
          </cell>
          <cell r="GT18">
            <v>0.03</v>
          </cell>
          <cell r="GU18">
            <v>0.04</v>
          </cell>
          <cell r="GV18">
            <v>0</v>
          </cell>
          <cell r="GW18">
            <v>-0.01</v>
          </cell>
          <cell r="GX18">
            <v>0.37</v>
          </cell>
          <cell r="GY18">
            <v>0.26</v>
          </cell>
          <cell r="GZ18">
            <v>0.19</v>
          </cell>
          <cell r="HA18">
            <v>0.01</v>
          </cell>
          <cell r="HB18">
            <v>0.05</v>
          </cell>
          <cell r="HC18">
            <v>0.04</v>
          </cell>
          <cell r="HD18">
            <v>0.01</v>
          </cell>
          <cell r="HE18">
            <v>-0.01</v>
          </cell>
          <cell r="HF18">
            <v>0.03</v>
          </cell>
          <cell r="HG18">
            <v>0</v>
          </cell>
          <cell r="HH18">
            <v>0.04</v>
          </cell>
          <cell r="HI18">
            <v>0.01</v>
          </cell>
          <cell r="HJ18">
            <v>-0.01</v>
          </cell>
          <cell r="HK18">
            <v>0.03</v>
          </cell>
          <cell r="HL18">
            <v>0.04</v>
          </cell>
          <cell r="HM18">
            <v>0.01</v>
          </cell>
          <cell r="HN18">
            <v>0.03</v>
          </cell>
          <cell r="HO18">
            <v>0</v>
          </cell>
          <cell r="HP18">
            <v>0.09</v>
          </cell>
          <cell r="HQ18">
            <v>0.09</v>
          </cell>
          <cell r="HR18">
            <v>0.08</v>
          </cell>
          <cell r="HS18">
            <v>0</v>
          </cell>
          <cell r="HT18">
            <v>0.01</v>
          </cell>
          <cell r="HU18">
            <v>0</v>
          </cell>
          <cell r="HV18">
            <v>0.81</v>
          </cell>
          <cell r="HW18">
            <v>0.81</v>
          </cell>
          <cell r="HX18">
            <v>0.11</v>
          </cell>
          <cell r="HY18">
            <v>0.65</v>
          </cell>
          <cell r="HZ18">
            <v>0.05</v>
          </cell>
          <cell r="IA18">
            <v>0.01</v>
          </cell>
          <cell r="IB18">
            <v>0</v>
          </cell>
          <cell r="IC18">
            <v>0</v>
          </cell>
          <cell r="ID18">
            <v>0.01</v>
          </cell>
          <cell r="IE18">
            <v>0</v>
          </cell>
          <cell r="IF18">
            <v>0</v>
          </cell>
          <cell r="IG18">
            <v>-0.12</v>
          </cell>
          <cell r="IH18">
            <v>-7.0000000000000007E-2</v>
          </cell>
          <cell r="II18">
            <v>-0.04</v>
          </cell>
          <cell r="IJ18">
            <v>-0.04</v>
          </cell>
          <cell r="IK18">
            <v>0</v>
          </cell>
          <cell r="IL18">
            <v>0</v>
          </cell>
          <cell r="IM18">
            <v>0.01</v>
          </cell>
          <cell r="IN18">
            <v>0.01</v>
          </cell>
          <cell r="IO18">
            <v>-0.01</v>
          </cell>
          <cell r="IP18">
            <v>-0.02</v>
          </cell>
          <cell r="IQ18">
            <v>0</v>
          </cell>
        </row>
        <row r="19">
          <cell r="B19">
            <v>0</v>
          </cell>
          <cell r="C19">
            <v>7.0000000000000007E-2</v>
          </cell>
          <cell r="D19">
            <v>-0.04</v>
          </cell>
          <cell r="E19">
            <v>-0.04</v>
          </cell>
          <cell r="F19">
            <v>0</v>
          </cell>
          <cell r="G19">
            <v>0</v>
          </cell>
          <cell r="H19">
            <v>0.22</v>
          </cell>
          <cell r="I19">
            <v>0.15</v>
          </cell>
          <cell r="J19">
            <v>0.09</v>
          </cell>
          <cell r="K19">
            <v>0.05</v>
          </cell>
          <cell r="L19">
            <v>7.0000000000000007E-2</v>
          </cell>
          <cell r="M19">
            <v>0.5</v>
          </cell>
          <cell r="N19">
            <v>0.38</v>
          </cell>
          <cell r="O19">
            <v>0.05</v>
          </cell>
          <cell r="P19">
            <v>0.02</v>
          </cell>
          <cell r="Q19">
            <v>0.02</v>
          </cell>
          <cell r="R19">
            <v>0</v>
          </cell>
          <cell r="S19">
            <v>0</v>
          </cell>
          <cell r="T19">
            <v>-0.01</v>
          </cell>
          <cell r="U19">
            <v>0.01</v>
          </cell>
          <cell r="V19">
            <v>0.01</v>
          </cell>
          <cell r="W19">
            <v>-0.01</v>
          </cell>
          <cell r="X19">
            <v>-0.05</v>
          </cell>
          <cell r="Y19">
            <v>-0.03</v>
          </cell>
          <cell r="Z19">
            <v>0</v>
          </cell>
          <cell r="AA19">
            <v>-0.03</v>
          </cell>
          <cell r="AB19">
            <v>-0.01</v>
          </cell>
          <cell r="AC19">
            <v>0</v>
          </cell>
          <cell r="AD19">
            <v>0.01</v>
          </cell>
          <cell r="AE19">
            <v>0.02</v>
          </cell>
          <cell r="AF19">
            <v>0.25</v>
          </cell>
          <cell r="AG19">
            <v>0.11</v>
          </cell>
          <cell r="AH19">
            <v>0.14000000000000001</v>
          </cell>
          <cell r="AI19">
            <v>-0.01</v>
          </cell>
          <cell r="AJ19">
            <v>-0.01</v>
          </cell>
          <cell r="AK19">
            <v>0</v>
          </cell>
          <cell r="AL19">
            <v>0.09</v>
          </cell>
          <cell r="AM19">
            <v>0.04</v>
          </cell>
          <cell r="AN19">
            <v>0.05</v>
          </cell>
          <cell r="AO19">
            <v>0.05</v>
          </cell>
          <cell r="AP19">
            <v>0.01</v>
          </cell>
          <cell r="AQ19">
            <v>0</v>
          </cell>
          <cell r="AR19">
            <v>0.01</v>
          </cell>
          <cell r="AS19">
            <v>0</v>
          </cell>
          <cell r="AT19">
            <v>0</v>
          </cell>
          <cell r="AU19">
            <v>0.03</v>
          </cell>
          <cell r="AV19">
            <v>0.03</v>
          </cell>
          <cell r="AW19">
            <v>-0.05</v>
          </cell>
          <cell r="AX19">
            <v>0.02</v>
          </cell>
          <cell r="AY19">
            <v>-7.0000000000000007E-2</v>
          </cell>
          <cell r="AZ19">
            <v>0</v>
          </cell>
          <cell r="BA19">
            <v>0.08</v>
          </cell>
          <cell r="BB19">
            <v>-0.03</v>
          </cell>
          <cell r="BC19">
            <v>0.01</v>
          </cell>
          <cell r="BD19">
            <v>0.01</v>
          </cell>
          <cell r="BE19">
            <v>-0.01</v>
          </cell>
          <cell r="BF19">
            <v>0.01</v>
          </cell>
          <cell r="BG19">
            <v>0.01</v>
          </cell>
          <cell r="BH19">
            <v>0</v>
          </cell>
          <cell r="BI19">
            <v>-0.01</v>
          </cell>
          <cell r="BJ19">
            <v>-0.01</v>
          </cell>
          <cell r="BK19">
            <v>0</v>
          </cell>
          <cell r="BL19">
            <v>-0.01</v>
          </cell>
          <cell r="BM19">
            <v>0</v>
          </cell>
          <cell r="BN19">
            <v>-0.02</v>
          </cell>
          <cell r="BO19">
            <v>-0.02</v>
          </cell>
          <cell r="BP19">
            <v>0</v>
          </cell>
          <cell r="BQ19">
            <v>0.9</v>
          </cell>
          <cell r="BR19">
            <v>0.12</v>
          </cell>
          <cell r="BS19">
            <v>0.23</v>
          </cell>
          <cell r="BT19">
            <v>0.18</v>
          </cell>
          <cell r="BU19">
            <v>0</v>
          </cell>
          <cell r="BV19">
            <v>0.05</v>
          </cell>
          <cell r="BW19">
            <v>0.55000000000000004</v>
          </cell>
          <cell r="BX19">
            <v>0.45</v>
          </cell>
          <cell r="BY19">
            <v>0.08</v>
          </cell>
          <cell r="BZ19">
            <v>0.02</v>
          </cell>
          <cell r="CA19">
            <v>-0.28999999999999998</v>
          </cell>
          <cell r="CB19">
            <v>0</v>
          </cell>
          <cell r="CC19">
            <v>0</v>
          </cell>
          <cell r="CD19">
            <v>-0.01</v>
          </cell>
          <cell r="CE19">
            <v>0</v>
          </cell>
          <cell r="CF19">
            <v>-0.02</v>
          </cell>
          <cell r="CG19">
            <v>0</v>
          </cell>
          <cell r="CH19">
            <v>0</v>
          </cell>
          <cell r="CI19">
            <v>-0.02</v>
          </cell>
          <cell r="CJ19">
            <v>-0.01</v>
          </cell>
          <cell r="CK19">
            <v>-0.06</v>
          </cell>
          <cell r="CL19">
            <v>-0.01</v>
          </cell>
          <cell r="CM19">
            <v>-0.03</v>
          </cell>
          <cell r="CN19">
            <v>-0.03</v>
          </cell>
          <cell r="CO19">
            <v>-0.21</v>
          </cell>
          <cell r="CP19">
            <v>-0.28999999999999998</v>
          </cell>
          <cell r="CQ19">
            <v>0.02</v>
          </cell>
          <cell r="CR19">
            <v>0.06</v>
          </cell>
          <cell r="CS19">
            <v>-7.0000000000000007E-2</v>
          </cell>
          <cell r="CT19">
            <v>0</v>
          </cell>
          <cell r="CU19">
            <v>-0.01</v>
          </cell>
          <cell r="CV19">
            <v>0</v>
          </cell>
          <cell r="CW19">
            <v>0.01</v>
          </cell>
          <cell r="CX19">
            <v>-0.08</v>
          </cell>
          <cell r="CY19">
            <v>-0.02</v>
          </cell>
          <cell r="CZ19">
            <v>-0.02</v>
          </cell>
          <cell r="DA19">
            <v>-0.03</v>
          </cell>
          <cell r="DB19">
            <v>-7.0000000000000007E-2</v>
          </cell>
          <cell r="DC19">
            <v>0.03</v>
          </cell>
          <cell r="DD19">
            <v>0.04</v>
          </cell>
          <cell r="DE19">
            <v>0.01</v>
          </cell>
          <cell r="DF19">
            <v>0</v>
          </cell>
          <cell r="DG19">
            <v>0</v>
          </cell>
          <cell r="DH19">
            <v>0</v>
          </cell>
          <cell r="DI19">
            <v>0</v>
          </cell>
          <cell r="DJ19">
            <v>0.89</v>
          </cell>
          <cell r="DK19">
            <v>-0.03</v>
          </cell>
          <cell r="DL19">
            <v>-7.0000000000000007E-2</v>
          </cell>
          <cell r="DM19">
            <v>0.02</v>
          </cell>
          <cell r="DN19">
            <v>0.01</v>
          </cell>
          <cell r="DO19">
            <v>0.01</v>
          </cell>
          <cell r="DP19">
            <v>0</v>
          </cell>
          <cell r="DQ19">
            <v>0.05</v>
          </cell>
          <cell r="DR19">
            <v>-0.01</v>
          </cell>
          <cell r="DS19">
            <v>0.01</v>
          </cell>
          <cell r="DT19">
            <v>0.01</v>
          </cell>
          <cell r="DU19">
            <v>0.01</v>
          </cell>
          <cell r="DV19">
            <v>0.04</v>
          </cell>
          <cell r="DW19">
            <v>0</v>
          </cell>
          <cell r="DX19">
            <v>0.86</v>
          </cell>
          <cell r="DY19">
            <v>0.81</v>
          </cell>
          <cell r="DZ19">
            <v>0.04</v>
          </cell>
          <cell r="EA19">
            <v>0</v>
          </cell>
          <cell r="EB19">
            <v>0</v>
          </cell>
          <cell r="EC19">
            <v>0</v>
          </cell>
          <cell r="ED19">
            <v>0</v>
          </cell>
          <cell r="EE19">
            <v>0.11</v>
          </cell>
          <cell r="EF19">
            <v>0.12</v>
          </cell>
          <cell r="EG19">
            <v>0.12</v>
          </cell>
          <cell r="EH19">
            <v>0.01</v>
          </cell>
          <cell r="EI19">
            <v>-0.02</v>
          </cell>
          <cell r="EJ19">
            <v>1.9</v>
          </cell>
          <cell r="EK19">
            <v>0.13</v>
          </cell>
          <cell r="EL19">
            <v>0.05</v>
          </cell>
          <cell r="EM19">
            <v>0.02</v>
          </cell>
          <cell r="EN19">
            <v>0.02</v>
          </cell>
          <cell r="EO19">
            <v>0.01</v>
          </cell>
          <cell r="EP19">
            <v>0.04</v>
          </cell>
          <cell r="EQ19">
            <v>0.02</v>
          </cell>
          <cell r="ER19">
            <v>0.02</v>
          </cell>
          <cell r="ES19">
            <v>0.01</v>
          </cell>
          <cell r="ET19">
            <v>-0.01</v>
          </cell>
          <cell r="EU19">
            <v>0</v>
          </cell>
          <cell r="EV19">
            <v>-0.01</v>
          </cell>
          <cell r="EW19">
            <v>0</v>
          </cell>
          <cell r="EX19">
            <v>-0.01</v>
          </cell>
          <cell r="EY19">
            <v>0.01</v>
          </cell>
          <cell r="EZ19">
            <v>-0.02</v>
          </cell>
          <cell r="FA19">
            <v>0</v>
          </cell>
          <cell r="FB19">
            <v>0.03</v>
          </cell>
          <cell r="FC19">
            <v>0.02</v>
          </cell>
          <cell r="FD19">
            <v>-0.06</v>
          </cell>
          <cell r="FE19">
            <v>0.08</v>
          </cell>
          <cell r="FF19">
            <v>0</v>
          </cell>
          <cell r="FG19">
            <v>0</v>
          </cell>
          <cell r="FH19">
            <v>-0.01</v>
          </cell>
          <cell r="FI19">
            <v>0.09</v>
          </cell>
          <cell r="FJ19">
            <v>0.04</v>
          </cell>
          <cell r="FK19">
            <v>0.04</v>
          </cell>
          <cell r="FL19">
            <v>-0.05</v>
          </cell>
          <cell r="FM19">
            <v>0</v>
          </cell>
          <cell r="FN19">
            <v>0</v>
          </cell>
          <cell r="FO19">
            <v>-0.02</v>
          </cell>
          <cell r="FP19">
            <v>0</v>
          </cell>
          <cell r="FQ19">
            <v>0</v>
          </cell>
          <cell r="FR19">
            <v>-0.03</v>
          </cell>
          <cell r="FS19">
            <v>7.0000000000000007E-2</v>
          </cell>
          <cell r="FT19">
            <v>7.0000000000000007E-2</v>
          </cell>
          <cell r="FU19">
            <v>0.04</v>
          </cell>
          <cell r="FV19">
            <v>0</v>
          </cell>
          <cell r="FW19">
            <v>0.02</v>
          </cell>
          <cell r="FX19">
            <v>0.01</v>
          </cell>
          <cell r="FY19">
            <v>0.08</v>
          </cell>
          <cell r="FZ19">
            <v>0.02</v>
          </cell>
          <cell r="GA19">
            <v>0.02</v>
          </cell>
          <cell r="GB19">
            <v>0.01</v>
          </cell>
          <cell r="GC19">
            <v>0.03</v>
          </cell>
          <cell r="GD19">
            <v>0.02</v>
          </cell>
          <cell r="GE19">
            <v>0.01</v>
          </cell>
          <cell r="GF19">
            <v>0.02</v>
          </cell>
          <cell r="GG19">
            <v>0.03</v>
          </cell>
          <cell r="GH19">
            <v>0.01</v>
          </cell>
          <cell r="GI19">
            <v>0.02</v>
          </cell>
          <cell r="GJ19">
            <v>0</v>
          </cell>
          <cell r="GK19">
            <v>-0.03</v>
          </cell>
          <cell r="GL19">
            <v>-0.03</v>
          </cell>
          <cell r="GM19">
            <v>0.01</v>
          </cell>
          <cell r="GN19">
            <v>1.1299999999999999</v>
          </cell>
          <cell r="GO19">
            <v>0.1</v>
          </cell>
          <cell r="GP19">
            <v>0.75</v>
          </cell>
          <cell r="GQ19">
            <v>0.49</v>
          </cell>
          <cell r="GR19">
            <v>0.13</v>
          </cell>
          <cell r="GS19">
            <v>0.13</v>
          </cell>
          <cell r="GT19">
            <v>0.27</v>
          </cell>
          <cell r="GU19">
            <v>0.19</v>
          </cell>
          <cell r="GV19">
            <v>0.06</v>
          </cell>
          <cell r="GW19">
            <v>0.03</v>
          </cell>
          <cell r="GX19">
            <v>-0.52</v>
          </cell>
          <cell r="GY19">
            <v>-0.11</v>
          </cell>
          <cell r="GZ19">
            <v>-0.08</v>
          </cell>
          <cell r="HA19">
            <v>0.01</v>
          </cell>
          <cell r="HB19">
            <v>-0.04</v>
          </cell>
          <cell r="HC19">
            <v>0</v>
          </cell>
          <cell r="HD19">
            <v>0.01</v>
          </cell>
          <cell r="HE19">
            <v>0.01</v>
          </cell>
          <cell r="HF19">
            <v>-0.02</v>
          </cell>
          <cell r="HG19">
            <v>0</v>
          </cell>
          <cell r="HH19">
            <v>0</v>
          </cell>
          <cell r="HI19">
            <v>-0.01</v>
          </cell>
          <cell r="HJ19">
            <v>0.02</v>
          </cell>
          <cell r="HK19">
            <v>0</v>
          </cell>
          <cell r="HL19">
            <v>-0.43</v>
          </cell>
          <cell r="HM19">
            <v>-0.42</v>
          </cell>
          <cell r="HN19">
            <v>0.02</v>
          </cell>
          <cell r="HO19">
            <v>-0.02</v>
          </cell>
          <cell r="HP19">
            <v>0</v>
          </cell>
          <cell r="HQ19">
            <v>0.09</v>
          </cell>
          <cell r="HR19">
            <v>0.05</v>
          </cell>
          <cell r="HS19">
            <v>0</v>
          </cell>
          <cell r="HT19">
            <v>0.03</v>
          </cell>
          <cell r="HU19">
            <v>-0.08</v>
          </cell>
          <cell r="HV19">
            <v>-0.22</v>
          </cell>
          <cell r="HW19">
            <v>-0.25</v>
          </cell>
          <cell r="HX19">
            <v>0</v>
          </cell>
          <cell r="HY19">
            <v>-0.36</v>
          </cell>
          <cell r="HZ19">
            <v>0.03</v>
          </cell>
          <cell r="IA19">
            <v>0.03</v>
          </cell>
          <cell r="IB19">
            <v>0.04</v>
          </cell>
          <cell r="IC19">
            <v>0.02</v>
          </cell>
          <cell r="ID19">
            <v>0</v>
          </cell>
          <cell r="IE19">
            <v>0</v>
          </cell>
          <cell r="IF19">
            <v>0</v>
          </cell>
          <cell r="IG19">
            <v>0.34</v>
          </cell>
          <cell r="IH19">
            <v>0</v>
          </cell>
          <cell r="II19">
            <v>-0.03</v>
          </cell>
          <cell r="IJ19">
            <v>0.04</v>
          </cell>
          <cell r="IK19">
            <v>0.02</v>
          </cell>
          <cell r="IL19">
            <v>0.01</v>
          </cell>
          <cell r="IM19">
            <v>0</v>
          </cell>
          <cell r="IN19">
            <v>0.12</v>
          </cell>
          <cell r="IO19">
            <v>0.01</v>
          </cell>
          <cell r="IP19">
            <v>0.02</v>
          </cell>
          <cell r="IQ19">
            <v>0.06</v>
          </cell>
        </row>
        <row r="20">
          <cell r="B20">
            <v>-0.01</v>
          </cell>
          <cell r="C20">
            <v>0.06</v>
          </cell>
          <cell r="D20">
            <v>0</v>
          </cell>
          <cell r="E20">
            <v>0</v>
          </cell>
          <cell r="F20">
            <v>0</v>
          </cell>
          <cell r="G20">
            <v>0</v>
          </cell>
          <cell r="H20">
            <v>0.24</v>
          </cell>
          <cell r="I20">
            <v>0.18</v>
          </cell>
          <cell r="J20">
            <v>0.12</v>
          </cell>
          <cell r="K20">
            <v>0.08</v>
          </cell>
          <cell r="L20">
            <v>0.06</v>
          </cell>
          <cell r="M20">
            <v>1.3</v>
          </cell>
          <cell r="N20">
            <v>0.17</v>
          </cell>
          <cell r="O20">
            <v>0.09</v>
          </cell>
          <cell r="P20">
            <v>7.0000000000000007E-2</v>
          </cell>
          <cell r="Q20">
            <v>0.01</v>
          </cell>
          <cell r="R20">
            <v>0.01</v>
          </cell>
          <cell r="S20">
            <v>7.0000000000000007E-2</v>
          </cell>
          <cell r="T20">
            <v>0.04</v>
          </cell>
          <cell r="U20">
            <v>0</v>
          </cell>
          <cell r="V20">
            <v>0.01</v>
          </cell>
          <cell r="W20">
            <v>0.02</v>
          </cell>
          <cell r="X20">
            <v>0.04</v>
          </cell>
          <cell r="Y20">
            <v>0</v>
          </cell>
          <cell r="Z20">
            <v>-0.01</v>
          </cell>
          <cell r="AA20">
            <v>0.01</v>
          </cell>
          <cell r="AB20">
            <v>0.04</v>
          </cell>
          <cell r="AC20">
            <v>-0.01</v>
          </cell>
          <cell r="AD20">
            <v>0.01</v>
          </cell>
          <cell r="AE20">
            <v>0</v>
          </cell>
          <cell r="AF20">
            <v>-0.15</v>
          </cell>
          <cell r="AG20">
            <v>0</v>
          </cell>
          <cell r="AH20">
            <v>-0.15</v>
          </cell>
          <cell r="AI20">
            <v>7.0000000000000007E-2</v>
          </cell>
          <cell r="AJ20">
            <v>0.02</v>
          </cell>
          <cell r="AK20">
            <v>0.05</v>
          </cell>
          <cell r="AL20">
            <v>0.01</v>
          </cell>
          <cell r="AM20">
            <v>0.01</v>
          </cell>
          <cell r="AN20">
            <v>0.01</v>
          </cell>
          <cell r="AO20">
            <v>0.04</v>
          </cell>
          <cell r="AP20">
            <v>-0.01</v>
          </cell>
          <cell r="AQ20">
            <v>0</v>
          </cell>
          <cell r="AR20">
            <v>0.02</v>
          </cell>
          <cell r="AS20">
            <v>0</v>
          </cell>
          <cell r="AT20">
            <v>0</v>
          </cell>
          <cell r="AU20">
            <v>0.03</v>
          </cell>
          <cell r="AV20">
            <v>0.28999999999999998</v>
          </cell>
          <cell r="AW20">
            <v>0.2</v>
          </cell>
          <cell r="AX20">
            <v>0.11</v>
          </cell>
          <cell r="AY20">
            <v>0.05</v>
          </cell>
          <cell r="AZ20">
            <v>0.03</v>
          </cell>
          <cell r="BA20">
            <v>0.09</v>
          </cell>
          <cell r="BB20">
            <v>0.02</v>
          </cell>
          <cell r="BC20">
            <v>-0.01</v>
          </cell>
          <cell r="BD20">
            <v>0</v>
          </cell>
          <cell r="BE20">
            <v>0.01</v>
          </cell>
          <cell r="BF20">
            <v>-0.01</v>
          </cell>
          <cell r="BG20">
            <v>-0.02</v>
          </cell>
          <cell r="BH20">
            <v>0.01</v>
          </cell>
          <cell r="BI20">
            <v>0.01</v>
          </cell>
          <cell r="BJ20">
            <v>0.03</v>
          </cell>
          <cell r="BK20">
            <v>0.01</v>
          </cell>
          <cell r="BL20">
            <v>0.02</v>
          </cell>
          <cell r="BM20">
            <v>0.01</v>
          </cell>
          <cell r="BN20">
            <v>-0.01</v>
          </cell>
          <cell r="BO20">
            <v>-0.02</v>
          </cell>
          <cell r="BP20">
            <v>0.01</v>
          </cell>
          <cell r="BQ20">
            <v>0.39</v>
          </cell>
          <cell r="BR20">
            <v>0.2</v>
          </cell>
          <cell r="BS20">
            <v>0.02</v>
          </cell>
          <cell r="BT20">
            <v>0</v>
          </cell>
          <cell r="BU20">
            <v>0.01</v>
          </cell>
          <cell r="BV20">
            <v>0</v>
          </cell>
          <cell r="BW20">
            <v>0.18</v>
          </cell>
          <cell r="BX20">
            <v>0.19</v>
          </cell>
          <cell r="BY20">
            <v>0</v>
          </cell>
          <cell r="BZ20">
            <v>-0.01</v>
          </cell>
          <cell r="CA20">
            <v>0.05</v>
          </cell>
          <cell r="CB20">
            <v>0.01</v>
          </cell>
          <cell r="CC20">
            <v>0</v>
          </cell>
          <cell r="CD20">
            <v>0.02</v>
          </cell>
          <cell r="CE20">
            <v>0.01</v>
          </cell>
          <cell r="CF20">
            <v>-0.01</v>
          </cell>
          <cell r="CG20">
            <v>-0.02</v>
          </cell>
          <cell r="CH20">
            <v>-0.01</v>
          </cell>
          <cell r="CI20">
            <v>0.01</v>
          </cell>
          <cell r="CJ20">
            <v>0</v>
          </cell>
          <cell r="CK20">
            <v>0.03</v>
          </cell>
          <cell r="CL20">
            <v>0</v>
          </cell>
          <cell r="CM20">
            <v>0.02</v>
          </cell>
          <cell r="CN20">
            <v>0.01</v>
          </cell>
          <cell r="CO20">
            <v>0.04</v>
          </cell>
          <cell r="CP20">
            <v>0.01</v>
          </cell>
          <cell r="CQ20">
            <v>0</v>
          </cell>
          <cell r="CR20">
            <v>0.01</v>
          </cell>
          <cell r="CS20">
            <v>-7.0000000000000007E-2</v>
          </cell>
          <cell r="CT20">
            <v>-0.02</v>
          </cell>
          <cell r="CU20">
            <v>-0.03</v>
          </cell>
          <cell r="CV20">
            <v>0.01</v>
          </cell>
          <cell r="CW20">
            <v>0</v>
          </cell>
          <cell r="CX20">
            <v>-0.04</v>
          </cell>
          <cell r="CY20">
            <v>0.37</v>
          </cell>
          <cell r="CZ20">
            <v>0.36</v>
          </cell>
          <cell r="DA20">
            <v>0.02</v>
          </cell>
          <cell r="DB20">
            <v>0.27</v>
          </cell>
          <cell r="DC20">
            <v>0.04</v>
          </cell>
          <cell r="DD20">
            <v>0.03</v>
          </cell>
          <cell r="DE20">
            <v>0</v>
          </cell>
          <cell r="DF20">
            <v>0.01</v>
          </cell>
          <cell r="DG20">
            <v>0</v>
          </cell>
          <cell r="DH20">
            <v>0</v>
          </cell>
          <cell r="DI20">
            <v>0</v>
          </cell>
          <cell r="DJ20">
            <v>-0.97</v>
          </cell>
          <cell r="DK20">
            <v>-0.13</v>
          </cell>
          <cell r="DL20">
            <v>-0.13</v>
          </cell>
          <cell r="DM20">
            <v>0.01</v>
          </cell>
          <cell r="DN20">
            <v>0.02</v>
          </cell>
          <cell r="DO20">
            <v>0</v>
          </cell>
          <cell r="DP20">
            <v>0.01</v>
          </cell>
          <cell r="DQ20">
            <v>0</v>
          </cell>
          <cell r="DR20">
            <v>-0.02</v>
          </cell>
          <cell r="DS20">
            <v>-0.01</v>
          </cell>
          <cell r="DT20">
            <v>-0.01</v>
          </cell>
          <cell r="DU20">
            <v>0.02</v>
          </cell>
          <cell r="DV20">
            <v>0.01</v>
          </cell>
          <cell r="DW20">
            <v>0</v>
          </cell>
          <cell r="DX20">
            <v>-0.86</v>
          </cell>
          <cell r="DY20">
            <v>-0.88</v>
          </cell>
          <cell r="DZ20">
            <v>0.03</v>
          </cell>
          <cell r="EA20">
            <v>0</v>
          </cell>
          <cell r="EB20">
            <v>0</v>
          </cell>
          <cell r="EC20">
            <v>0</v>
          </cell>
          <cell r="ED20">
            <v>0</v>
          </cell>
          <cell r="EE20">
            <v>0.23</v>
          </cell>
          <cell r="EF20">
            <v>0.23</v>
          </cell>
          <cell r="EG20">
            <v>0.13</v>
          </cell>
          <cell r="EH20">
            <v>0.08</v>
          </cell>
          <cell r="EI20">
            <v>0.01</v>
          </cell>
          <cell r="EJ20">
            <v>0.5</v>
          </cell>
          <cell r="EK20">
            <v>0.19</v>
          </cell>
          <cell r="EL20">
            <v>0.08</v>
          </cell>
          <cell r="EM20">
            <v>0.04</v>
          </cell>
          <cell r="EN20">
            <v>0.03</v>
          </cell>
          <cell r="EO20">
            <v>0</v>
          </cell>
          <cell r="EP20">
            <v>0.04</v>
          </cell>
          <cell r="EQ20">
            <v>0.03</v>
          </cell>
          <cell r="ER20">
            <v>-0.01</v>
          </cell>
          <cell r="ES20">
            <v>0</v>
          </cell>
          <cell r="ET20">
            <v>0.01</v>
          </cell>
          <cell r="EU20">
            <v>7.0000000000000007E-2</v>
          </cell>
          <cell r="EV20">
            <v>0</v>
          </cell>
          <cell r="EW20">
            <v>0</v>
          </cell>
          <cell r="EX20">
            <v>0</v>
          </cell>
          <cell r="EY20">
            <v>0.02</v>
          </cell>
          <cell r="EZ20">
            <v>0.02</v>
          </cell>
          <cell r="FA20">
            <v>0.02</v>
          </cell>
          <cell r="FB20">
            <v>0.01</v>
          </cell>
          <cell r="FC20">
            <v>-0.23</v>
          </cell>
          <cell r="FD20">
            <v>-0.13</v>
          </cell>
          <cell r="FE20">
            <v>-0.1</v>
          </cell>
          <cell r="FF20">
            <v>0.08</v>
          </cell>
          <cell r="FG20">
            <v>0.03</v>
          </cell>
          <cell r="FH20">
            <v>0.05</v>
          </cell>
          <cell r="FI20">
            <v>0.08</v>
          </cell>
          <cell r="FJ20">
            <v>0.05</v>
          </cell>
          <cell r="FK20">
            <v>0.02</v>
          </cell>
          <cell r="FL20">
            <v>7.0000000000000007E-2</v>
          </cell>
          <cell r="FM20">
            <v>0</v>
          </cell>
          <cell r="FN20">
            <v>0</v>
          </cell>
          <cell r="FO20">
            <v>0.03</v>
          </cell>
          <cell r="FP20">
            <v>-0.01</v>
          </cell>
          <cell r="FQ20">
            <v>0</v>
          </cell>
          <cell r="FR20">
            <v>0.04</v>
          </cell>
          <cell r="FS20">
            <v>0.17</v>
          </cell>
          <cell r="FT20">
            <v>0.12</v>
          </cell>
          <cell r="FU20">
            <v>0.06</v>
          </cell>
          <cell r="FV20">
            <v>0.05</v>
          </cell>
          <cell r="FW20">
            <v>0.01</v>
          </cell>
          <cell r="FX20">
            <v>0.05</v>
          </cell>
          <cell r="FY20">
            <v>-0.02</v>
          </cell>
          <cell r="FZ20">
            <v>-0.04</v>
          </cell>
          <cell r="GA20">
            <v>-0.04</v>
          </cell>
          <cell r="GB20">
            <v>0</v>
          </cell>
          <cell r="GC20">
            <v>0</v>
          </cell>
          <cell r="GD20">
            <v>0</v>
          </cell>
          <cell r="GE20">
            <v>0</v>
          </cell>
          <cell r="GF20">
            <v>0.01</v>
          </cell>
          <cell r="GG20">
            <v>-0.01</v>
          </cell>
          <cell r="GH20">
            <v>0</v>
          </cell>
          <cell r="GI20">
            <v>0</v>
          </cell>
          <cell r="GJ20">
            <v>-0.01</v>
          </cell>
          <cell r="GK20">
            <v>0.02</v>
          </cell>
          <cell r="GL20">
            <v>0.01</v>
          </cell>
          <cell r="GM20">
            <v>0.01</v>
          </cell>
          <cell r="GN20">
            <v>0.33</v>
          </cell>
          <cell r="GO20">
            <v>0.18</v>
          </cell>
          <cell r="GP20">
            <v>0.01</v>
          </cell>
          <cell r="GQ20">
            <v>0</v>
          </cell>
          <cell r="GR20">
            <v>0.01</v>
          </cell>
          <cell r="GS20">
            <v>0</v>
          </cell>
          <cell r="GT20">
            <v>0.15</v>
          </cell>
          <cell r="GU20">
            <v>0.14000000000000001</v>
          </cell>
          <cell r="GV20">
            <v>0</v>
          </cell>
          <cell r="GW20">
            <v>0</v>
          </cell>
          <cell r="GX20">
            <v>0.12</v>
          </cell>
          <cell r="GY20">
            <v>0.08</v>
          </cell>
          <cell r="GZ20">
            <v>0.06</v>
          </cell>
          <cell r="HA20">
            <v>0.02</v>
          </cell>
          <cell r="HB20">
            <v>0.01</v>
          </cell>
          <cell r="HC20">
            <v>0.02</v>
          </cell>
          <cell r="HD20">
            <v>-0.02</v>
          </cell>
          <cell r="HE20">
            <v>0</v>
          </cell>
          <cell r="HF20">
            <v>0.04</v>
          </cell>
          <cell r="HG20">
            <v>0.01</v>
          </cell>
          <cell r="HH20">
            <v>-0.04</v>
          </cell>
          <cell r="HI20">
            <v>0</v>
          </cell>
          <cell r="HJ20">
            <v>-0.03</v>
          </cell>
          <cell r="HK20">
            <v>-0.01</v>
          </cell>
          <cell r="HL20">
            <v>0.06</v>
          </cell>
          <cell r="HM20">
            <v>0.01</v>
          </cell>
          <cell r="HN20">
            <v>0.03</v>
          </cell>
          <cell r="HO20">
            <v>0.01</v>
          </cell>
          <cell r="HP20">
            <v>-0.1</v>
          </cell>
          <cell r="HQ20">
            <v>0.01</v>
          </cell>
          <cell r="HR20">
            <v>0.01</v>
          </cell>
          <cell r="HS20">
            <v>0</v>
          </cell>
          <cell r="HT20">
            <v>0</v>
          </cell>
          <cell r="HU20">
            <v>-0.12</v>
          </cell>
          <cell r="HV20">
            <v>0.49</v>
          </cell>
          <cell r="HW20">
            <v>0.49</v>
          </cell>
          <cell r="HX20">
            <v>-7.0000000000000007E-2</v>
          </cell>
          <cell r="HY20">
            <v>0.53</v>
          </cell>
          <cell r="HZ20">
            <v>0.02</v>
          </cell>
          <cell r="IA20">
            <v>0.01</v>
          </cell>
          <cell r="IB20">
            <v>0.01</v>
          </cell>
          <cell r="IC20">
            <v>0</v>
          </cell>
          <cell r="ID20">
            <v>0</v>
          </cell>
          <cell r="IE20">
            <v>0.01</v>
          </cell>
          <cell r="IF20">
            <v>0</v>
          </cell>
          <cell r="IG20">
            <v>0.13</v>
          </cell>
          <cell r="IH20">
            <v>-0.08</v>
          </cell>
          <cell r="II20">
            <v>-0.1</v>
          </cell>
          <cell r="IJ20">
            <v>0.02</v>
          </cell>
          <cell r="IK20">
            <v>0.01</v>
          </cell>
          <cell r="IL20">
            <v>0.01</v>
          </cell>
          <cell r="IM20">
            <v>0</v>
          </cell>
          <cell r="IN20">
            <v>-0.05</v>
          </cell>
          <cell r="IO20">
            <v>-0.02</v>
          </cell>
          <cell r="IP20">
            <v>-0.01</v>
          </cell>
          <cell r="IQ20">
            <v>0</v>
          </cell>
        </row>
        <row r="21">
          <cell r="B21">
            <v>-0.06</v>
          </cell>
          <cell r="C21">
            <v>-0.02</v>
          </cell>
          <cell r="D21">
            <v>0.17</v>
          </cell>
          <cell r="E21">
            <v>0.03</v>
          </cell>
          <cell r="F21">
            <v>0.09</v>
          </cell>
          <cell r="G21">
            <v>7.0000000000000007E-2</v>
          </cell>
          <cell r="H21">
            <v>0.12</v>
          </cell>
          <cell r="I21">
            <v>0.09</v>
          </cell>
          <cell r="J21">
            <v>0.04</v>
          </cell>
          <cell r="K21">
            <v>0.03</v>
          </cell>
          <cell r="L21">
            <v>0.03</v>
          </cell>
          <cell r="M21">
            <v>2.1</v>
          </cell>
          <cell r="N21">
            <v>0.32</v>
          </cell>
          <cell r="O21">
            <v>0.03</v>
          </cell>
          <cell r="P21">
            <v>0</v>
          </cell>
          <cell r="Q21">
            <v>0.01</v>
          </cell>
          <cell r="R21">
            <v>0.02</v>
          </cell>
          <cell r="S21">
            <v>0.04</v>
          </cell>
          <cell r="T21">
            <v>0.02</v>
          </cell>
          <cell r="U21">
            <v>0.01</v>
          </cell>
          <cell r="V21">
            <v>-0.01</v>
          </cell>
          <cell r="W21">
            <v>0.02</v>
          </cell>
          <cell r="X21">
            <v>0.14000000000000001</v>
          </cell>
          <cell r="Y21">
            <v>0.05</v>
          </cell>
          <cell r="Z21">
            <v>0.02</v>
          </cell>
          <cell r="AA21">
            <v>0</v>
          </cell>
          <cell r="AB21">
            <v>0.04</v>
          </cell>
          <cell r="AC21">
            <v>0.01</v>
          </cell>
          <cell r="AD21">
            <v>0.01</v>
          </cell>
          <cell r="AE21">
            <v>0.01</v>
          </cell>
          <cell r="AF21">
            <v>-0.09</v>
          </cell>
          <cell r="AG21">
            <v>-0.1</v>
          </cell>
          <cell r="AH21">
            <v>0.01</v>
          </cell>
          <cell r="AI21">
            <v>0.04</v>
          </cell>
          <cell r="AJ21">
            <v>0.04</v>
          </cell>
          <cell r="AK21">
            <v>-0.01</v>
          </cell>
          <cell r="AL21">
            <v>0.1</v>
          </cell>
          <cell r="AM21">
            <v>0.01</v>
          </cell>
          <cell r="AN21">
            <v>0.08</v>
          </cell>
          <cell r="AO21">
            <v>0.05</v>
          </cell>
          <cell r="AP21">
            <v>0.01</v>
          </cell>
          <cell r="AQ21">
            <v>0</v>
          </cell>
          <cell r="AR21">
            <v>0.02</v>
          </cell>
          <cell r="AS21">
            <v>0</v>
          </cell>
          <cell r="AT21">
            <v>0</v>
          </cell>
          <cell r="AU21">
            <v>0</v>
          </cell>
          <cell r="AV21">
            <v>0.1</v>
          </cell>
          <cell r="AW21">
            <v>0.03</v>
          </cell>
          <cell r="AX21">
            <v>0.03</v>
          </cell>
          <cell r="AY21">
            <v>0</v>
          </cell>
          <cell r="AZ21">
            <v>0.01</v>
          </cell>
          <cell r="BA21">
            <v>7.0000000000000007E-2</v>
          </cell>
          <cell r="BB21">
            <v>-7.0000000000000007E-2</v>
          </cell>
          <cell r="BC21">
            <v>-0.03</v>
          </cell>
          <cell r="BD21">
            <v>-0.02</v>
          </cell>
          <cell r="BE21">
            <v>-0.02</v>
          </cell>
          <cell r="BF21">
            <v>-0.01</v>
          </cell>
          <cell r="BG21">
            <v>0.02</v>
          </cell>
          <cell r="BH21">
            <v>-0.02</v>
          </cell>
          <cell r="BI21">
            <v>-0.04</v>
          </cell>
          <cell r="BJ21">
            <v>0</v>
          </cell>
          <cell r="BK21">
            <v>-0.01</v>
          </cell>
          <cell r="BL21">
            <v>0</v>
          </cell>
          <cell r="BM21">
            <v>0</v>
          </cell>
          <cell r="BN21">
            <v>0.02</v>
          </cell>
          <cell r="BO21">
            <v>0.02</v>
          </cell>
          <cell r="BP21">
            <v>0</v>
          </cell>
          <cell r="BQ21">
            <v>0.44</v>
          </cell>
          <cell r="BR21">
            <v>0.24</v>
          </cell>
          <cell r="BS21">
            <v>0.01</v>
          </cell>
          <cell r="BT21">
            <v>0</v>
          </cell>
          <cell r="BU21">
            <v>0.02</v>
          </cell>
          <cell r="BV21">
            <v>0</v>
          </cell>
          <cell r="BW21">
            <v>0.18</v>
          </cell>
          <cell r="BX21">
            <v>0.16</v>
          </cell>
          <cell r="BY21">
            <v>0</v>
          </cell>
          <cell r="BZ21">
            <v>0.02</v>
          </cell>
          <cell r="CA21">
            <v>0.01</v>
          </cell>
          <cell r="CB21">
            <v>-0.04</v>
          </cell>
          <cell r="CC21">
            <v>-0.02</v>
          </cell>
          <cell r="CD21">
            <v>-0.01</v>
          </cell>
          <cell r="CE21">
            <v>-0.02</v>
          </cell>
          <cell r="CF21">
            <v>0</v>
          </cell>
          <cell r="CG21">
            <v>-0.01</v>
          </cell>
          <cell r="CH21">
            <v>0.01</v>
          </cell>
          <cell r="CI21">
            <v>0.01</v>
          </cell>
          <cell r="CJ21">
            <v>0</v>
          </cell>
          <cell r="CK21">
            <v>0.02</v>
          </cell>
          <cell r="CL21">
            <v>0.01</v>
          </cell>
          <cell r="CM21">
            <v>0.01</v>
          </cell>
          <cell r="CN21">
            <v>0</v>
          </cell>
          <cell r="CO21">
            <v>0.02</v>
          </cell>
          <cell r="CP21">
            <v>0.01</v>
          </cell>
          <cell r="CQ21">
            <v>0.01</v>
          </cell>
          <cell r="CR21">
            <v>0</v>
          </cell>
          <cell r="CS21">
            <v>0.21</v>
          </cell>
          <cell r="CT21">
            <v>0.11</v>
          </cell>
          <cell r="CU21">
            <v>0.06</v>
          </cell>
          <cell r="CV21">
            <v>0</v>
          </cell>
          <cell r="CW21">
            <v>0.05</v>
          </cell>
          <cell r="CX21">
            <v>0.1</v>
          </cell>
          <cell r="CY21">
            <v>0.28999999999999998</v>
          </cell>
          <cell r="CZ21">
            <v>0.28999999999999998</v>
          </cell>
          <cell r="DA21">
            <v>-0.08</v>
          </cell>
          <cell r="DB21">
            <v>0.31</v>
          </cell>
          <cell r="DC21">
            <v>0.02</v>
          </cell>
          <cell r="DD21">
            <v>0.03</v>
          </cell>
          <cell r="DE21">
            <v>0</v>
          </cell>
          <cell r="DF21">
            <v>0</v>
          </cell>
          <cell r="DG21">
            <v>0</v>
          </cell>
          <cell r="DH21">
            <v>0</v>
          </cell>
          <cell r="DI21">
            <v>0</v>
          </cell>
          <cell r="DJ21">
            <v>-0.18</v>
          </cell>
          <cell r="DK21">
            <v>0.01</v>
          </cell>
          <cell r="DL21">
            <v>-0.04</v>
          </cell>
          <cell r="DM21">
            <v>0.05</v>
          </cell>
          <cell r="DN21">
            <v>0</v>
          </cell>
          <cell r="DO21">
            <v>0</v>
          </cell>
          <cell r="DP21">
            <v>0.01</v>
          </cell>
          <cell r="DQ21">
            <v>0.02</v>
          </cell>
          <cell r="DR21">
            <v>0.02</v>
          </cell>
          <cell r="DS21">
            <v>0.01</v>
          </cell>
          <cell r="DT21">
            <v>0</v>
          </cell>
          <cell r="DU21">
            <v>-0.03</v>
          </cell>
          <cell r="DV21">
            <v>0</v>
          </cell>
          <cell r="DW21">
            <v>0.01</v>
          </cell>
          <cell r="DX21">
            <v>-0.2</v>
          </cell>
          <cell r="DY21">
            <v>-0.34</v>
          </cell>
          <cell r="DZ21">
            <v>0.14000000000000001</v>
          </cell>
          <cell r="EA21">
            <v>0.09</v>
          </cell>
          <cell r="EB21">
            <v>0.02</v>
          </cell>
          <cell r="EC21">
            <v>0.03</v>
          </cell>
          <cell r="ED21">
            <v>0.04</v>
          </cell>
          <cell r="EE21">
            <v>0.17</v>
          </cell>
          <cell r="EF21">
            <v>0.12</v>
          </cell>
          <cell r="EG21">
            <v>7.0000000000000007E-2</v>
          </cell>
          <cell r="EH21">
            <v>7.0000000000000007E-2</v>
          </cell>
          <cell r="EI21">
            <v>0.05</v>
          </cell>
          <cell r="EJ21">
            <v>1.4</v>
          </cell>
          <cell r="EK21">
            <v>0.73</v>
          </cell>
          <cell r="EL21">
            <v>0.05</v>
          </cell>
          <cell r="EM21">
            <v>0.04</v>
          </cell>
          <cell r="EN21">
            <v>0.02</v>
          </cell>
          <cell r="EO21">
            <v>0.01</v>
          </cell>
          <cell r="EP21">
            <v>0.14000000000000001</v>
          </cell>
          <cell r="EQ21">
            <v>0.05</v>
          </cell>
          <cell r="ER21">
            <v>0.06</v>
          </cell>
          <cell r="ES21">
            <v>0.01</v>
          </cell>
          <cell r="ET21">
            <v>0.02</v>
          </cell>
          <cell r="EU21">
            <v>0.09</v>
          </cell>
          <cell r="EV21">
            <v>0.02</v>
          </cell>
          <cell r="EW21">
            <v>0.01</v>
          </cell>
          <cell r="EX21">
            <v>0.01</v>
          </cell>
          <cell r="EY21">
            <v>0.06</v>
          </cell>
          <cell r="EZ21">
            <v>0</v>
          </cell>
          <cell r="FA21">
            <v>-0.01</v>
          </cell>
          <cell r="FB21">
            <v>0.01</v>
          </cell>
          <cell r="FC21">
            <v>0.18</v>
          </cell>
          <cell r="FD21">
            <v>0.04</v>
          </cell>
          <cell r="FE21">
            <v>0.15</v>
          </cell>
          <cell r="FF21">
            <v>0.1</v>
          </cell>
          <cell r="FG21">
            <v>0.05</v>
          </cell>
          <cell r="FH21">
            <v>0.06</v>
          </cell>
          <cell r="FI21">
            <v>0.11</v>
          </cell>
          <cell r="FJ21">
            <v>7.0000000000000007E-2</v>
          </cell>
          <cell r="FK21">
            <v>0.05</v>
          </cell>
          <cell r="FL21">
            <v>0.06</v>
          </cell>
          <cell r="FM21">
            <v>0.01</v>
          </cell>
          <cell r="FN21">
            <v>0</v>
          </cell>
          <cell r="FO21">
            <v>0.01</v>
          </cell>
          <cell r="FP21">
            <v>0.01</v>
          </cell>
          <cell r="FQ21">
            <v>0</v>
          </cell>
          <cell r="FR21">
            <v>0.03</v>
          </cell>
          <cell r="FS21">
            <v>0.18</v>
          </cell>
          <cell r="FT21">
            <v>0.16</v>
          </cell>
          <cell r="FU21">
            <v>0.08</v>
          </cell>
          <cell r="FV21">
            <v>0.05</v>
          </cell>
          <cell r="FW21">
            <v>0.03</v>
          </cell>
          <cell r="FX21">
            <v>0.03</v>
          </cell>
          <cell r="FY21">
            <v>-0.06</v>
          </cell>
          <cell r="FZ21">
            <v>0.01</v>
          </cell>
          <cell r="GA21">
            <v>0.01</v>
          </cell>
          <cell r="GB21">
            <v>-0.01</v>
          </cell>
          <cell r="GC21">
            <v>0</v>
          </cell>
          <cell r="GD21">
            <v>0.02</v>
          </cell>
          <cell r="GE21">
            <v>-0.02</v>
          </cell>
          <cell r="GF21">
            <v>-0.01</v>
          </cell>
          <cell r="GG21">
            <v>-0.02</v>
          </cell>
          <cell r="GH21">
            <v>-0.01</v>
          </cell>
          <cell r="GI21">
            <v>-0.03</v>
          </cell>
          <cell r="GJ21">
            <v>0.01</v>
          </cell>
          <cell r="GK21">
            <v>-0.04</v>
          </cell>
          <cell r="GL21">
            <v>-0.04</v>
          </cell>
          <cell r="GM21">
            <v>0</v>
          </cell>
          <cell r="GN21">
            <v>0.3</v>
          </cell>
          <cell r="GO21">
            <v>0.22</v>
          </cell>
          <cell r="GP21">
            <v>0.01</v>
          </cell>
          <cell r="GQ21">
            <v>0</v>
          </cell>
          <cell r="GR21">
            <v>0.01</v>
          </cell>
          <cell r="GS21">
            <v>0</v>
          </cell>
          <cell r="GT21">
            <v>7.0000000000000007E-2</v>
          </cell>
          <cell r="GU21">
            <v>0.06</v>
          </cell>
          <cell r="GV21">
            <v>0</v>
          </cell>
          <cell r="GW21">
            <v>0.01</v>
          </cell>
          <cell r="GX21">
            <v>0.12</v>
          </cell>
          <cell r="GY21">
            <v>-0.03</v>
          </cell>
          <cell r="GZ21">
            <v>-0.03</v>
          </cell>
          <cell r="HA21">
            <v>0.01</v>
          </cell>
          <cell r="HB21">
            <v>-0.01</v>
          </cell>
          <cell r="HC21">
            <v>-0.03</v>
          </cell>
          <cell r="HD21">
            <v>-0.01</v>
          </cell>
          <cell r="HE21">
            <v>0</v>
          </cell>
          <cell r="HF21">
            <v>-0.03</v>
          </cell>
          <cell r="HG21">
            <v>0</v>
          </cell>
          <cell r="HH21">
            <v>0.12</v>
          </cell>
          <cell r="HI21">
            <v>0</v>
          </cell>
          <cell r="HJ21">
            <v>0.04</v>
          </cell>
          <cell r="HK21">
            <v>7.0000000000000007E-2</v>
          </cell>
          <cell r="HL21">
            <v>0.08</v>
          </cell>
          <cell r="HM21">
            <v>0.02</v>
          </cell>
          <cell r="HN21">
            <v>0.01</v>
          </cell>
          <cell r="HO21">
            <v>0.05</v>
          </cell>
          <cell r="HP21">
            <v>0.38</v>
          </cell>
          <cell r="HQ21">
            <v>0.15</v>
          </cell>
          <cell r="HR21">
            <v>0.12</v>
          </cell>
          <cell r="HS21">
            <v>0</v>
          </cell>
          <cell r="HT21">
            <v>0.03</v>
          </cell>
          <cell r="HU21">
            <v>0.23</v>
          </cell>
          <cell r="HV21">
            <v>0.31</v>
          </cell>
          <cell r="HW21">
            <v>0.31</v>
          </cell>
          <cell r="HX21">
            <v>-0.12</v>
          </cell>
          <cell r="HY21">
            <v>0.35</v>
          </cell>
          <cell r="HZ21">
            <v>0.03</v>
          </cell>
          <cell r="IA21">
            <v>0.03</v>
          </cell>
          <cell r="IB21">
            <v>0.03</v>
          </cell>
          <cell r="IC21">
            <v>0</v>
          </cell>
          <cell r="ID21">
            <v>0</v>
          </cell>
          <cell r="IE21">
            <v>0</v>
          </cell>
          <cell r="IF21">
            <v>0</v>
          </cell>
          <cell r="IG21">
            <v>-0.27</v>
          </cell>
          <cell r="IH21">
            <v>-0.17</v>
          </cell>
          <cell r="II21">
            <v>-0.14000000000000001</v>
          </cell>
          <cell r="IJ21">
            <v>-0.04</v>
          </cell>
          <cell r="IK21">
            <v>0</v>
          </cell>
          <cell r="IL21">
            <v>0</v>
          </cell>
          <cell r="IM21">
            <v>0</v>
          </cell>
          <cell r="IN21">
            <v>0.08</v>
          </cell>
          <cell r="IO21">
            <v>0.02</v>
          </cell>
          <cell r="IP21">
            <v>0.01</v>
          </cell>
          <cell r="IQ21">
            <v>0</v>
          </cell>
        </row>
        <row r="22">
          <cell r="B22">
            <v>-0.39</v>
          </cell>
          <cell r="C22">
            <v>0.03</v>
          </cell>
          <cell r="D22">
            <v>0.01</v>
          </cell>
          <cell r="E22">
            <v>0</v>
          </cell>
          <cell r="F22">
            <v>0</v>
          </cell>
          <cell r="G22">
            <v>0</v>
          </cell>
          <cell r="H22">
            <v>0.39</v>
          </cell>
          <cell r="I22">
            <v>0.36</v>
          </cell>
          <cell r="J22">
            <v>0.45</v>
          </cell>
          <cell r="K22">
            <v>-0.09</v>
          </cell>
          <cell r="L22">
            <v>0.03</v>
          </cell>
          <cell r="M22">
            <v>1.6</v>
          </cell>
          <cell r="N22">
            <v>0.16</v>
          </cell>
          <cell r="O22">
            <v>0.05</v>
          </cell>
          <cell r="P22">
            <v>0.03</v>
          </cell>
          <cell r="Q22">
            <v>0.01</v>
          </cell>
          <cell r="R22">
            <v>0.01</v>
          </cell>
          <cell r="S22">
            <v>0.06</v>
          </cell>
          <cell r="T22">
            <v>0.03</v>
          </cell>
          <cell r="U22">
            <v>0.02</v>
          </cell>
          <cell r="V22">
            <v>0.01</v>
          </cell>
          <cell r="W22">
            <v>0</v>
          </cell>
          <cell r="X22">
            <v>0.01</v>
          </cell>
          <cell r="Y22">
            <v>0</v>
          </cell>
          <cell r="Z22">
            <v>-0.01</v>
          </cell>
          <cell r="AA22">
            <v>0.01</v>
          </cell>
          <cell r="AB22">
            <v>-0.01</v>
          </cell>
          <cell r="AC22">
            <v>0</v>
          </cell>
          <cell r="AD22">
            <v>0.01</v>
          </cell>
          <cell r="AE22">
            <v>0</v>
          </cell>
          <cell r="AF22">
            <v>-0.18</v>
          </cell>
          <cell r="AG22">
            <v>-0.06</v>
          </cell>
          <cell r="AH22">
            <v>-0.12</v>
          </cell>
          <cell r="AI22">
            <v>0.05</v>
          </cell>
          <cell r="AJ22">
            <v>0.03</v>
          </cell>
          <cell r="AK22">
            <v>0.03</v>
          </cell>
          <cell r="AL22">
            <v>0.16</v>
          </cell>
          <cell r="AM22">
            <v>7.0000000000000007E-2</v>
          </cell>
          <cell r="AN22">
            <v>0.08</v>
          </cell>
          <cell r="AO22">
            <v>0.02</v>
          </cell>
          <cell r="AP22">
            <v>0</v>
          </cell>
          <cell r="AQ22">
            <v>0</v>
          </cell>
          <cell r="AR22">
            <v>-0.01</v>
          </cell>
          <cell r="AS22">
            <v>0.01</v>
          </cell>
          <cell r="AT22">
            <v>0.02</v>
          </cell>
          <cell r="AU22">
            <v>0.01</v>
          </cell>
          <cell r="AV22">
            <v>0.26</v>
          </cell>
          <cell r="AW22">
            <v>0.23</v>
          </cell>
          <cell r="AX22">
            <v>0.06</v>
          </cell>
          <cell r="AY22">
            <v>0.04</v>
          </cell>
          <cell r="AZ22">
            <v>0.12</v>
          </cell>
          <cell r="BA22">
            <v>0.03</v>
          </cell>
          <cell r="BB22">
            <v>0.02</v>
          </cell>
          <cell r="BC22">
            <v>-0.02</v>
          </cell>
          <cell r="BD22">
            <v>-0.02</v>
          </cell>
          <cell r="BE22">
            <v>0.01</v>
          </cell>
          <cell r="BF22">
            <v>0.03</v>
          </cell>
          <cell r="BG22">
            <v>0</v>
          </cell>
          <cell r="BH22">
            <v>0.02</v>
          </cell>
          <cell r="BI22">
            <v>0.03</v>
          </cell>
          <cell r="BJ22">
            <v>-0.02</v>
          </cell>
          <cell r="BK22">
            <v>-0.01</v>
          </cell>
          <cell r="BL22">
            <v>-0.01</v>
          </cell>
          <cell r="BM22">
            <v>0</v>
          </cell>
          <cell r="BN22">
            <v>-0.01</v>
          </cell>
          <cell r="BO22">
            <v>0</v>
          </cell>
          <cell r="BP22">
            <v>0</v>
          </cell>
          <cell r="BQ22">
            <v>0.39</v>
          </cell>
          <cell r="BR22">
            <v>0.23</v>
          </cell>
          <cell r="BS22">
            <v>-0.01</v>
          </cell>
          <cell r="BT22">
            <v>0</v>
          </cell>
          <cell r="BU22">
            <v>-0.01</v>
          </cell>
          <cell r="BV22">
            <v>0</v>
          </cell>
          <cell r="BW22">
            <v>0.16</v>
          </cell>
          <cell r="BX22">
            <v>0.14000000000000001</v>
          </cell>
          <cell r="BY22">
            <v>0</v>
          </cell>
          <cell r="BZ22">
            <v>0.01</v>
          </cell>
          <cell r="CA22">
            <v>0.12</v>
          </cell>
          <cell r="CB22">
            <v>0.05</v>
          </cell>
          <cell r="CC22">
            <v>0.01</v>
          </cell>
          <cell r="CD22">
            <v>0.01</v>
          </cell>
          <cell r="CE22">
            <v>0.03</v>
          </cell>
          <cell r="CF22">
            <v>0.04</v>
          </cell>
          <cell r="CG22">
            <v>0.02</v>
          </cell>
          <cell r="CH22">
            <v>0</v>
          </cell>
          <cell r="CI22">
            <v>0.01</v>
          </cell>
          <cell r="CJ22">
            <v>0</v>
          </cell>
          <cell r="CK22">
            <v>0.01</v>
          </cell>
          <cell r="CL22">
            <v>-0.02</v>
          </cell>
          <cell r="CM22">
            <v>-0.02</v>
          </cell>
          <cell r="CN22">
            <v>0.05</v>
          </cell>
          <cell r="CO22">
            <v>0.03</v>
          </cell>
          <cell r="CP22">
            <v>0.01</v>
          </cell>
          <cell r="CQ22">
            <v>0.01</v>
          </cell>
          <cell r="CR22">
            <v>0.02</v>
          </cell>
          <cell r="CS22">
            <v>0.09</v>
          </cell>
          <cell r="CT22">
            <v>0.1</v>
          </cell>
          <cell r="CU22">
            <v>0.09</v>
          </cell>
          <cell r="CV22">
            <v>0</v>
          </cell>
          <cell r="CW22">
            <v>0.01</v>
          </cell>
          <cell r="CX22">
            <v>0</v>
          </cell>
          <cell r="CY22">
            <v>0.59</v>
          </cell>
          <cell r="CZ22">
            <v>0.57999999999999996</v>
          </cell>
          <cell r="DA22">
            <v>-0.03</v>
          </cell>
          <cell r="DB22">
            <v>0.57999999999999996</v>
          </cell>
          <cell r="DC22">
            <v>0.01</v>
          </cell>
          <cell r="DD22">
            <v>0.03</v>
          </cell>
          <cell r="DE22">
            <v>0</v>
          </cell>
          <cell r="DF22">
            <v>0.01</v>
          </cell>
          <cell r="DG22">
            <v>0</v>
          </cell>
          <cell r="DH22">
            <v>0</v>
          </cell>
          <cell r="DI22">
            <v>0</v>
          </cell>
          <cell r="DJ22">
            <v>0.26</v>
          </cell>
          <cell r="DK22">
            <v>-0.14000000000000001</v>
          </cell>
          <cell r="DL22">
            <v>-0.08</v>
          </cell>
          <cell r="DM22">
            <v>-0.05</v>
          </cell>
          <cell r="DN22">
            <v>0</v>
          </cell>
          <cell r="DO22">
            <v>0</v>
          </cell>
          <cell r="DP22">
            <v>0</v>
          </cell>
          <cell r="DQ22">
            <v>0</v>
          </cell>
          <cell r="DR22">
            <v>0</v>
          </cell>
          <cell r="DS22">
            <v>0</v>
          </cell>
          <cell r="DT22">
            <v>0.01</v>
          </cell>
          <cell r="DU22">
            <v>-0.01</v>
          </cell>
          <cell r="DV22">
            <v>0</v>
          </cell>
          <cell r="DW22">
            <v>0.02</v>
          </cell>
          <cell r="DX22">
            <v>0.38</v>
          </cell>
          <cell r="DY22">
            <v>0.42</v>
          </cell>
          <cell r="DZ22">
            <v>-0.04</v>
          </cell>
          <cell r="EA22">
            <v>0</v>
          </cell>
          <cell r="EB22">
            <v>0</v>
          </cell>
          <cell r="EC22">
            <v>0</v>
          </cell>
          <cell r="ED22">
            <v>0</v>
          </cell>
          <cell r="EE22">
            <v>0.43</v>
          </cell>
          <cell r="EF22">
            <v>0.37</v>
          </cell>
          <cell r="EG22">
            <v>0.5</v>
          </cell>
          <cell r="EH22">
            <v>-0.14000000000000001</v>
          </cell>
          <cell r="EI22">
            <v>0.06</v>
          </cell>
          <cell r="EJ22">
            <v>2.2999999999999998</v>
          </cell>
          <cell r="EK22">
            <v>-0.16</v>
          </cell>
          <cell r="EL22">
            <v>7.0000000000000007E-2</v>
          </cell>
          <cell r="EM22">
            <v>0.01</v>
          </cell>
          <cell r="EN22">
            <v>0.02</v>
          </cell>
          <cell r="EO22">
            <v>0.03</v>
          </cell>
          <cell r="EP22">
            <v>-0.03</v>
          </cell>
          <cell r="EQ22">
            <v>-0.01</v>
          </cell>
          <cell r="ER22">
            <v>-0.02</v>
          </cell>
          <cell r="ES22">
            <v>0</v>
          </cell>
          <cell r="ET22">
            <v>-0.01</v>
          </cell>
          <cell r="EU22">
            <v>0.03</v>
          </cell>
          <cell r="EV22">
            <v>-0.02</v>
          </cell>
          <cell r="EW22">
            <v>0</v>
          </cell>
          <cell r="EX22">
            <v>0</v>
          </cell>
          <cell r="EY22">
            <v>0.06</v>
          </cell>
          <cell r="EZ22">
            <v>-0.01</v>
          </cell>
          <cell r="FA22">
            <v>0.01</v>
          </cell>
          <cell r="FB22">
            <v>-0.03</v>
          </cell>
          <cell r="FC22">
            <v>-0.47</v>
          </cell>
          <cell r="FD22">
            <v>-0.19</v>
          </cell>
          <cell r="FE22">
            <v>-0.28999999999999998</v>
          </cell>
          <cell r="FF22">
            <v>0.06</v>
          </cell>
          <cell r="FG22">
            <v>0.01</v>
          </cell>
          <cell r="FH22">
            <v>0.05</v>
          </cell>
          <cell r="FI22">
            <v>0.17</v>
          </cell>
          <cell r="FJ22">
            <v>7.0000000000000007E-2</v>
          </cell>
          <cell r="FK22">
            <v>0.11</v>
          </cell>
          <cell r="FL22">
            <v>0</v>
          </cell>
          <cell r="FM22">
            <v>0</v>
          </cell>
          <cell r="FN22">
            <v>0.01</v>
          </cell>
          <cell r="FO22">
            <v>0</v>
          </cell>
          <cell r="FP22">
            <v>0.01</v>
          </cell>
          <cell r="FQ22">
            <v>0.02</v>
          </cell>
          <cell r="FR22">
            <v>-0.02</v>
          </cell>
          <cell r="FS22">
            <v>0.22</v>
          </cell>
          <cell r="FT22">
            <v>0.16</v>
          </cell>
          <cell r="FU22">
            <v>0.03</v>
          </cell>
          <cell r="FV22">
            <v>0.06</v>
          </cell>
          <cell r="FW22">
            <v>7.0000000000000007E-2</v>
          </cell>
          <cell r="FX22">
            <v>0.04</v>
          </cell>
          <cell r="FY22">
            <v>0.11</v>
          </cell>
          <cell r="FZ22">
            <v>0.02</v>
          </cell>
          <cell r="GA22">
            <v>0.01</v>
          </cell>
          <cell r="GB22">
            <v>0.01</v>
          </cell>
          <cell r="GC22">
            <v>0.01</v>
          </cell>
          <cell r="GD22">
            <v>0.01</v>
          </cell>
          <cell r="GE22">
            <v>0</v>
          </cell>
          <cell r="GF22">
            <v>0.01</v>
          </cell>
          <cell r="GG22">
            <v>0.02</v>
          </cell>
          <cell r="GH22">
            <v>0.01</v>
          </cell>
          <cell r="GI22">
            <v>0.02</v>
          </cell>
          <cell r="GJ22">
            <v>0</v>
          </cell>
          <cell r="GK22">
            <v>0.04</v>
          </cell>
          <cell r="GL22">
            <v>0.05</v>
          </cell>
          <cell r="GM22">
            <v>0</v>
          </cell>
          <cell r="GN22">
            <v>0.42</v>
          </cell>
          <cell r="GO22">
            <v>0.18</v>
          </cell>
          <cell r="GP22">
            <v>0.06</v>
          </cell>
          <cell r="GQ22">
            <v>0</v>
          </cell>
          <cell r="GR22">
            <v>0.06</v>
          </cell>
          <cell r="GS22">
            <v>0</v>
          </cell>
          <cell r="GT22">
            <v>0.17</v>
          </cell>
          <cell r="GU22">
            <v>0.18</v>
          </cell>
          <cell r="GV22">
            <v>0</v>
          </cell>
          <cell r="GW22">
            <v>0</v>
          </cell>
          <cell r="GX22">
            <v>0.21</v>
          </cell>
          <cell r="GY22">
            <v>0.14000000000000001</v>
          </cell>
          <cell r="GZ22">
            <v>0.12</v>
          </cell>
          <cell r="HA22">
            <v>0.01</v>
          </cell>
          <cell r="HB22">
            <v>0.01</v>
          </cell>
          <cell r="HC22">
            <v>0.05</v>
          </cell>
          <cell r="HD22">
            <v>0.04</v>
          </cell>
          <cell r="HE22">
            <v>0</v>
          </cell>
          <cell r="HF22">
            <v>0.01</v>
          </cell>
          <cell r="HG22">
            <v>0.01</v>
          </cell>
          <cell r="HH22">
            <v>-0.05</v>
          </cell>
          <cell r="HI22">
            <v>-0.02</v>
          </cell>
          <cell r="HJ22">
            <v>-0.03</v>
          </cell>
          <cell r="HK22">
            <v>0.01</v>
          </cell>
          <cell r="HL22">
            <v>0.06</v>
          </cell>
          <cell r="HM22">
            <v>0.01</v>
          </cell>
          <cell r="HN22">
            <v>0.03</v>
          </cell>
          <cell r="HO22">
            <v>0.02</v>
          </cell>
          <cell r="HP22">
            <v>0.18</v>
          </cell>
          <cell r="HQ22">
            <v>0.2</v>
          </cell>
          <cell r="HR22">
            <v>0.18</v>
          </cell>
          <cell r="HS22">
            <v>0</v>
          </cell>
          <cell r="HT22">
            <v>0.02</v>
          </cell>
          <cell r="HU22">
            <v>-0.03</v>
          </cell>
          <cell r="HV22">
            <v>0.77</v>
          </cell>
          <cell r="HW22">
            <v>0.77</v>
          </cell>
          <cell r="HX22">
            <v>0.02</v>
          </cell>
          <cell r="HY22">
            <v>0.71</v>
          </cell>
          <cell r="HZ22">
            <v>0.02</v>
          </cell>
          <cell r="IA22">
            <v>0.02</v>
          </cell>
          <cell r="IB22">
            <v>0</v>
          </cell>
          <cell r="IC22">
            <v>0</v>
          </cell>
          <cell r="ID22">
            <v>0</v>
          </cell>
          <cell r="IE22">
            <v>0</v>
          </cell>
          <cell r="IF22">
            <v>0</v>
          </cell>
          <cell r="IG22">
            <v>-0.17</v>
          </cell>
          <cell r="IH22">
            <v>-0.06</v>
          </cell>
          <cell r="II22">
            <v>-0.02</v>
          </cell>
          <cell r="IJ22">
            <v>-0.03</v>
          </cell>
          <cell r="IK22">
            <v>-0.02</v>
          </cell>
          <cell r="IL22">
            <v>-0.02</v>
          </cell>
          <cell r="IM22">
            <v>0</v>
          </cell>
          <cell r="IN22">
            <v>0.05</v>
          </cell>
          <cell r="IO22">
            <v>0</v>
          </cell>
          <cell r="IP22">
            <v>-0.02</v>
          </cell>
          <cell r="IQ22">
            <v>0.04</v>
          </cell>
        </row>
        <row r="23">
          <cell r="B23">
            <v>-0.1</v>
          </cell>
          <cell r="C23">
            <v>0.09</v>
          </cell>
          <cell r="D23">
            <v>-0.02</v>
          </cell>
          <cell r="E23">
            <v>-0.01</v>
          </cell>
          <cell r="F23">
            <v>0</v>
          </cell>
          <cell r="G23">
            <v>0</v>
          </cell>
          <cell r="H23">
            <v>0.23</v>
          </cell>
          <cell r="I23">
            <v>0.22</v>
          </cell>
          <cell r="J23">
            <v>0.18</v>
          </cell>
          <cell r="K23">
            <v>0.05</v>
          </cell>
          <cell r="L23">
            <v>0.01</v>
          </cell>
          <cell r="M23">
            <v>1.8</v>
          </cell>
          <cell r="N23">
            <v>0.32</v>
          </cell>
          <cell r="O23">
            <v>0.04</v>
          </cell>
          <cell r="P23">
            <v>0.02</v>
          </cell>
          <cell r="Q23">
            <v>0.01</v>
          </cell>
          <cell r="R23">
            <v>0</v>
          </cell>
          <cell r="S23">
            <v>0.04</v>
          </cell>
          <cell r="T23">
            <v>0</v>
          </cell>
          <cell r="U23">
            <v>0.03</v>
          </cell>
          <cell r="V23">
            <v>-0.01</v>
          </cell>
          <cell r="W23">
            <v>0.02</v>
          </cell>
          <cell r="X23">
            <v>-0.01</v>
          </cell>
          <cell r="Y23">
            <v>-0.02</v>
          </cell>
          <cell r="Z23">
            <v>0.02</v>
          </cell>
          <cell r="AA23">
            <v>0</v>
          </cell>
          <cell r="AB23">
            <v>-0.02</v>
          </cell>
          <cell r="AC23">
            <v>-0.01</v>
          </cell>
          <cell r="AD23">
            <v>0</v>
          </cell>
          <cell r="AE23">
            <v>0.02</v>
          </cell>
          <cell r="AF23">
            <v>0.02</v>
          </cell>
          <cell r="AG23">
            <v>-0.05</v>
          </cell>
          <cell r="AH23">
            <v>7.0000000000000007E-2</v>
          </cell>
          <cell r="AI23">
            <v>0.04</v>
          </cell>
          <cell r="AJ23">
            <v>0.05</v>
          </cell>
          <cell r="AK23">
            <v>-0.01</v>
          </cell>
          <cell r="AL23">
            <v>0.14000000000000001</v>
          </cell>
          <cell r="AM23">
            <v>0.09</v>
          </cell>
          <cell r="AN23">
            <v>0.06</v>
          </cell>
          <cell r="AO23">
            <v>0.06</v>
          </cell>
          <cell r="AP23">
            <v>0</v>
          </cell>
          <cell r="AQ23">
            <v>0.01</v>
          </cell>
          <cell r="AR23">
            <v>0.02</v>
          </cell>
          <cell r="AS23">
            <v>0.01</v>
          </cell>
          <cell r="AT23">
            <v>0.01</v>
          </cell>
          <cell r="AU23">
            <v>0.02</v>
          </cell>
          <cell r="AV23">
            <v>0.31</v>
          </cell>
          <cell r="AW23">
            <v>0.23</v>
          </cell>
          <cell r="AX23">
            <v>7.0000000000000007E-2</v>
          </cell>
          <cell r="AY23">
            <v>0.04</v>
          </cell>
          <cell r="AZ23">
            <v>0.13</v>
          </cell>
          <cell r="BA23">
            <v>0.08</v>
          </cell>
          <cell r="BB23">
            <v>0.08</v>
          </cell>
          <cell r="BC23">
            <v>0.06</v>
          </cell>
          <cell r="BD23">
            <v>0.04</v>
          </cell>
          <cell r="BE23">
            <v>0.01</v>
          </cell>
          <cell r="BF23">
            <v>0.04</v>
          </cell>
          <cell r="BG23">
            <v>0.03</v>
          </cell>
          <cell r="BH23">
            <v>0.01</v>
          </cell>
          <cell r="BI23">
            <v>0.01</v>
          </cell>
          <cell r="BJ23">
            <v>0</v>
          </cell>
          <cell r="BK23">
            <v>0.01</v>
          </cell>
          <cell r="BL23">
            <v>0.01</v>
          </cell>
          <cell r="BM23">
            <v>-0.02</v>
          </cell>
          <cell r="BN23">
            <v>0</v>
          </cell>
          <cell r="BO23">
            <v>-0.01</v>
          </cell>
          <cell r="BP23">
            <v>0</v>
          </cell>
          <cell r="BQ23">
            <v>0.9</v>
          </cell>
          <cell r="BR23">
            <v>0.3</v>
          </cell>
          <cell r="BS23">
            <v>0.2</v>
          </cell>
          <cell r="BT23">
            <v>0.15</v>
          </cell>
          <cell r="BU23">
            <v>0</v>
          </cell>
          <cell r="BV23">
            <v>0.04</v>
          </cell>
          <cell r="BW23">
            <v>0.41</v>
          </cell>
          <cell r="BX23">
            <v>0.3</v>
          </cell>
          <cell r="BY23">
            <v>0.1</v>
          </cell>
          <cell r="BZ23">
            <v>0.02</v>
          </cell>
          <cell r="CA23">
            <v>-0.1</v>
          </cell>
          <cell r="CB23">
            <v>0.01</v>
          </cell>
          <cell r="CC23">
            <v>0.02</v>
          </cell>
          <cell r="CD23">
            <v>0</v>
          </cell>
          <cell r="CE23">
            <v>-0.01</v>
          </cell>
          <cell r="CF23">
            <v>-0.03</v>
          </cell>
          <cell r="CG23">
            <v>-0.02</v>
          </cell>
          <cell r="CH23">
            <v>0</v>
          </cell>
          <cell r="CI23">
            <v>0</v>
          </cell>
          <cell r="CJ23">
            <v>0.01</v>
          </cell>
          <cell r="CK23">
            <v>-0.02</v>
          </cell>
          <cell r="CL23">
            <v>0.03</v>
          </cell>
          <cell r="CM23">
            <v>0</v>
          </cell>
          <cell r="CN23">
            <v>-0.04</v>
          </cell>
          <cell r="CO23">
            <v>-7.0000000000000007E-2</v>
          </cell>
          <cell r="CP23">
            <v>-0.14000000000000001</v>
          </cell>
          <cell r="CQ23">
            <v>0.03</v>
          </cell>
          <cell r="CR23">
            <v>0.04</v>
          </cell>
          <cell r="CS23">
            <v>-0.03</v>
          </cell>
          <cell r="CT23">
            <v>0.02</v>
          </cell>
          <cell r="CU23">
            <v>0.03</v>
          </cell>
          <cell r="CV23">
            <v>-0.01</v>
          </cell>
          <cell r="CW23">
            <v>0</v>
          </cell>
          <cell r="CX23">
            <v>-0.06</v>
          </cell>
          <cell r="CY23">
            <v>0.42</v>
          </cell>
          <cell r="CZ23">
            <v>0.42</v>
          </cell>
          <cell r="DA23">
            <v>0.01</v>
          </cell>
          <cell r="DB23">
            <v>0.31</v>
          </cell>
          <cell r="DC23">
            <v>0.05</v>
          </cell>
          <cell r="DD23">
            <v>0.05</v>
          </cell>
          <cell r="DE23">
            <v>0.01</v>
          </cell>
          <cell r="DF23">
            <v>0</v>
          </cell>
          <cell r="DG23">
            <v>0.01</v>
          </cell>
          <cell r="DH23">
            <v>0.01</v>
          </cell>
          <cell r="DI23">
            <v>0.01</v>
          </cell>
          <cell r="DJ23">
            <v>0.82</v>
          </cell>
          <cell r="DK23">
            <v>-0.05</v>
          </cell>
          <cell r="DL23">
            <v>-0.05</v>
          </cell>
          <cell r="DM23">
            <v>-0.02</v>
          </cell>
          <cell r="DN23">
            <v>0</v>
          </cell>
          <cell r="DO23">
            <v>0</v>
          </cell>
          <cell r="DP23">
            <v>0</v>
          </cell>
          <cell r="DQ23">
            <v>0.05</v>
          </cell>
          <cell r="DR23">
            <v>-0.03</v>
          </cell>
          <cell r="DS23">
            <v>-0.01</v>
          </cell>
          <cell r="DT23">
            <v>0.03</v>
          </cell>
          <cell r="DU23">
            <v>0.03</v>
          </cell>
          <cell r="DV23">
            <v>0</v>
          </cell>
          <cell r="DW23">
            <v>0.02</v>
          </cell>
          <cell r="DX23">
            <v>0.83</v>
          </cell>
          <cell r="DY23">
            <v>0.77</v>
          </cell>
          <cell r="DZ23">
            <v>0.06</v>
          </cell>
          <cell r="EA23">
            <v>0</v>
          </cell>
          <cell r="EB23">
            <v>0</v>
          </cell>
          <cell r="EC23">
            <v>0</v>
          </cell>
          <cell r="ED23">
            <v>0</v>
          </cell>
          <cell r="EE23">
            <v>0.09</v>
          </cell>
          <cell r="EF23">
            <v>0.08</v>
          </cell>
          <cell r="EG23">
            <v>0.1</v>
          </cell>
          <cell r="EH23">
            <v>-0.03</v>
          </cell>
          <cell r="EI23">
            <v>0.01</v>
          </cell>
          <cell r="EJ23">
            <v>2.8</v>
          </cell>
          <cell r="EK23">
            <v>0.43</v>
          </cell>
          <cell r="EL23">
            <v>0.01</v>
          </cell>
          <cell r="EM23">
            <v>0.01</v>
          </cell>
          <cell r="EN23">
            <v>0</v>
          </cell>
          <cell r="EO23">
            <v>-0.01</v>
          </cell>
          <cell r="EP23">
            <v>0.09</v>
          </cell>
          <cell r="EQ23">
            <v>0.05</v>
          </cell>
          <cell r="ER23">
            <v>0.03</v>
          </cell>
          <cell r="ES23">
            <v>0</v>
          </cell>
          <cell r="ET23">
            <v>0.03</v>
          </cell>
          <cell r="EU23">
            <v>0.05</v>
          </cell>
          <cell r="EV23">
            <v>0.01</v>
          </cell>
          <cell r="EW23">
            <v>0.01</v>
          </cell>
          <cell r="EX23">
            <v>0</v>
          </cell>
          <cell r="EY23">
            <v>0</v>
          </cell>
          <cell r="EZ23">
            <v>0</v>
          </cell>
          <cell r="FA23">
            <v>0.01</v>
          </cell>
          <cell r="FB23">
            <v>0.03</v>
          </cell>
          <cell r="FC23">
            <v>0.21</v>
          </cell>
          <cell r="FD23">
            <v>0.13</v>
          </cell>
          <cell r="FE23">
            <v>0.08</v>
          </cell>
          <cell r="FF23">
            <v>-0.04</v>
          </cell>
          <cell r="FG23">
            <v>0.02</v>
          </cell>
          <cell r="FH23">
            <v>-0.06</v>
          </cell>
          <cell r="FI23">
            <v>0.1</v>
          </cell>
          <cell r="FJ23">
            <v>0.04</v>
          </cell>
          <cell r="FK23">
            <v>0.05</v>
          </cell>
          <cell r="FL23">
            <v>0.01</v>
          </cell>
          <cell r="FM23">
            <v>0</v>
          </cell>
          <cell r="FN23">
            <v>0</v>
          </cell>
          <cell r="FO23">
            <v>-0.02</v>
          </cell>
          <cell r="FP23">
            <v>0.01</v>
          </cell>
          <cell r="FQ23">
            <v>0.01</v>
          </cell>
          <cell r="FR23">
            <v>0</v>
          </cell>
          <cell r="FS23">
            <v>0.12</v>
          </cell>
          <cell r="FT23">
            <v>7.0000000000000007E-2</v>
          </cell>
          <cell r="FU23">
            <v>-0.01</v>
          </cell>
          <cell r="FV23">
            <v>0.03</v>
          </cell>
          <cell r="FW23">
            <v>0.05</v>
          </cell>
          <cell r="FX23">
            <v>0.05</v>
          </cell>
          <cell r="FY23">
            <v>0</v>
          </cell>
          <cell r="FZ23">
            <v>0.02</v>
          </cell>
          <cell r="GA23">
            <v>0.02</v>
          </cell>
          <cell r="GB23">
            <v>0.01</v>
          </cell>
          <cell r="GC23">
            <v>0</v>
          </cell>
          <cell r="GD23">
            <v>-0.01</v>
          </cell>
          <cell r="GE23">
            <v>0.01</v>
          </cell>
          <cell r="GF23">
            <v>0.01</v>
          </cell>
          <cell r="GG23">
            <v>0.01</v>
          </cell>
          <cell r="GH23">
            <v>0</v>
          </cell>
          <cell r="GI23">
            <v>0.01</v>
          </cell>
          <cell r="GJ23">
            <v>0.01</v>
          </cell>
          <cell r="GK23">
            <v>-0.03</v>
          </cell>
          <cell r="GL23">
            <v>-0.04</v>
          </cell>
          <cell r="GM23">
            <v>0</v>
          </cell>
          <cell r="GN23">
            <v>1.43</v>
          </cell>
          <cell r="GO23">
            <v>0.16</v>
          </cell>
          <cell r="GP23">
            <v>0.59</v>
          </cell>
          <cell r="GQ23">
            <v>0.22</v>
          </cell>
          <cell r="GR23">
            <v>0.18</v>
          </cell>
          <cell r="GS23">
            <v>0.2</v>
          </cell>
          <cell r="GT23">
            <v>0.69</v>
          </cell>
          <cell r="GU23">
            <v>0.5</v>
          </cell>
          <cell r="GV23">
            <v>0.16</v>
          </cell>
          <cell r="GW23">
            <v>0.02</v>
          </cell>
          <cell r="GX23">
            <v>-0.11</v>
          </cell>
          <cell r="GY23">
            <v>0.03</v>
          </cell>
          <cell r="GZ23">
            <v>0.06</v>
          </cell>
          <cell r="HA23">
            <v>0</v>
          </cell>
          <cell r="HB23">
            <v>-0.03</v>
          </cell>
          <cell r="HC23">
            <v>0.03</v>
          </cell>
          <cell r="HD23">
            <v>0.03</v>
          </cell>
          <cell r="HE23">
            <v>0</v>
          </cell>
          <cell r="HF23">
            <v>0</v>
          </cell>
          <cell r="HG23">
            <v>-0.01</v>
          </cell>
          <cell r="HH23">
            <v>0.03</v>
          </cell>
          <cell r="HI23">
            <v>0.02</v>
          </cell>
          <cell r="HJ23">
            <v>-0.01</v>
          </cell>
          <cell r="HK23">
            <v>0.02</v>
          </cell>
          <cell r="HL23">
            <v>-0.2</v>
          </cell>
          <cell r="HM23">
            <v>-0.21</v>
          </cell>
          <cell r="HN23">
            <v>0.01</v>
          </cell>
          <cell r="HO23">
            <v>0</v>
          </cell>
          <cell r="HP23">
            <v>-0.05</v>
          </cell>
          <cell r="HQ23">
            <v>0.05</v>
          </cell>
          <cell r="HR23">
            <v>0.03</v>
          </cell>
          <cell r="HS23">
            <v>0</v>
          </cell>
          <cell r="HT23">
            <v>0.01</v>
          </cell>
          <cell r="HU23">
            <v>-0.08</v>
          </cell>
          <cell r="HV23">
            <v>0.1</v>
          </cell>
          <cell r="HW23">
            <v>0.09</v>
          </cell>
          <cell r="HX23">
            <v>-0.12</v>
          </cell>
          <cell r="HY23">
            <v>0.12</v>
          </cell>
          <cell r="HZ23">
            <v>0.02</v>
          </cell>
          <cell r="IA23">
            <v>0.02</v>
          </cell>
          <cell r="IB23">
            <v>0.04</v>
          </cell>
          <cell r="IC23">
            <v>0.01</v>
          </cell>
          <cell r="ID23">
            <v>0.01</v>
          </cell>
          <cell r="IE23">
            <v>0</v>
          </cell>
          <cell r="IF23">
            <v>0.01</v>
          </cell>
          <cell r="IG23">
            <v>0.33</v>
          </cell>
          <cell r="IH23">
            <v>-0.06</v>
          </cell>
          <cell r="II23">
            <v>-0.05</v>
          </cell>
          <cell r="IJ23">
            <v>0</v>
          </cell>
          <cell r="IK23">
            <v>0.03</v>
          </cell>
          <cell r="IL23">
            <v>0.03</v>
          </cell>
          <cell r="IM23">
            <v>0</v>
          </cell>
          <cell r="IN23">
            <v>0.06</v>
          </cell>
          <cell r="IO23">
            <v>0</v>
          </cell>
          <cell r="IP23">
            <v>0.02</v>
          </cell>
          <cell r="IQ23">
            <v>0.03</v>
          </cell>
        </row>
        <row r="24">
          <cell r="B24">
            <v>0.21</v>
          </cell>
          <cell r="C24">
            <v>-0.02</v>
          </cell>
          <cell r="D24">
            <v>0</v>
          </cell>
          <cell r="E24">
            <v>0</v>
          </cell>
          <cell r="F24">
            <v>0</v>
          </cell>
          <cell r="G24">
            <v>0</v>
          </cell>
          <cell r="H24">
            <v>0.02</v>
          </cell>
          <cell r="I24">
            <v>-0.04</v>
          </cell>
          <cell r="J24">
            <v>-0.1</v>
          </cell>
          <cell r="K24">
            <v>0.06</v>
          </cell>
          <cell r="L24">
            <v>0.06</v>
          </cell>
          <cell r="M24">
            <v>-0.3</v>
          </cell>
          <cell r="N24">
            <v>0.53</v>
          </cell>
          <cell r="O24">
            <v>0.02</v>
          </cell>
          <cell r="P24">
            <v>0.04</v>
          </cell>
          <cell r="Q24">
            <v>0.01</v>
          </cell>
          <cell r="R24">
            <v>-0.02</v>
          </cell>
          <cell r="S24">
            <v>7.0000000000000007E-2</v>
          </cell>
          <cell r="T24">
            <v>0.05</v>
          </cell>
          <cell r="U24">
            <v>0.01</v>
          </cell>
          <cell r="V24">
            <v>0.01</v>
          </cell>
          <cell r="W24">
            <v>0</v>
          </cell>
          <cell r="X24">
            <v>0.11</v>
          </cell>
          <cell r="Y24">
            <v>0</v>
          </cell>
          <cell r="Z24">
            <v>0.01</v>
          </cell>
          <cell r="AA24">
            <v>0.03</v>
          </cell>
          <cell r="AB24">
            <v>0.01</v>
          </cell>
          <cell r="AC24">
            <v>0.01</v>
          </cell>
          <cell r="AD24">
            <v>0.04</v>
          </cell>
          <cell r="AE24">
            <v>0</v>
          </cell>
          <cell r="AF24">
            <v>0.16</v>
          </cell>
          <cell r="AG24">
            <v>0.11</v>
          </cell>
          <cell r="AH24">
            <v>0.05</v>
          </cell>
          <cell r="AI24">
            <v>0.05</v>
          </cell>
          <cell r="AJ24">
            <v>0</v>
          </cell>
          <cell r="AK24">
            <v>0.04</v>
          </cell>
          <cell r="AL24">
            <v>7.0000000000000007E-2</v>
          </cell>
          <cell r="AM24">
            <v>0.01</v>
          </cell>
          <cell r="AN24">
            <v>0.06</v>
          </cell>
          <cell r="AO24">
            <v>0.04</v>
          </cell>
          <cell r="AP24">
            <v>0</v>
          </cell>
          <cell r="AQ24">
            <v>0</v>
          </cell>
          <cell r="AR24">
            <v>0.01</v>
          </cell>
          <cell r="AS24">
            <v>0.01</v>
          </cell>
          <cell r="AT24">
            <v>-0.01</v>
          </cell>
          <cell r="AU24">
            <v>0.02</v>
          </cell>
          <cell r="AV24">
            <v>0.1</v>
          </cell>
          <cell r="AW24">
            <v>0.02</v>
          </cell>
          <cell r="AX24">
            <v>0</v>
          </cell>
          <cell r="AY24">
            <v>-0.02</v>
          </cell>
          <cell r="AZ24">
            <v>0.04</v>
          </cell>
          <cell r="BA24">
            <v>0.08</v>
          </cell>
          <cell r="BB24">
            <v>0.06</v>
          </cell>
          <cell r="BC24">
            <v>0</v>
          </cell>
          <cell r="BD24">
            <v>0</v>
          </cell>
          <cell r="BE24">
            <v>0</v>
          </cell>
          <cell r="BF24">
            <v>-0.01</v>
          </cell>
          <cell r="BG24">
            <v>-0.02</v>
          </cell>
          <cell r="BH24">
            <v>0.01</v>
          </cell>
          <cell r="BI24">
            <v>0.01</v>
          </cell>
          <cell r="BJ24">
            <v>0.01</v>
          </cell>
          <cell r="BK24">
            <v>0</v>
          </cell>
          <cell r="BL24">
            <v>0.01</v>
          </cell>
          <cell r="BM24">
            <v>0</v>
          </cell>
          <cell r="BN24">
            <v>0.03</v>
          </cell>
          <cell r="BO24">
            <v>0.03</v>
          </cell>
          <cell r="BP24">
            <v>0</v>
          </cell>
          <cell r="BQ24">
            <v>0.72</v>
          </cell>
          <cell r="BR24">
            <v>0.34</v>
          </cell>
          <cell r="BS24">
            <v>0</v>
          </cell>
          <cell r="BT24">
            <v>0</v>
          </cell>
          <cell r="BU24">
            <v>0.01</v>
          </cell>
          <cell r="BV24">
            <v>0</v>
          </cell>
          <cell r="BW24">
            <v>0.37</v>
          </cell>
          <cell r="BX24">
            <v>0.31</v>
          </cell>
          <cell r="BY24">
            <v>0</v>
          </cell>
          <cell r="BZ24">
            <v>0.06</v>
          </cell>
          <cell r="CA24">
            <v>0.12</v>
          </cell>
          <cell r="CB24">
            <v>-0.02</v>
          </cell>
          <cell r="CC24">
            <v>0</v>
          </cell>
          <cell r="CD24">
            <v>0.01</v>
          </cell>
          <cell r="CE24">
            <v>-0.03</v>
          </cell>
          <cell r="CF24">
            <v>0.01</v>
          </cell>
          <cell r="CG24">
            <v>0</v>
          </cell>
          <cell r="CH24">
            <v>0.01</v>
          </cell>
          <cell r="CI24">
            <v>0</v>
          </cell>
          <cell r="CJ24">
            <v>0</v>
          </cell>
          <cell r="CK24">
            <v>7.0000000000000007E-2</v>
          </cell>
          <cell r="CL24">
            <v>0.01</v>
          </cell>
          <cell r="CM24">
            <v>0</v>
          </cell>
          <cell r="CN24">
            <v>0.04</v>
          </cell>
          <cell r="CO24">
            <v>7.0000000000000007E-2</v>
          </cell>
          <cell r="CP24">
            <v>0.01</v>
          </cell>
          <cell r="CQ24">
            <v>0</v>
          </cell>
          <cell r="CR24">
            <v>0.06</v>
          </cell>
          <cell r="CS24">
            <v>-7.0000000000000007E-2</v>
          </cell>
          <cell r="CT24">
            <v>-0.01</v>
          </cell>
          <cell r="CU24">
            <v>-0.02</v>
          </cell>
          <cell r="CV24">
            <v>0</v>
          </cell>
          <cell r="CW24">
            <v>0.01</v>
          </cell>
          <cell r="CX24">
            <v>-0.06</v>
          </cell>
          <cell r="CY24">
            <v>-1.23</v>
          </cell>
          <cell r="CZ24">
            <v>-1.23</v>
          </cell>
          <cell r="DA24">
            <v>-0.11</v>
          </cell>
          <cell r="DB24">
            <v>-1.1599999999999999</v>
          </cell>
          <cell r="DC24">
            <v>0</v>
          </cell>
          <cell r="DD24">
            <v>0.04</v>
          </cell>
          <cell r="DE24">
            <v>0</v>
          </cell>
          <cell r="DF24">
            <v>0</v>
          </cell>
          <cell r="DG24">
            <v>0.02</v>
          </cell>
          <cell r="DH24">
            <v>0</v>
          </cell>
          <cell r="DI24">
            <v>0.01</v>
          </cell>
          <cell r="DJ24">
            <v>-0.85</v>
          </cell>
          <cell r="DK24">
            <v>-0.12</v>
          </cell>
          <cell r="DL24">
            <v>-0.01</v>
          </cell>
          <cell r="DM24">
            <v>-0.09</v>
          </cell>
          <cell r="DN24">
            <v>0</v>
          </cell>
          <cell r="DO24">
            <v>0</v>
          </cell>
          <cell r="DP24">
            <v>0</v>
          </cell>
          <cell r="DQ24">
            <v>0.11</v>
          </cell>
          <cell r="DR24">
            <v>0.04</v>
          </cell>
          <cell r="DS24">
            <v>-0.02</v>
          </cell>
          <cell r="DT24">
            <v>0</v>
          </cell>
          <cell r="DU24">
            <v>0.04</v>
          </cell>
          <cell r="DV24">
            <v>0.05</v>
          </cell>
          <cell r="DW24">
            <v>0</v>
          </cell>
          <cell r="DX24">
            <v>-0.84</v>
          </cell>
          <cell r="DY24">
            <v>-0.75</v>
          </cell>
          <cell r="DZ24">
            <v>-0.1</v>
          </cell>
          <cell r="EA24">
            <v>0</v>
          </cell>
          <cell r="EB24">
            <v>0</v>
          </cell>
          <cell r="EC24">
            <v>0</v>
          </cell>
          <cell r="ED24">
            <v>0</v>
          </cell>
          <cell r="EE24">
            <v>-0.08</v>
          </cell>
          <cell r="EF24">
            <v>-0.1</v>
          </cell>
          <cell r="EG24">
            <v>-0.11</v>
          </cell>
          <cell r="EH24">
            <v>0.03</v>
          </cell>
          <cell r="EI24">
            <v>0.02</v>
          </cell>
          <cell r="EJ24">
            <v>-0.7</v>
          </cell>
          <cell r="EK24">
            <v>0.51</v>
          </cell>
          <cell r="EL24">
            <v>0.01</v>
          </cell>
          <cell r="EM24">
            <v>0.02</v>
          </cell>
          <cell r="EN24">
            <v>0.02</v>
          </cell>
          <cell r="EO24">
            <v>-0.02</v>
          </cell>
          <cell r="EP24">
            <v>0.04</v>
          </cell>
          <cell r="EQ24">
            <v>0</v>
          </cell>
          <cell r="ER24">
            <v>0.03</v>
          </cell>
          <cell r="ES24">
            <v>0</v>
          </cell>
          <cell r="ET24">
            <v>0</v>
          </cell>
          <cell r="EU24">
            <v>0.02</v>
          </cell>
          <cell r="EV24">
            <v>0.01</v>
          </cell>
          <cell r="EW24">
            <v>0</v>
          </cell>
          <cell r="EX24">
            <v>0.01</v>
          </cell>
          <cell r="EY24">
            <v>-0.03</v>
          </cell>
          <cell r="EZ24">
            <v>0.02</v>
          </cell>
          <cell r="FA24">
            <v>0.02</v>
          </cell>
          <cell r="FB24">
            <v>0</v>
          </cell>
          <cell r="FC24">
            <v>0.23</v>
          </cell>
          <cell r="FD24">
            <v>0.13</v>
          </cell>
          <cell r="FE24">
            <v>0.09</v>
          </cell>
          <cell r="FF24">
            <v>0.03</v>
          </cell>
          <cell r="FG24">
            <v>-0.01</v>
          </cell>
          <cell r="FH24">
            <v>0.04</v>
          </cell>
          <cell r="FI24">
            <v>0.14000000000000001</v>
          </cell>
          <cell r="FJ24">
            <v>7.0000000000000007E-2</v>
          </cell>
          <cell r="FK24">
            <v>7.0000000000000007E-2</v>
          </cell>
          <cell r="FL24">
            <v>0.04</v>
          </cell>
          <cell r="FM24">
            <v>0</v>
          </cell>
          <cell r="FN24">
            <v>0</v>
          </cell>
          <cell r="FO24">
            <v>0.02</v>
          </cell>
          <cell r="FP24">
            <v>-0.01</v>
          </cell>
          <cell r="FQ24">
            <v>-0.01</v>
          </cell>
          <cell r="FR24">
            <v>0.02</v>
          </cell>
          <cell r="FS24">
            <v>0.05</v>
          </cell>
          <cell r="FT24">
            <v>0</v>
          </cell>
          <cell r="FU24">
            <v>0.03</v>
          </cell>
          <cell r="FV24">
            <v>-0.02</v>
          </cell>
          <cell r="FW24">
            <v>0</v>
          </cell>
          <cell r="FX24">
            <v>0.06</v>
          </cell>
          <cell r="FY24">
            <v>-0.14000000000000001</v>
          </cell>
          <cell r="FZ24">
            <v>-0.05</v>
          </cell>
          <cell r="GA24">
            <v>-0.04</v>
          </cell>
          <cell r="GB24">
            <v>-0.02</v>
          </cell>
          <cell r="GC24">
            <v>-0.05</v>
          </cell>
          <cell r="GD24">
            <v>-0.04</v>
          </cell>
          <cell r="GE24">
            <v>-0.01</v>
          </cell>
          <cell r="GF24">
            <v>-0.01</v>
          </cell>
          <cell r="GG24">
            <v>-0.03</v>
          </cell>
          <cell r="GH24">
            <v>-0.01</v>
          </cell>
          <cell r="GI24">
            <v>-0.03</v>
          </cell>
          <cell r="GJ24">
            <v>0</v>
          </cell>
          <cell r="GK24">
            <v>-0.01</v>
          </cell>
          <cell r="GL24">
            <v>-0.01</v>
          </cell>
          <cell r="GM24">
            <v>0</v>
          </cell>
          <cell r="GN24">
            <v>0.27</v>
          </cell>
          <cell r="GO24">
            <v>0.24</v>
          </cell>
          <cell r="GP24">
            <v>-0.02</v>
          </cell>
          <cell r="GQ24">
            <v>0</v>
          </cell>
          <cell r="GR24">
            <v>-0.01</v>
          </cell>
          <cell r="GS24">
            <v>0</v>
          </cell>
          <cell r="GT24">
            <v>0.04</v>
          </cell>
          <cell r="GU24">
            <v>-0.02</v>
          </cell>
          <cell r="GV24">
            <v>0</v>
          </cell>
          <cell r="GW24">
            <v>0.06</v>
          </cell>
          <cell r="GX24">
            <v>0.04</v>
          </cell>
          <cell r="GY24">
            <v>0.02</v>
          </cell>
          <cell r="GZ24">
            <v>0.03</v>
          </cell>
          <cell r="HA24">
            <v>-0.01</v>
          </cell>
          <cell r="HB24">
            <v>0</v>
          </cell>
          <cell r="HC24">
            <v>-0.03</v>
          </cell>
          <cell r="HD24">
            <v>-0.03</v>
          </cell>
          <cell r="HE24">
            <v>0</v>
          </cell>
          <cell r="HF24">
            <v>0</v>
          </cell>
          <cell r="HG24">
            <v>0</v>
          </cell>
          <cell r="HH24">
            <v>0</v>
          </cell>
          <cell r="HI24">
            <v>0</v>
          </cell>
          <cell r="HJ24">
            <v>0</v>
          </cell>
          <cell r="HK24">
            <v>-0.01</v>
          </cell>
          <cell r="HL24">
            <v>0.06</v>
          </cell>
          <cell r="HM24">
            <v>0.01</v>
          </cell>
          <cell r="HN24">
            <v>0.04</v>
          </cell>
          <cell r="HO24">
            <v>0.01</v>
          </cell>
          <cell r="HP24">
            <v>-0.09</v>
          </cell>
          <cell r="HQ24">
            <v>-0.01</v>
          </cell>
          <cell r="HR24">
            <v>-0.01</v>
          </cell>
          <cell r="HS24">
            <v>0</v>
          </cell>
          <cell r="HT24">
            <v>0.01</v>
          </cell>
          <cell r="HU24">
            <v>-0.08</v>
          </cell>
          <cell r="HV24">
            <v>-1.59</v>
          </cell>
          <cell r="HW24">
            <v>-1.59</v>
          </cell>
          <cell r="HX24">
            <v>0.03</v>
          </cell>
          <cell r="HY24">
            <v>-1.67</v>
          </cell>
          <cell r="HZ24">
            <v>0.03</v>
          </cell>
          <cell r="IA24">
            <v>0.01</v>
          </cell>
          <cell r="IB24">
            <v>0.01</v>
          </cell>
          <cell r="IC24">
            <v>0</v>
          </cell>
          <cell r="ID24">
            <v>0.02</v>
          </cell>
          <cell r="IE24">
            <v>0.01</v>
          </cell>
          <cell r="IF24">
            <v>0.01</v>
          </cell>
          <cell r="IG24">
            <v>0.28000000000000003</v>
          </cell>
          <cell r="IH24">
            <v>-0.11</v>
          </cell>
          <cell r="II24">
            <v>-0.06</v>
          </cell>
          <cell r="IJ24">
            <v>-0.06</v>
          </cell>
          <cell r="IK24">
            <v>0.03</v>
          </cell>
          <cell r="IL24">
            <v>0.01</v>
          </cell>
          <cell r="IM24">
            <v>0.01</v>
          </cell>
          <cell r="IN24">
            <v>0.14000000000000001</v>
          </cell>
          <cell r="IO24">
            <v>0</v>
          </cell>
          <cell r="IP24">
            <v>-0.01</v>
          </cell>
          <cell r="IQ24">
            <v>0.03</v>
          </cell>
        </row>
        <row r="25">
          <cell r="B25">
            <v>-0.12</v>
          </cell>
          <cell r="C25">
            <v>-0.12</v>
          </cell>
          <cell r="D25">
            <v>0.35</v>
          </cell>
          <cell r="E25">
            <v>0.03</v>
          </cell>
          <cell r="F25">
            <v>0.12</v>
          </cell>
          <cell r="G25">
            <v>0.19</v>
          </cell>
          <cell r="H25">
            <v>-0.7</v>
          </cell>
          <cell r="I25">
            <v>-0.71</v>
          </cell>
          <cell r="J25">
            <v>-0.74</v>
          </cell>
          <cell r="K25">
            <v>0.03</v>
          </cell>
          <cell r="L25">
            <v>0.01</v>
          </cell>
          <cell r="M25">
            <v>0.4</v>
          </cell>
          <cell r="N25">
            <v>0.52</v>
          </cell>
          <cell r="O25">
            <v>0.03</v>
          </cell>
          <cell r="P25">
            <v>0</v>
          </cell>
          <cell r="Q25">
            <v>0</v>
          </cell>
          <cell r="R25">
            <v>0.03</v>
          </cell>
          <cell r="S25">
            <v>0.05</v>
          </cell>
          <cell r="T25">
            <v>0.01</v>
          </cell>
          <cell r="U25">
            <v>0.02</v>
          </cell>
          <cell r="V25">
            <v>0</v>
          </cell>
          <cell r="W25">
            <v>0.01</v>
          </cell>
          <cell r="X25">
            <v>0.13</v>
          </cell>
          <cell r="Y25">
            <v>0</v>
          </cell>
          <cell r="Z25">
            <v>0.04</v>
          </cell>
          <cell r="AA25">
            <v>0.02</v>
          </cell>
          <cell r="AB25">
            <v>0.03</v>
          </cell>
          <cell r="AC25">
            <v>0.03</v>
          </cell>
          <cell r="AD25">
            <v>0.03</v>
          </cell>
          <cell r="AE25">
            <v>0</v>
          </cell>
          <cell r="AF25">
            <v>0.11</v>
          </cell>
          <cell r="AG25">
            <v>7.0000000000000007E-2</v>
          </cell>
          <cell r="AH25">
            <v>0.04</v>
          </cell>
          <cell r="AI25">
            <v>0.13</v>
          </cell>
          <cell r="AJ25">
            <v>0.11</v>
          </cell>
          <cell r="AK25">
            <v>0.04</v>
          </cell>
          <cell r="AL25">
            <v>0.06</v>
          </cell>
          <cell r="AM25">
            <v>0.01</v>
          </cell>
          <cell r="AN25">
            <v>0.05</v>
          </cell>
          <cell r="AO25">
            <v>0.01</v>
          </cell>
          <cell r="AP25">
            <v>0</v>
          </cell>
          <cell r="AQ25">
            <v>0</v>
          </cell>
          <cell r="AR25">
            <v>-0.03</v>
          </cell>
          <cell r="AS25">
            <v>-0.01</v>
          </cell>
          <cell r="AT25">
            <v>0.01</v>
          </cell>
          <cell r="AU25">
            <v>0.04</v>
          </cell>
          <cell r="AV25">
            <v>0.14000000000000001</v>
          </cell>
          <cell r="AW25">
            <v>0.06</v>
          </cell>
          <cell r="AX25">
            <v>0.04</v>
          </cell>
          <cell r="AY25">
            <v>0</v>
          </cell>
          <cell r="AZ25">
            <v>0.02</v>
          </cell>
          <cell r="BA25">
            <v>0.08</v>
          </cell>
          <cell r="BB25">
            <v>-0.05</v>
          </cell>
          <cell r="BC25">
            <v>0.01</v>
          </cell>
          <cell r="BD25">
            <v>0.01</v>
          </cell>
          <cell r="BE25">
            <v>0</v>
          </cell>
          <cell r="BF25">
            <v>0.03</v>
          </cell>
          <cell r="BG25">
            <v>0.03</v>
          </cell>
          <cell r="BH25">
            <v>0.01</v>
          </cell>
          <cell r="BI25">
            <v>-0.04</v>
          </cell>
          <cell r="BJ25">
            <v>-0.03</v>
          </cell>
          <cell r="BK25">
            <v>0.01</v>
          </cell>
          <cell r="BL25">
            <v>-0.03</v>
          </cell>
          <cell r="BM25">
            <v>-0.01</v>
          </cell>
          <cell r="BN25">
            <v>-0.02</v>
          </cell>
          <cell r="BO25">
            <v>-0.03</v>
          </cell>
          <cell r="BP25">
            <v>0</v>
          </cell>
          <cell r="BQ25">
            <v>0.72</v>
          </cell>
          <cell r="BR25">
            <v>0.42</v>
          </cell>
          <cell r="BS25">
            <v>0</v>
          </cell>
          <cell r="BT25">
            <v>0</v>
          </cell>
          <cell r="BU25">
            <v>0</v>
          </cell>
          <cell r="BV25">
            <v>0</v>
          </cell>
          <cell r="BW25">
            <v>0.3</v>
          </cell>
          <cell r="BX25">
            <v>0.23</v>
          </cell>
          <cell r="BY25">
            <v>0</v>
          </cell>
          <cell r="BZ25">
            <v>7.0000000000000007E-2</v>
          </cell>
          <cell r="CA25">
            <v>0.22</v>
          </cell>
          <cell r="CB25">
            <v>0.06</v>
          </cell>
          <cell r="CC25">
            <v>7.0000000000000007E-2</v>
          </cell>
          <cell r="CD25">
            <v>0.02</v>
          </cell>
          <cell r="CE25">
            <v>-0.03</v>
          </cell>
          <cell r="CF25">
            <v>0.01</v>
          </cell>
          <cell r="CG25">
            <v>0</v>
          </cell>
          <cell r="CH25">
            <v>0</v>
          </cell>
          <cell r="CI25">
            <v>-0.01</v>
          </cell>
          <cell r="CJ25">
            <v>0.01</v>
          </cell>
          <cell r="CK25">
            <v>7.0000000000000007E-2</v>
          </cell>
          <cell r="CL25">
            <v>-0.02</v>
          </cell>
          <cell r="CM25">
            <v>0.03</v>
          </cell>
          <cell r="CN25">
            <v>7.0000000000000007E-2</v>
          </cell>
          <cell r="CO25">
            <v>0.06</v>
          </cell>
          <cell r="CP25">
            <v>0.02</v>
          </cell>
          <cell r="CQ25">
            <v>0.03</v>
          </cell>
          <cell r="CR25">
            <v>0</v>
          </cell>
          <cell r="CS25">
            <v>0.28000000000000003</v>
          </cell>
          <cell r="CT25">
            <v>0.15</v>
          </cell>
          <cell r="CU25">
            <v>0.12</v>
          </cell>
          <cell r="CV25">
            <v>0</v>
          </cell>
          <cell r="CW25">
            <v>0.04</v>
          </cell>
          <cell r="CX25">
            <v>0.12</v>
          </cell>
          <cell r="CY25">
            <v>-0.6</v>
          </cell>
          <cell r="CZ25">
            <v>-0.6</v>
          </cell>
          <cell r="DA25">
            <v>-0.02</v>
          </cell>
          <cell r="DB25">
            <v>-0.68</v>
          </cell>
          <cell r="DC25">
            <v>0.01</v>
          </cell>
          <cell r="DD25">
            <v>7.0000000000000007E-2</v>
          </cell>
          <cell r="DE25">
            <v>0</v>
          </cell>
          <cell r="DF25">
            <v>0</v>
          </cell>
          <cell r="DG25">
            <v>0.02</v>
          </cell>
          <cell r="DH25">
            <v>0</v>
          </cell>
          <cell r="DI25">
            <v>0.02</v>
          </cell>
          <cell r="DJ25">
            <v>-0.56000000000000005</v>
          </cell>
          <cell r="DK25">
            <v>0.06</v>
          </cell>
          <cell r="DL25">
            <v>-0.04</v>
          </cell>
          <cell r="DM25">
            <v>0.1</v>
          </cell>
          <cell r="DN25">
            <v>0.01</v>
          </cell>
          <cell r="DO25">
            <v>0.01</v>
          </cell>
          <cell r="DP25">
            <v>0</v>
          </cell>
          <cell r="DQ25">
            <v>0.03</v>
          </cell>
          <cell r="DR25">
            <v>-0.01</v>
          </cell>
          <cell r="DS25">
            <v>0.01</v>
          </cell>
          <cell r="DT25">
            <v>0</v>
          </cell>
          <cell r="DU25">
            <v>0</v>
          </cell>
          <cell r="DV25">
            <v>0</v>
          </cell>
          <cell r="DW25">
            <v>0.03</v>
          </cell>
          <cell r="DX25">
            <v>-0.67</v>
          </cell>
          <cell r="DY25">
            <v>-0.56000000000000005</v>
          </cell>
          <cell r="DZ25">
            <v>-0.11</v>
          </cell>
          <cell r="EA25">
            <v>0.14000000000000001</v>
          </cell>
          <cell r="EB25">
            <v>0.01</v>
          </cell>
          <cell r="EC25">
            <v>0.05</v>
          </cell>
          <cell r="ED25">
            <v>0.08</v>
          </cell>
          <cell r="EE25">
            <v>-0.73</v>
          </cell>
          <cell r="EF25">
            <v>-0.79</v>
          </cell>
          <cell r="EG25">
            <v>-0.85</v>
          </cell>
          <cell r="EH25">
            <v>0.04</v>
          </cell>
          <cell r="EI25">
            <v>7.0000000000000007E-2</v>
          </cell>
          <cell r="EJ25">
            <v>0.1</v>
          </cell>
          <cell r="EK25">
            <v>0.63</v>
          </cell>
          <cell r="EL25">
            <v>0.03</v>
          </cell>
          <cell r="EM25">
            <v>-0.01</v>
          </cell>
          <cell r="EN25">
            <v>0</v>
          </cell>
          <cell r="EO25">
            <v>0.04</v>
          </cell>
          <cell r="EP25">
            <v>0.02</v>
          </cell>
          <cell r="EQ25">
            <v>0.03</v>
          </cell>
          <cell r="ER25">
            <v>-0.02</v>
          </cell>
          <cell r="ES25">
            <v>0</v>
          </cell>
          <cell r="ET25">
            <v>0.01</v>
          </cell>
          <cell r="EU25">
            <v>0.09</v>
          </cell>
          <cell r="EV25">
            <v>-0.01</v>
          </cell>
          <cell r="EW25">
            <v>0.03</v>
          </cell>
          <cell r="EX25">
            <v>0.01</v>
          </cell>
          <cell r="EY25">
            <v>0.01</v>
          </cell>
          <cell r="EZ25">
            <v>0.01</v>
          </cell>
          <cell r="FA25">
            <v>0.01</v>
          </cell>
          <cell r="FB25">
            <v>0.01</v>
          </cell>
          <cell r="FC25">
            <v>0.22</v>
          </cell>
          <cell r="FD25">
            <v>0.11</v>
          </cell>
          <cell r="FE25">
            <v>0.12</v>
          </cell>
          <cell r="FF25">
            <v>7.0000000000000007E-2</v>
          </cell>
          <cell r="FG25">
            <v>0.02</v>
          </cell>
          <cell r="FH25">
            <v>0.04</v>
          </cell>
          <cell r="FI25">
            <v>0.19</v>
          </cell>
          <cell r="FJ25">
            <v>0.08</v>
          </cell>
          <cell r="FK25">
            <v>0.11</v>
          </cell>
          <cell r="FL25">
            <v>0.02</v>
          </cell>
          <cell r="FM25">
            <v>0</v>
          </cell>
          <cell r="FN25">
            <v>0.01</v>
          </cell>
          <cell r="FO25">
            <v>0</v>
          </cell>
          <cell r="FP25">
            <v>0</v>
          </cell>
          <cell r="FQ25">
            <v>0.01</v>
          </cell>
          <cell r="FR25">
            <v>0.01</v>
          </cell>
          <cell r="FS25">
            <v>0.13</v>
          </cell>
          <cell r="FT25">
            <v>0.09</v>
          </cell>
          <cell r="FU25">
            <v>0.06</v>
          </cell>
          <cell r="FV25">
            <v>-0.01</v>
          </cell>
          <cell r="FW25">
            <v>0.03</v>
          </cell>
          <cell r="FX25">
            <v>0.04</v>
          </cell>
          <cell r="FY25">
            <v>0.18</v>
          </cell>
          <cell r="FZ25">
            <v>0.02</v>
          </cell>
          <cell r="GA25">
            <v>0.02</v>
          </cell>
          <cell r="GB25">
            <v>0.01</v>
          </cell>
          <cell r="GC25">
            <v>0.08</v>
          </cell>
          <cell r="GD25">
            <v>0.06</v>
          </cell>
          <cell r="GE25">
            <v>0.02</v>
          </cell>
          <cell r="GF25">
            <v>0</v>
          </cell>
          <cell r="GG25">
            <v>0.06</v>
          </cell>
          <cell r="GH25">
            <v>0.01</v>
          </cell>
          <cell r="GI25">
            <v>0.05</v>
          </cell>
          <cell r="GJ25">
            <v>0</v>
          </cell>
          <cell r="GK25">
            <v>0.03</v>
          </cell>
          <cell r="GL25">
            <v>0.03</v>
          </cell>
          <cell r="GM25">
            <v>0</v>
          </cell>
          <cell r="GN25">
            <v>0.32</v>
          </cell>
          <cell r="GO25">
            <v>0.17</v>
          </cell>
          <cell r="GP25">
            <v>0.09</v>
          </cell>
          <cell r="GQ25">
            <v>0</v>
          </cell>
          <cell r="GR25">
            <v>0.08</v>
          </cell>
          <cell r="GS25">
            <v>0</v>
          </cell>
          <cell r="GT25">
            <v>0.06</v>
          </cell>
          <cell r="GU25">
            <v>0.01</v>
          </cell>
          <cell r="GV25">
            <v>0</v>
          </cell>
          <cell r="GW25">
            <v>0.06</v>
          </cell>
          <cell r="GX25">
            <v>0.14000000000000001</v>
          </cell>
          <cell r="GY25">
            <v>-0.02</v>
          </cell>
          <cell r="GZ25">
            <v>-0.04</v>
          </cell>
          <cell r="HA25">
            <v>0.03</v>
          </cell>
          <cell r="HB25">
            <v>-0.01</v>
          </cell>
          <cell r="HC25">
            <v>0.06</v>
          </cell>
          <cell r="HD25">
            <v>0.01</v>
          </cell>
          <cell r="HE25">
            <v>0</v>
          </cell>
          <cell r="HF25">
            <v>0.05</v>
          </cell>
          <cell r="HG25">
            <v>0</v>
          </cell>
          <cell r="HH25">
            <v>0.03</v>
          </cell>
          <cell r="HI25">
            <v>0.02</v>
          </cell>
          <cell r="HJ25">
            <v>-0.02</v>
          </cell>
          <cell r="HK25">
            <v>0.04</v>
          </cell>
          <cell r="HL25">
            <v>0.05</v>
          </cell>
          <cell r="HM25">
            <v>0.02</v>
          </cell>
          <cell r="HN25">
            <v>0.03</v>
          </cell>
          <cell r="HO25">
            <v>0.01</v>
          </cell>
          <cell r="HP25">
            <v>0.43</v>
          </cell>
          <cell r="HQ25">
            <v>0.19</v>
          </cell>
          <cell r="HR25">
            <v>0.19</v>
          </cell>
          <cell r="HS25">
            <v>0</v>
          </cell>
          <cell r="HT25">
            <v>0.01</v>
          </cell>
          <cell r="HU25">
            <v>0.22</v>
          </cell>
          <cell r="HV25">
            <v>-0.3</v>
          </cell>
          <cell r="HW25">
            <v>-0.3</v>
          </cell>
          <cell r="HX25">
            <v>-0.02</v>
          </cell>
          <cell r="HY25">
            <v>-0.39</v>
          </cell>
          <cell r="HZ25">
            <v>7.0000000000000007E-2</v>
          </cell>
          <cell r="IA25">
            <v>0.04</v>
          </cell>
          <cell r="IB25">
            <v>0</v>
          </cell>
          <cell r="IC25">
            <v>0</v>
          </cell>
          <cell r="ID25">
            <v>0.02</v>
          </cell>
          <cell r="IE25">
            <v>0</v>
          </cell>
          <cell r="IF25">
            <v>0.02</v>
          </cell>
          <cell r="IG25">
            <v>-0.37</v>
          </cell>
          <cell r="IH25">
            <v>0.08</v>
          </cell>
          <cell r="II25">
            <v>-0.04</v>
          </cell>
          <cell r="IJ25">
            <v>0.12</v>
          </cell>
          <cell r="IK25">
            <v>0.01</v>
          </cell>
          <cell r="IL25">
            <v>0.01</v>
          </cell>
          <cell r="IM25">
            <v>0.01</v>
          </cell>
          <cell r="IN25">
            <v>0.05</v>
          </cell>
          <cell r="IO25">
            <v>0.02</v>
          </cell>
          <cell r="IP25">
            <v>0</v>
          </cell>
          <cell r="IQ25">
            <v>0.01</v>
          </cell>
        </row>
        <row r="26">
          <cell r="B26">
            <v>0.02</v>
          </cell>
          <cell r="C26">
            <v>-0.02</v>
          </cell>
          <cell r="D26">
            <v>0</v>
          </cell>
          <cell r="E26">
            <v>0</v>
          </cell>
          <cell r="F26">
            <v>0</v>
          </cell>
          <cell r="G26">
            <v>0</v>
          </cell>
          <cell r="H26">
            <v>-0.13</v>
          </cell>
          <cell r="I26">
            <v>-0.14000000000000001</v>
          </cell>
          <cell r="J26">
            <v>-0.2</v>
          </cell>
          <cell r="K26">
            <v>0.06</v>
          </cell>
          <cell r="L26">
            <v>0.01</v>
          </cell>
          <cell r="M26">
            <v>0.9</v>
          </cell>
          <cell r="N26">
            <v>-0.08</v>
          </cell>
          <cell r="O26">
            <v>-0.03</v>
          </cell>
          <cell r="P26">
            <v>-0.03</v>
          </cell>
          <cell r="Q26">
            <v>0</v>
          </cell>
          <cell r="R26">
            <v>0</v>
          </cell>
          <cell r="S26">
            <v>-0.02</v>
          </cell>
          <cell r="T26">
            <v>-0.02</v>
          </cell>
          <cell r="U26">
            <v>-0.01</v>
          </cell>
          <cell r="V26">
            <v>0</v>
          </cell>
          <cell r="W26">
            <v>0.01</v>
          </cell>
          <cell r="X26">
            <v>0.02</v>
          </cell>
          <cell r="Y26">
            <v>0.02</v>
          </cell>
          <cell r="Z26">
            <v>-0.01</v>
          </cell>
          <cell r="AA26">
            <v>-0.01</v>
          </cell>
          <cell r="AB26">
            <v>-0.02</v>
          </cell>
          <cell r="AC26">
            <v>0.01</v>
          </cell>
          <cell r="AD26">
            <v>-0.01</v>
          </cell>
          <cell r="AE26">
            <v>0.02</v>
          </cell>
          <cell r="AF26">
            <v>-0.22</v>
          </cell>
          <cell r="AG26">
            <v>-0.11</v>
          </cell>
          <cell r="AH26">
            <v>-0.11</v>
          </cell>
          <cell r="AI26">
            <v>0.01</v>
          </cell>
          <cell r="AJ26">
            <v>-0.01</v>
          </cell>
          <cell r="AK26">
            <v>0.01</v>
          </cell>
          <cell r="AL26">
            <v>7.0000000000000007E-2</v>
          </cell>
          <cell r="AM26">
            <v>0.04</v>
          </cell>
          <cell r="AN26">
            <v>0.03</v>
          </cell>
          <cell r="AO26">
            <v>0.09</v>
          </cell>
          <cell r="AP26">
            <v>0</v>
          </cell>
          <cell r="AQ26">
            <v>0</v>
          </cell>
          <cell r="AR26">
            <v>0.06</v>
          </cell>
          <cell r="AS26">
            <v>0.02</v>
          </cell>
          <cell r="AT26">
            <v>0</v>
          </cell>
          <cell r="AU26">
            <v>0</v>
          </cell>
          <cell r="AV26">
            <v>0.3</v>
          </cell>
          <cell r="AW26">
            <v>0.24</v>
          </cell>
          <cell r="AX26">
            <v>0.16</v>
          </cell>
          <cell r="AY26">
            <v>0.06</v>
          </cell>
          <cell r="AZ26">
            <v>0.02</v>
          </cell>
          <cell r="BA26">
            <v>0.06</v>
          </cell>
          <cell r="BB26">
            <v>0.01</v>
          </cell>
          <cell r="BC26">
            <v>-0.03</v>
          </cell>
          <cell r="BD26">
            <v>-0.02</v>
          </cell>
          <cell r="BE26">
            <v>-0.01</v>
          </cell>
          <cell r="BF26">
            <v>-0.02</v>
          </cell>
          <cell r="BG26">
            <v>-0.04</v>
          </cell>
          <cell r="BH26">
            <v>0.01</v>
          </cell>
          <cell r="BI26">
            <v>0.02</v>
          </cell>
          <cell r="BJ26">
            <v>0.01</v>
          </cell>
          <cell r="BK26">
            <v>0</v>
          </cell>
          <cell r="BL26">
            <v>0</v>
          </cell>
          <cell r="BM26">
            <v>0</v>
          </cell>
          <cell r="BN26">
            <v>0.02</v>
          </cell>
          <cell r="BO26">
            <v>0.03</v>
          </cell>
          <cell r="BP26">
            <v>0</v>
          </cell>
          <cell r="BQ26">
            <v>0.34</v>
          </cell>
          <cell r="BR26">
            <v>0.24</v>
          </cell>
          <cell r="BS26">
            <v>0</v>
          </cell>
          <cell r="BT26">
            <v>0</v>
          </cell>
          <cell r="BU26">
            <v>0</v>
          </cell>
          <cell r="BV26">
            <v>0</v>
          </cell>
          <cell r="BW26">
            <v>0.11</v>
          </cell>
          <cell r="BX26">
            <v>0.09</v>
          </cell>
          <cell r="BY26">
            <v>0</v>
          </cell>
          <cell r="BZ26">
            <v>0.02</v>
          </cell>
          <cell r="CA26">
            <v>0.44</v>
          </cell>
          <cell r="CB26">
            <v>0.21</v>
          </cell>
          <cell r="CC26">
            <v>0.1</v>
          </cell>
          <cell r="CD26">
            <v>0.02</v>
          </cell>
          <cell r="CE26">
            <v>0.1</v>
          </cell>
          <cell r="CF26">
            <v>0.1</v>
          </cell>
          <cell r="CG26">
            <v>0.04</v>
          </cell>
          <cell r="CH26">
            <v>0.02</v>
          </cell>
          <cell r="CI26">
            <v>0.02</v>
          </cell>
          <cell r="CJ26">
            <v>0.02</v>
          </cell>
          <cell r="CK26">
            <v>0.1</v>
          </cell>
          <cell r="CL26">
            <v>0.01</v>
          </cell>
          <cell r="CM26">
            <v>0.05</v>
          </cell>
          <cell r="CN26">
            <v>0.04</v>
          </cell>
          <cell r="CO26">
            <v>0.04</v>
          </cell>
          <cell r="CP26">
            <v>0.01</v>
          </cell>
          <cell r="CQ26">
            <v>0.03</v>
          </cell>
          <cell r="CR26">
            <v>0.01</v>
          </cell>
          <cell r="CS26">
            <v>0.11</v>
          </cell>
          <cell r="CT26">
            <v>0.13</v>
          </cell>
          <cell r="CU26">
            <v>0.11</v>
          </cell>
          <cell r="CV26">
            <v>0</v>
          </cell>
          <cell r="CW26">
            <v>0</v>
          </cell>
          <cell r="CX26">
            <v>0</v>
          </cell>
          <cell r="CY26">
            <v>0.17</v>
          </cell>
          <cell r="CZ26">
            <v>0.17</v>
          </cell>
          <cell r="DA26">
            <v>0.04</v>
          </cell>
          <cell r="DB26">
            <v>0.08</v>
          </cell>
          <cell r="DC26">
            <v>0.08</v>
          </cell>
          <cell r="DD26">
            <v>-0.01</v>
          </cell>
          <cell r="DE26">
            <v>0</v>
          </cell>
          <cell r="DF26">
            <v>0</v>
          </cell>
          <cell r="DG26">
            <v>0.01</v>
          </cell>
          <cell r="DH26">
            <v>0</v>
          </cell>
          <cell r="DI26">
            <v>0.01</v>
          </cell>
          <cell r="DJ26">
            <v>0.62</v>
          </cell>
          <cell r="DK26">
            <v>-0.03</v>
          </cell>
          <cell r="DL26">
            <v>0</v>
          </cell>
          <cell r="DM26">
            <v>-0.03</v>
          </cell>
          <cell r="DN26">
            <v>0</v>
          </cell>
          <cell r="DO26">
            <v>0</v>
          </cell>
          <cell r="DP26">
            <v>0</v>
          </cell>
          <cell r="DQ26">
            <v>0.18</v>
          </cell>
          <cell r="DR26">
            <v>0.03</v>
          </cell>
          <cell r="DS26">
            <v>0.02</v>
          </cell>
          <cell r="DT26">
            <v>0</v>
          </cell>
          <cell r="DU26">
            <v>7.0000000000000007E-2</v>
          </cell>
          <cell r="DV26">
            <v>0</v>
          </cell>
          <cell r="DW26">
            <v>0.06</v>
          </cell>
          <cell r="DX26">
            <v>0.47</v>
          </cell>
          <cell r="DY26">
            <v>0.47</v>
          </cell>
          <cell r="DZ26">
            <v>0</v>
          </cell>
          <cell r="EA26">
            <v>0</v>
          </cell>
          <cell r="EB26">
            <v>0</v>
          </cell>
          <cell r="EC26">
            <v>0</v>
          </cell>
          <cell r="ED26">
            <v>0</v>
          </cell>
          <cell r="EE26">
            <v>-0.13</v>
          </cell>
          <cell r="EF26">
            <v>-0.2</v>
          </cell>
          <cell r="EG26">
            <v>-0.21</v>
          </cell>
          <cell r="EH26">
            <v>0.02</v>
          </cell>
          <cell r="EI26">
            <v>0.06</v>
          </cell>
          <cell r="EJ26">
            <v>1.8</v>
          </cell>
          <cell r="EK26">
            <v>-0.27</v>
          </cell>
          <cell r="EL26">
            <v>-0.03</v>
          </cell>
          <cell r="EM26">
            <v>-0.03</v>
          </cell>
          <cell r="EN26">
            <v>0.01</v>
          </cell>
          <cell r="EO26">
            <v>-0.01</v>
          </cell>
          <cell r="EP26">
            <v>-0.02</v>
          </cell>
          <cell r="EQ26">
            <v>-0.04</v>
          </cell>
          <cell r="ER26">
            <v>0.02</v>
          </cell>
          <cell r="ES26">
            <v>0</v>
          </cell>
          <cell r="ET26">
            <v>-0.01</v>
          </cell>
          <cell r="EU26">
            <v>-0.05</v>
          </cell>
          <cell r="EV26">
            <v>0.01</v>
          </cell>
          <cell r="EW26">
            <v>-0.01</v>
          </cell>
          <cell r="EX26">
            <v>0</v>
          </cell>
          <cell r="EY26">
            <v>-0.05</v>
          </cell>
          <cell r="EZ26">
            <v>0</v>
          </cell>
          <cell r="FA26">
            <v>0</v>
          </cell>
          <cell r="FB26">
            <v>0.01</v>
          </cell>
          <cell r="FC26">
            <v>-0.34</v>
          </cell>
          <cell r="FD26">
            <v>-0.15</v>
          </cell>
          <cell r="FE26">
            <v>-0.19</v>
          </cell>
          <cell r="FF26">
            <v>0.02</v>
          </cell>
          <cell r="FG26">
            <v>0.06</v>
          </cell>
          <cell r="FH26">
            <v>-0.03</v>
          </cell>
          <cell r="FI26">
            <v>0.09</v>
          </cell>
          <cell r="FJ26">
            <v>0.03</v>
          </cell>
          <cell r="FK26">
            <v>0.06</v>
          </cell>
          <cell r="FL26">
            <v>0.05</v>
          </cell>
          <cell r="FM26">
            <v>0</v>
          </cell>
          <cell r="FN26">
            <v>0</v>
          </cell>
          <cell r="FO26">
            <v>0.03</v>
          </cell>
          <cell r="FP26">
            <v>0.01</v>
          </cell>
          <cell r="FQ26">
            <v>0.01</v>
          </cell>
          <cell r="FR26">
            <v>0</v>
          </cell>
          <cell r="FS26">
            <v>0.09</v>
          </cell>
          <cell r="FT26">
            <v>0.05</v>
          </cell>
          <cell r="FU26">
            <v>0.05</v>
          </cell>
          <cell r="FV26">
            <v>-0.01</v>
          </cell>
          <cell r="FW26">
            <v>0.01</v>
          </cell>
          <cell r="FX26">
            <v>0.04</v>
          </cell>
          <cell r="FY26">
            <v>0.1</v>
          </cell>
          <cell r="FZ26">
            <v>7.0000000000000007E-2</v>
          </cell>
          <cell r="GA26">
            <v>0.04</v>
          </cell>
          <cell r="GB26">
            <v>0.02</v>
          </cell>
          <cell r="GC26">
            <v>-0.03</v>
          </cell>
          <cell r="GD26">
            <v>-0.04</v>
          </cell>
          <cell r="GE26">
            <v>0.01</v>
          </cell>
          <cell r="GF26">
            <v>0.01</v>
          </cell>
          <cell r="GG26">
            <v>-0.03</v>
          </cell>
          <cell r="GH26">
            <v>0</v>
          </cell>
          <cell r="GI26">
            <v>-0.04</v>
          </cell>
          <cell r="GJ26">
            <v>0</v>
          </cell>
          <cell r="GK26">
            <v>0.09</v>
          </cell>
          <cell r="GL26">
            <v>0.08</v>
          </cell>
          <cell r="GM26">
            <v>0.01</v>
          </cell>
          <cell r="GN26">
            <v>0.24</v>
          </cell>
          <cell r="GO26">
            <v>0.09</v>
          </cell>
          <cell r="GP26">
            <v>0</v>
          </cell>
          <cell r="GQ26">
            <v>0</v>
          </cell>
          <cell r="GR26">
            <v>0</v>
          </cell>
          <cell r="GS26">
            <v>0</v>
          </cell>
          <cell r="GT26">
            <v>0.15</v>
          </cell>
          <cell r="GU26">
            <v>0.1</v>
          </cell>
          <cell r="GV26">
            <v>0</v>
          </cell>
          <cell r="GW26">
            <v>0.04</v>
          </cell>
          <cell r="GX26">
            <v>0.39</v>
          </cell>
          <cell r="GY26">
            <v>0.22</v>
          </cell>
          <cell r="GZ26">
            <v>0.11</v>
          </cell>
          <cell r="HA26">
            <v>0.01</v>
          </cell>
          <cell r="HB26">
            <v>0.1</v>
          </cell>
          <cell r="HC26">
            <v>0.04</v>
          </cell>
          <cell r="HD26">
            <v>0</v>
          </cell>
          <cell r="HE26">
            <v>0.02</v>
          </cell>
          <cell r="HF26">
            <v>0.01</v>
          </cell>
          <cell r="HG26">
            <v>0.02</v>
          </cell>
          <cell r="HH26">
            <v>0.12</v>
          </cell>
          <cell r="HI26">
            <v>-0.01</v>
          </cell>
          <cell r="HJ26">
            <v>0.09</v>
          </cell>
          <cell r="HK26">
            <v>0.04</v>
          </cell>
          <cell r="HL26">
            <v>0.01</v>
          </cell>
          <cell r="HM26">
            <v>0.01</v>
          </cell>
          <cell r="HN26">
            <v>-0.01</v>
          </cell>
          <cell r="HO26">
            <v>0</v>
          </cell>
          <cell r="HP26">
            <v>0.17</v>
          </cell>
          <cell r="HQ26">
            <v>0.18</v>
          </cell>
          <cell r="HR26">
            <v>0.17</v>
          </cell>
          <cell r="HS26">
            <v>0</v>
          </cell>
          <cell r="HT26">
            <v>0.01</v>
          </cell>
          <cell r="HU26">
            <v>-0.01</v>
          </cell>
          <cell r="HV26">
            <v>0.37</v>
          </cell>
          <cell r="HW26">
            <v>0.38</v>
          </cell>
          <cell r="HX26">
            <v>0.1</v>
          </cell>
          <cell r="HY26">
            <v>0.24</v>
          </cell>
          <cell r="HZ26">
            <v>0.02</v>
          </cell>
          <cell r="IA26">
            <v>0.01</v>
          </cell>
          <cell r="IB26">
            <v>0.01</v>
          </cell>
          <cell r="IC26">
            <v>0</v>
          </cell>
          <cell r="ID26">
            <v>0.01</v>
          </cell>
          <cell r="IE26">
            <v>0</v>
          </cell>
          <cell r="IF26">
            <v>0.01</v>
          </cell>
          <cell r="IG26">
            <v>0.13</v>
          </cell>
          <cell r="IH26">
            <v>-0.04</v>
          </cell>
          <cell r="II26">
            <v>-0.05</v>
          </cell>
          <cell r="IJ26">
            <v>0.01</v>
          </cell>
          <cell r="IK26">
            <v>-0.02</v>
          </cell>
          <cell r="IL26">
            <v>-0.02</v>
          </cell>
          <cell r="IM26">
            <v>0</v>
          </cell>
          <cell r="IN26">
            <v>0.19</v>
          </cell>
          <cell r="IO26">
            <v>0</v>
          </cell>
          <cell r="IP26">
            <v>0.03</v>
          </cell>
          <cell r="IQ26">
            <v>0.04</v>
          </cell>
        </row>
        <row r="27">
          <cell r="B27">
            <v>-0.14000000000000001</v>
          </cell>
          <cell r="C27">
            <v>0</v>
          </cell>
          <cell r="D27">
            <v>0.01</v>
          </cell>
          <cell r="E27">
            <v>0</v>
          </cell>
          <cell r="F27">
            <v>0</v>
          </cell>
          <cell r="G27">
            <v>0</v>
          </cell>
          <cell r="H27">
            <v>0.19</v>
          </cell>
          <cell r="I27">
            <v>0.14000000000000001</v>
          </cell>
          <cell r="J27">
            <v>0.13</v>
          </cell>
          <cell r="K27">
            <v>0.01</v>
          </cell>
          <cell r="L27">
            <v>0.05</v>
          </cell>
          <cell r="M27">
            <v>2</v>
          </cell>
          <cell r="N27">
            <v>-0.04</v>
          </cell>
          <cell r="O27">
            <v>0</v>
          </cell>
          <cell r="P27">
            <v>0.01</v>
          </cell>
          <cell r="Q27">
            <v>-0.01</v>
          </cell>
          <cell r="R27">
            <v>0</v>
          </cell>
          <cell r="S27">
            <v>0.02</v>
          </cell>
          <cell r="T27">
            <v>0</v>
          </cell>
          <cell r="U27">
            <v>0.03</v>
          </cell>
          <cell r="V27">
            <v>0</v>
          </cell>
          <cell r="W27">
            <v>0</v>
          </cell>
          <cell r="X27">
            <v>-0.03</v>
          </cell>
          <cell r="Y27">
            <v>-0.02</v>
          </cell>
          <cell r="Z27">
            <v>0</v>
          </cell>
          <cell r="AA27">
            <v>-0.01</v>
          </cell>
          <cell r="AB27">
            <v>0.01</v>
          </cell>
          <cell r="AC27">
            <v>0.01</v>
          </cell>
          <cell r="AD27">
            <v>-0.02</v>
          </cell>
          <cell r="AE27">
            <v>0</v>
          </cell>
          <cell r="AF27">
            <v>-0.08</v>
          </cell>
          <cell r="AG27">
            <v>-0.09</v>
          </cell>
          <cell r="AH27">
            <v>0</v>
          </cell>
          <cell r="AI27">
            <v>0.01</v>
          </cell>
          <cell r="AJ27">
            <v>0.03</v>
          </cell>
          <cell r="AK27">
            <v>-0.02</v>
          </cell>
          <cell r="AL27">
            <v>0.06</v>
          </cell>
          <cell r="AM27">
            <v>0.01</v>
          </cell>
          <cell r="AN27">
            <v>0.06</v>
          </cell>
          <cell r="AO27">
            <v>-0.02</v>
          </cell>
          <cell r="AP27">
            <v>0.01</v>
          </cell>
          <cell r="AQ27">
            <v>0</v>
          </cell>
          <cell r="AR27">
            <v>-0.03</v>
          </cell>
          <cell r="AS27">
            <v>0.01</v>
          </cell>
          <cell r="AT27">
            <v>0</v>
          </cell>
          <cell r="AU27">
            <v>0</v>
          </cell>
          <cell r="AV27">
            <v>0.27</v>
          </cell>
          <cell r="AW27">
            <v>0.24</v>
          </cell>
          <cell r="AX27">
            <v>0.17</v>
          </cell>
          <cell r="AY27">
            <v>0.06</v>
          </cell>
          <cell r="AZ27">
            <v>0.01</v>
          </cell>
          <cell r="BA27">
            <v>0.03</v>
          </cell>
          <cell r="BB27">
            <v>0.08</v>
          </cell>
          <cell r="BC27">
            <v>7.0000000000000007E-2</v>
          </cell>
          <cell r="BD27">
            <v>7.0000000000000007E-2</v>
          </cell>
          <cell r="BE27">
            <v>0.01</v>
          </cell>
          <cell r="BF27">
            <v>0.04</v>
          </cell>
          <cell r="BG27">
            <v>0.05</v>
          </cell>
          <cell r="BH27">
            <v>-0.01</v>
          </cell>
          <cell r="BI27">
            <v>0</v>
          </cell>
          <cell r="BJ27">
            <v>-0.03</v>
          </cell>
          <cell r="BK27">
            <v>-0.02</v>
          </cell>
          <cell r="BL27">
            <v>-0.01</v>
          </cell>
          <cell r="BM27">
            <v>0.01</v>
          </cell>
          <cell r="BN27">
            <v>0</v>
          </cell>
          <cell r="BO27">
            <v>0</v>
          </cell>
          <cell r="BP27">
            <v>0</v>
          </cell>
          <cell r="BQ27">
            <v>1.45</v>
          </cell>
          <cell r="BR27">
            <v>0.27</v>
          </cell>
          <cell r="BS27">
            <v>1.05</v>
          </cell>
          <cell r="BT27">
            <v>0.82</v>
          </cell>
          <cell r="BU27">
            <v>0</v>
          </cell>
          <cell r="BV27">
            <v>0.23</v>
          </cell>
          <cell r="BW27">
            <v>0.13</v>
          </cell>
          <cell r="BX27">
            <v>0.03</v>
          </cell>
          <cell r="BY27">
            <v>0.09</v>
          </cell>
          <cell r="BZ27">
            <v>0.01</v>
          </cell>
          <cell r="CA27">
            <v>-0.06</v>
          </cell>
          <cell r="CB27">
            <v>-7.0000000000000007E-2</v>
          </cell>
          <cell r="CC27">
            <v>-0.02</v>
          </cell>
          <cell r="CD27">
            <v>0</v>
          </cell>
          <cell r="CE27">
            <v>-0.06</v>
          </cell>
          <cell r="CF27">
            <v>-0.05</v>
          </cell>
          <cell r="CG27">
            <v>-0.05</v>
          </cell>
          <cell r="CH27">
            <v>0</v>
          </cell>
          <cell r="CI27">
            <v>0</v>
          </cell>
          <cell r="CJ27">
            <v>0</v>
          </cell>
          <cell r="CK27">
            <v>-0.01</v>
          </cell>
          <cell r="CL27">
            <v>0</v>
          </cell>
          <cell r="CM27">
            <v>-0.01</v>
          </cell>
          <cell r="CN27">
            <v>0</v>
          </cell>
          <cell r="CO27">
            <v>0.06</v>
          </cell>
          <cell r="CP27">
            <v>0.02</v>
          </cell>
          <cell r="CQ27">
            <v>0.02</v>
          </cell>
          <cell r="CR27">
            <v>0.03</v>
          </cell>
          <cell r="CS27">
            <v>-0.02</v>
          </cell>
          <cell r="CT27">
            <v>0.01</v>
          </cell>
          <cell r="CU27">
            <v>-0.01</v>
          </cell>
          <cell r="CV27">
            <v>0</v>
          </cell>
          <cell r="CW27">
            <v>0.02</v>
          </cell>
          <cell r="CX27">
            <v>-0.04</v>
          </cell>
          <cell r="CY27">
            <v>0.47</v>
          </cell>
          <cell r="CZ27">
            <v>0.46</v>
          </cell>
          <cell r="DA27">
            <v>0.19</v>
          </cell>
          <cell r="DB27">
            <v>0.22</v>
          </cell>
          <cell r="DC27">
            <v>0.02</v>
          </cell>
          <cell r="DD27">
            <v>0.03</v>
          </cell>
          <cell r="DE27">
            <v>0</v>
          </cell>
          <cell r="DF27">
            <v>0</v>
          </cell>
          <cell r="DG27">
            <v>0</v>
          </cell>
          <cell r="DH27">
            <v>0</v>
          </cell>
          <cell r="DI27">
            <v>0</v>
          </cell>
          <cell r="DJ27">
            <v>0.86</v>
          </cell>
          <cell r="DK27">
            <v>-0.03</v>
          </cell>
          <cell r="DL27">
            <v>-0.05</v>
          </cell>
          <cell r="DM27">
            <v>0</v>
          </cell>
          <cell r="DN27">
            <v>0.01</v>
          </cell>
          <cell r="DO27">
            <v>0</v>
          </cell>
          <cell r="DP27">
            <v>0.01</v>
          </cell>
          <cell r="DQ27">
            <v>0.12</v>
          </cell>
          <cell r="DR27">
            <v>0.05</v>
          </cell>
          <cell r="DS27">
            <v>0</v>
          </cell>
          <cell r="DT27">
            <v>0.04</v>
          </cell>
          <cell r="DU27">
            <v>0.01</v>
          </cell>
          <cell r="DV27">
            <v>0</v>
          </cell>
          <cell r="DW27">
            <v>0.02</v>
          </cell>
          <cell r="DX27">
            <v>0.78</v>
          </cell>
          <cell r="DY27">
            <v>0.76</v>
          </cell>
          <cell r="DZ27">
            <v>0.04</v>
          </cell>
          <cell r="EA27">
            <v>0</v>
          </cell>
          <cell r="EB27">
            <v>0</v>
          </cell>
          <cell r="EC27">
            <v>0</v>
          </cell>
          <cell r="ED27">
            <v>0</v>
          </cell>
          <cell r="EE27">
            <v>0.19</v>
          </cell>
          <cell r="EF27">
            <v>0.16</v>
          </cell>
          <cell r="EG27">
            <v>0.15</v>
          </cell>
          <cell r="EH27">
            <v>0.02</v>
          </cell>
          <cell r="EI27">
            <v>0.03</v>
          </cell>
          <cell r="EJ27">
            <v>3.2</v>
          </cell>
          <cell r="EK27">
            <v>-0.26</v>
          </cell>
          <cell r="EL27">
            <v>0.01</v>
          </cell>
          <cell r="EM27">
            <v>0</v>
          </cell>
          <cell r="EN27">
            <v>0</v>
          </cell>
          <cell r="EO27">
            <v>0.01</v>
          </cell>
          <cell r="EP27">
            <v>-0.03</v>
          </cell>
          <cell r="EQ27">
            <v>0.02</v>
          </cell>
          <cell r="ER27">
            <v>-0.02</v>
          </cell>
          <cell r="ES27">
            <v>-0.01</v>
          </cell>
          <cell r="ET27">
            <v>-0.01</v>
          </cell>
          <cell r="EU27">
            <v>0.02</v>
          </cell>
          <cell r="EV27">
            <v>0</v>
          </cell>
          <cell r="EW27">
            <v>0.02</v>
          </cell>
          <cell r="EX27">
            <v>-0.01</v>
          </cell>
          <cell r="EY27">
            <v>0.01</v>
          </cell>
          <cell r="EZ27">
            <v>-0.01</v>
          </cell>
          <cell r="FA27">
            <v>-0.01</v>
          </cell>
          <cell r="FB27">
            <v>0.03</v>
          </cell>
          <cell r="FC27">
            <v>-0.1</v>
          </cell>
          <cell r="FD27">
            <v>-0.04</v>
          </cell>
          <cell r="FE27">
            <v>-0.06</v>
          </cell>
          <cell r="FF27">
            <v>-0.08</v>
          </cell>
          <cell r="FG27">
            <v>-7.0000000000000007E-2</v>
          </cell>
          <cell r="FH27">
            <v>-0.02</v>
          </cell>
          <cell r="FI27">
            <v>-0.06</v>
          </cell>
          <cell r="FJ27">
            <v>-0.04</v>
          </cell>
          <cell r="FK27">
            <v>-0.01</v>
          </cell>
          <cell r="FL27">
            <v>-0.03</v>
          </cell>
          <cell r="FM27">
            <v>0</v>
          </cell>
          <cell r="FN27">
            <v>0</v>
          </cell>
          <cell r="FO27">
            <v>-0.03</v>
          </cell>
          <cell r="FP27">
            <v>0.01</v>
          </cell>
          <cell r="FQ27">
            <v>-0.01</v>
          </cell>
          <cell r="FR27">
            <v>0.01</v>
          </cell>
          <cell r="FS27">
            <v>0.11</v>
          </cell>
          <cell r="FT27">
            <v>0.12</v>
          </cell>
          <cell r="FU27">
            <v>0.06</v>
          </cell>
          <cell r="FV27">
            <v>0.03</v>
          </cell>
          <cell r="FW27">
            <v>0.04</v>
          </cell>
          <cell r="FX27">
            <v>-0.01</v>
          </cell>
          <cell r="FY27">
            <v>0.12</v>
          </cell>
          <cell r="FZ27">
            <v>0.04</v>
          </cell>
          <cell r="GA27">
            <v>0.03</v>
          </cell>
          <cell r="GB27">
            <v>0.01</v>
          </cell>
          <cell r="GC27">
            <v>-0.02</v>
          </cell>
          <cell r="GD27">
            <v>-0.02</v>
          </cell>
          <cell r="GE27">
            <v>0</v>
          </cell>
          <cell r="GF27">
            <v>0.02</v>
          </cell>
          <cell r="GG27">
            <v>0.05</v>
          </cell>
          <cell r="GH27">
            <v>-0.01</v>
          </cell>
          <cell r="GI27">
            <v>0.06</v>
          </cell>
          <cell r="GJ27">
            <v>0.01</v>
          </cell>
          <cell r="GK27">
            <v>0.02</v>
          </cell>
          <cell r="GL27">
            <v>0.02</v>
          </cell>
          <cell r="GM27">
            <v>0</v>
          </cell>
          <cell r="GN27">
            <v>0.8</v>
          </cell>
          <cell r="GO27">
            <v>0.09</v>
          </cell>
          <cell r="GP27">
            <v>0.5</v>
          </cell>
          <cell r="GQ27">
            <v>0.24</v>
          </cell>
          <cell r="GR27">
            <v>0.14000000000000001</v>
          </cell>
          <cell r="GS27">
            <v>0.11</v>
          </cell>
          <cell r="GT27">
            <v>0.22</v>
          </cell>
          <cell r="GU27">
            <v>0.14000000000000001</v>
          </cell>
          <cell r="GV27">
            <v>0.06</v>
          </cell>
          <cell r="GW27">
            <v>0.02</v>
          </cell>
          <cell r="GX27">
            <v>-0.06</v>
          </cell>
          <cell r="GY27">
            <v>-0.04</v>
          </cell>
          <cell r="GZ27">
            <v>0.03</v>
          </cell>
          <cell r="HA27">
            <v>0.01</v>
          </cell>
          <cell r="HB27">
            <v>-0.08</v>
          </cell>
          <cell r="HC27">
            <v>-0.02</v>
          </cell>
          <cell r="HD27">
            <v>0</v>
          </cell>
          <cell r="HE27">
            <v>0</v>
          </cell>
          <cell r="HF27">
            <v>-0.03</v>
          </cell>
          <cell r="HG27">
            <v>0.01</v>
          </cell>
          <cell r="HH27">
            <v>0.02</v>
          </cell>
          <cell r="HI27">
            <v>0</v>
          </cell>
          <cell r="HJ27">
            <v>0</v>
          </cell>
          <cell r="HK27">
            <v>0.02</v>
          </cell>
          <cell r="HL27">
            <v>-0.01</v>
          </cell>
          <cell r="HM27">
            <v>-0.02</v>
          </cell>
          <cell r="HN27">
            <v>0</v>
          </cell>
          <cell r="HO27">
            <v>0</v>
          </cell>
          <cell r="HP27">
            <v>-0.09</v>
          </cell>
          <cell r="HQ27">
            <v>0</v>
          </cell>
          <cell r="HR27">
            <v>-0.02</v>
          </cell>
          <cell r="HS27">
            <v>-0.01</v>
          </cell>
          <cell r="HT27">
            <v>0.02</v>
          </cell>
          <cell r="HU27">
            <v>-0.08</v>
          </cell>
          <cell r="HV27">
            <v>0.45</v>
          </cell>
          <cell r="HW27">
            <v>0.4</v>
          </cell>
          <cell r="HX27">
            <v>7.0000000000000007E-2</v>
          </cell>
          <cell r="HY27">
            <v>0.26</v>
          </cell>
          <cell r="HZ27">
            <v>-0.02</v>
          </cell>
          <cell r="IA27">
            <v>0.01</v>
          </cell>
          <cell r="IB27">
            <v>0.08</v>
          </cell>
          <cell r="IC27">
            <v>0.04</v>
          </cell>
          <cell r="ID27">
            <v>0</v>
          </cell>
          <cell r="IE27">
            <v>0</v>
          </cell>
          <cell r="IF27">
            <v>0</v>
          </cell>
          <cell r="IG27">
            <v>0.13</v>
          </cell>
          <cell r="IH27">
            <v>-0.02</v>
          </cell>
          <cell r="II27">
            <v>-0.01</v>
          </cell>
          <cell r="IJ27">
            <v>-0.01</v>
          </cell>
          <cell r="IK27">
            <v>0.04</v>
          </cell>
          <cell r="IL27">
            <v>0.02</v>
          </cell>
          <cell r="IM27">
            <v>0.01</v>
          </cell>
          <cell r="IN27">
            <v>0.04</v>
          </cell>
          <cell r="IO27">
            <v>0</v>
          </cell>
          <cell r="IP27">
            <v>-0.01</v>
          </cell>
          <cell r="IQ27">
            <v>0.02</v>
          </cell>
        </row>
        <row r="28">
          <cell r="B28">
            <v>0.51</v>
          </cell>
          <cell r="C28">
            <v>0.03</v>
          </cell>
          <cell r="D28">
            <v>0</v>
          </cell>
          <cell r="E28">
            <v>0</v>
          </cell>
          <cell r="F28">
            <v>0</v>
          </cell>
          <cell r="G28">
            <v>0</v>
          </cell>
          <cell r="H28">
            <v>0.03</v>
          </cell>
          <cell r="I28">
            <v>0</v>
          </cell>
          <cell r="J28">
            <v>0</v>
          </cell>
          <cell r="K28">
            <v>0</v>
          </cell>
          <cell r="L28">
            <v>0.03</v>
          </cell>
          <cell r="M28">
            <v>1</v>
          </cell>
          <cell r="N28">
            <v>0.05</v>
          </cell>
          <cell r="O28">
            <v>-0.01</v>
          </cell>
          <cell r="P28">
            <v>0.01</v>
          </cell>
          <cell r="Q28">
            <v>-0.01</v>
          </cell>
          <cell r="R28">
            <v>-0.01</v>
          </cell>
          <cell r="S28">
            <v>0.02</v>
          </cell>
          <cell r="T28">
            <v>0.02</v>
          </cell>
          <cell r="U28">
            <v>0</v>
          </cell>
          <cell r="V28">
            <v>0</v>
          </cell>
          <cell r="W28">
            <v>0</v>
          </cell>
          <cell r="X28">
            <v>-0.04</v>
          </cell>
          <cell r="Y28">
            <v>-0.01</v>
          </cell>
          <cell r="Z28">
            <v>0</v>
          </cell>
          <cell r="AA28">
            <v>-0.02</v>
          </cell>
          <cell r="AB28">
            <v>0</v>
          </cell>
          <cell r="AC28">
            <v>-0.03</v>
          </cell>
          <cell r="AD28">
            <v>0.02</v>
          </cell>
          <cell r="AE28">
            <v>0.01</v>
          </cell>
          <cell r="AF28">
            <v>-0.01</v>
          </cell>
          <cell r="AG28">
            <v>7.0000000000000007E-2</v>
          </cell>
          <cell r="AH28">
            <v>-7.0000000000000007E-2</v>
          </cell>
          <cell r="AI28">
            <v>0.01</v>
          </cell>
          <cell r="AJ28">
            <v>-0.01</v>
          </cell>
          <cell r="AK28">
            <v>0.02</v>
          </cell>
          <cell r="AL28">
            <v>0.06</v>
          </cell>
          <cell r="AM28">
            <v>0.01</v>
          </cell>
          <cell r="AN28">
            <v>0.04</v>
          </cell>
          <cell r="AO28">
            <v>0.02</v>
          </cell>
          <cell r="AP28">
            <v>0</v>
          </cell>
          <cell r="AQ28">
            <v>0</v>
          </cell>
          <cell r="AR28">
            <v>0</v>
          </cell>
          <cell r="AS28">
            <v>0</v>
          </cell>
          <cell r="AT28">
            <v>0</v>
          </cell>
          <cell r="AU28">
            <v>0.02</v>
          </cell>
          <cell r="AV28">
            <v>0.17</v>
          </cell>
          <cell r="AW28">
            <v>0.14000000000000001</v>
          </cell>
          <cell r="AX28">
            <v>0.12</v>
          </cell>
          <cell r="AY28">
            <v>0</v>
          </cell>
          <cell r="AZ28">
            <v>0.02</v>
          </cell>
          <cell r="BA28">
            <v>0.03</v>
          </cell>
          <cell r="BB28">
            <v>0.12</v>
          </cell>
          <cell r="BC28">
            <v>0.01</v>
          </cell>
          <cell r="BD28">
            <v>0</v>
          </cell>
          <cell r="BE28">
            <v>0</v>
          </cell>
          <cell r="BF28">
            <v>0.02</v>
          </cell>
          <cell r="BG28">
            <v>0.01</v>
          </cell>
          <cell r="BH28">
            <v>0.01</v>
          </cell>
          <cell r="BI28">
            <v>0.04</v>
          </cell>
          <cell r="BJ28">
            <v>0.06</v>
          </cell>
          <cell r="BK28">
            <v>0.02</v>
          </cell>
          <cell r="BL28">
            <v>0.04</v>
          </cell>
          <cell r="BM28">
            <v>-0.01</v>
          </cell>
          <cell r="BN28">
            <v>0.01</v>
          </cell>
          <cell r="BO28">
            <v>0.01</v>
          </cell>
          <cell r="BP28">
            <v>0</v>
          </cell>
          <cell r="BQ28">
            <v>0.3</v>
          </cell>
          <cell r="BR28">
            <v>0.19</v>
          </cell>
          <cell r="BS28">
            <v>0</v>
          </cell>
          <cell r="BT28">
            <v>0</v>
          </cell>
          <cell r="BU28">
            <v>0</v>
          </cell>
          <cell r="BV28">
            <v>0</v>
          </cell>
          <cell r="BW28">
            <v>0.11</v>
          </cell>
          <cell r="BX28">
            <v>0.12</v>
          </cell>
          <cell r="BY28">
            <v>0</v>
          </cell>
          <cell r="BZ28">
            <v>0</v>
          </cell>
          <cell r="CA28">
            <v>0.02</v>
          </cell>
          <cell r="CB28">
            <v>0.01</v>
          </cell>
          <cell r="CC28">
            <v>-0.01</v>
          </cell>
          <cell r="CD28">
            <v>0.01</v>
          </cell>
          <cell r="CE28">
            <v>0.02</v>
          </cell>
          <cell r="CF28">
            <v>-0.02</v>
          </cell>
          <cell r="CG28">
            <v>-0.02</v>
          </cell>
          <cell r="CH28">
            <v>-0.01</v>
          </cell>
          <cell r="CI28">
            <v>0.01</v>
          </cell>
          <cell r="CJ28">
            <v>-0.01</v>
          </cell>
          <cell r="CK28">
            <v>0</v>
          </cell>
          <cell r="CL28">
            <v>0.01</v>
          </cell>
          <cell r="CM28">
            <v>-0.03</v>
          </cell>
          <cell r="CN28">
            <v>0.02</v>
          </cell>
          <cell r="CO28">
            <v>0.03</v>
          </cell>
          <cell r="CP28">
            <v>0</v>
          </cell>
          <cell r="CQ28">
            <v>0.01</v>
          </cell>
          <cell r="CR28">
            <v>0.01</v>
          </cell>
          <cell r="CS28">
            <v>-0.06</v>
          </cell>
          <cell r="CT28">
            <v>0</v>
          </cell>
          <cell r="CU28">
            <v>0</v>
          </cell>
          <cell r="CV28">
            <v>0</v>
          </cell>
          <cell r="CW28">
            <v>0</v>
          </cell>
          <cell r="CX28">
            <v>-0.06</v>
          </cell>
          <cell r="CY28">
            <v>-0.24</v>
          </cell>
          <cell r="CZ28">
            <v>-0.23</v>
          </cell>
          <cell r="DA28">
            <v>-0.11</v>
          </cell>
          <cell r="DB28">
            <v>-0.11</v>
          </cell>
          <cell r="DC28">
            <v>0.01</v>
          </cell>
          <cell r="DD28">
            <v>-0.02</v>
          </cell>
          <cell r="DE28">
            <v>0</v>
          </cell>
          <cell r="DF28">
            <v>0</v>
          </cell>
          <cell r="DG28">
            <v>0</v>
          </cell>
          <cell r="DH28">
            <v>0</v>
          </cell>
          <cell r="DI28">
            <v>0</v>
          </cell>
          <cell r="DJ28">
            <v>-0.56000000000000005</v>
          </cell>
          <cell r="DK28">
            <v>-0.04</v>
          </cell>
          <cell r="DL28">
            <v>-0.1</v>
          </cell>
          <cell r="DM28">
            <v>7.0000000000000007E-2</v>
          </cell>
          <cell r="DN28">
            <v>0</v>
          </cell>
          <cell r="DO28">
            <v>0</v>
          </cell>
          <cell r="DP28">
            <v>-0.01</v>
          </cell>
          <cell r="DQ28">
            <v>0.05</v>
          </cell>
          <cell r="DR28">
            <v>-0.01</v>
          </cell>
          <cell r="DS28">
            <v>0</v>
          </cell>
          <cell r="DT28">
            <v>0</v>
          </cell>
          <cell r="DU28">
            <v>0.06</v>
          </cell>
          <cell r="DV28">
            <v>0</v>
          </cell>
          <cell r="DW28">
            <v>0</v>
          </cell>
          <cell r="DX28">
            <v>-0.56999999999999995</v>
          </cell>
          <cell r="DY28">
            <v>-0.56000000000000005</v>
          </cell>
          <cell r="DZ28">
            <v>-0.02</v>
          </cell>
          <cell r="EA28">
            <v>0</v>
          </cell>
          <cell r="EB28">
            <v>0</v>
          </cell>
          <cell r="EC28">
            <v>0</v>
          </cell>
          <cell r="ED28">
            <v>0</v>
          </cell>
          <cell r="EE28">
            <v>0.01</v>
          </cell>
          <cell r="EF28">
            <v>0.01</v>
          </cell>
          <cell r="EG28">
            <v>0</v>
          </cell>
          <cell r="EH28">
            <v>0</v>
          </cell>
          <cell r="EI28">
            <v>0</v>
          </cell>
          <cell r="EJ28">
            <v>-0.2</v>
          </cell>
          <cell r="EK28">
            <v>0.28000000000000003</v>
          </cell>
          <cell r="EL28">
            <v>-0.02</v>
          </cell>
          <cell r="EM28">
            <v>0</v>
          </cell>
          <cell r="EN28">
            <v>-0.03</v>
          </cell>
          <cell r="EO28">
            <v>0.01</v>
          </cell>
          <cell r="EP28">
            <v>0.02</v>
          </cell>
          <cell r="EQ28">
            <v>0.01</v>
          </cell>
          <cell r="ER28">
            <v>0.01</v>
          </cell>
          <cell r="ES28">
            <v>0</v>
          </cell>
          <cell r="ET28">
            <v>0</v>
          </cell>
          <cell r="EU28">
            <v>-7.0000000000000007E-2</v>
          </cell>
          <cell r="EV28">
            <v>-0.02</v>
          </cell>
          <cell r="EW28">
            <v>-0.02</v>
          </cell>
          <cell r="EX28">
            <v>0</v>
          </cell>
          <cell r="EY28">
            <v>0.01</v>
          </cell>
          <cell r="EZ28">
            <v>-0.02</v>
          </cell>
          <cell r="FA28">
            <v>-0.01</v>
          </cell>
          <cell r="FB28">
            <v>-0.01</v>
          </cell>
          <cell r="FC28">
            <v>0.28000000000000003</v>
          </cell>
          <cell r="FD28">
            <v>0.28000000000000003</v>
          </cell>
          <cell r="FE28">
            <v>0</v>
          </cell>
          <cell r="FF28">
            <v>-0.03</v>
          </cell>
          <cell r="FG28">
            <v>-0.01</v>
          </cell>
          <cell r="FH28">
            <v>-0.01</v>
          </cell>
          <cell r="FI28">
            <v>0.08</v>
          </cell>
          <cell r="FJ28">
            <v>0.03</v>
          </cell>
          <cell r="FK28">
            <v>0.03</v>
          </cell>
          <cell r="FL28">
            <v>0.04</v>
          </cell>
          <cell r="FM28">
            <v>0</v>
          </cell>
          <cell r="FN28">
            <v>0</v>
          </cell>
          <cell r="FO28">
            <v>0.02</v>
          </cell>
          <cell r="FP28">
            <v>0</v>
          </cell>
          <cell r="FQ28">
            <v>0.01</v>
          </cell>
          <cell r="FR28">
            <v>0.01</v>
          </cell>
          <cell r="FS28">
            <v>7.0000000000000007E-2</v>
          </cell>
          <cell r="FT28">
            <v>0.08</v>
          </cell>
          <cell r="FU28">
            <v>7.0000000000000007E-2</v>
          </cell>
          <cell r="FV28">
            <v>0.01</v>
          </cell>
          <cell r="FW28">
            <v>-0.01</v>
          </cell>
          <cell r="FX28">
            <v>-0.01</v>
          </cell>
          <cell r="FY28">
            <v>-0.11</v>
          </cell>
          <cell r="FZ28">
            <v>-0.08</v>
          </cell>
          <cell r="GA28">
            <v>-0.06</v>
          </cell>
          <cell r="GB28">
            <v>-0.02</v>
          </cell>
          <cell r="GC28">
            <v>0.04</v>
          </cell>
          <cell r="GD28">
            <v>0.04</v>
          </cell>
          <cell r="GE28">
            <v>0</v>
          </cell>
          <cell r="GF28">
            <v>0</v>
          </cell>
          <cell r="GG28">
            <v>-0.06</v>
          </cell>
          <cell r="GH28">
            <v>0</v>
          </cell>
          <cell r="GI28">
            <v>-0.04</v>
          </cell>
          <cell r="GJ28">
            <v>-0.02</v>
          </cell>
          <cell r="GK28">
            <v>-0.01</v>
          </cell>
          <cell r="GL28">
            <v>-0.01</v>
          </cell>
          <cell r="GM28">
            <v>0</v>
          </cell>
          <cell r="GN28">
            <v>0.13</v>
          </cell>
          <cell r="GO28">
            <v>0.08</v>
          </cell>
          <cell r="GP28">
            <v>0</v>
          </cell>
          <cell r="GQ28">
            <v>0</v>
          </cell>
          <cell r="GR28">
            <v>0</v>
          </cell>
          <cell r="GS28">
            <v>0</v>
          </cell>
          <cell r="GT28">
            <v>0.04</v>
          </cell>
          <cell r="GU28">
            <v>0.05</v>
          </cell>
          <cell r="GV28">
            <v>0</v>
          </cell>
          <cell r="GW28">
            <v>-0.02</v>
          </cell>
          <cell r="GX28">
            <v>-0.04</v>
          </cell>
          <cell r="GY28">
            <v>0</v>
          </cell>
          <cell r="GZ28">
            <v>-0.02</v>
          </cell>
          <cell r="HA28">
            <v>0</v>
          </cell>
          <cell r="HB28">
            <v>0.02</v>
          </cell>
          <cell r="HC28">
            <v>0.01</v>
          </cell>
          <cell r="HD28">
            <v>-0.02</v>
          </cell>
          <cell r="HE28">
            <v>-0.01</v>
          </cell>
          <cell r="HF28">
            <v>0.03</v>
          </cell>
          <cell r="HG28">
            <v>0</v>
          </cell>
          <cell r="HH28">
            <v>-0.08</v>
          </cell>
          <cell r="HI28">
            <v>-0.01</v>
          </cell>
          <cell r="HJ28">
            <v>-0.02</v>
          </cell>
          <cell r="HK28">
            <v>-0.05</v>
          </cell>
          <cell r="HL28">
            <v>0.04</v>
          </cell>
          <cell r="HM28">
            <v>0.03</v>
          </cell>
          <cell r="HN28">
            <v>0.01</v>
          </cell>
          <cell r="HO28">
            <v>0.01</v>
          </cell>
          <cell r="HP28">
            <v>-0.05</v>
          </cell>
          <cell r="HQ28">
            <v>0.06</v>
          </cell>
          <cell r="HR28">
            <v>0.03</v>
          </cell>
          <cell r="HS28">
            <v>0.01</v>
          </cell>
          <cell r="HT28">
            <v>0.03</v>
          </cell>
          <cell r="HU28">
            <v>-0.11</v>
          </cell>
          <cell r="HV28">
            <v>-0.03</v>
          </cell>
          <cell r="HW28">
            <v>-0.03</v>
          </cell>
          <cell r="HX28">
            <v>7.0000000000000007E-2</v>
          </cell>
          <cell r="HY28">
            <v>-0.12</v>
          </cell>
          <cell r="HZ28">
            <v>0.05</v>
          </cell>
          <cell r="IA28">
            <v>-0.02</v>
          </cell>
          <cell r="IB28">
            <v>0</v>
          </cell>
          <cell r="IC28">
            <v>0</v>
          </cell>
          <cell r="ID28">
            <v>0</v>
          </cell>
          <cell r="IE28">
            <v>0</v>
          </cell>
          <cell r="IF28">
            <v>0</v>
          </cell>
          <cell r="IG28">
            <v>0.27</v>
          </cell>
          <cell r="IH28">
            <v>-0.14000000000000001</v>
          </cell>
          <cell r="II28">
            <v>-0.13</v>
          </cell>
          <cell r="IJ28">
            <v>-0.01</v>
          </cell>
          <cell r="IK28">
            <v>0.03</v>
          </cell>
          <cell r="IL28">
            <v>0.02</v>
          </cell>
          <cell r="IM28">
            <v>0.02</v>
          </cell>
          <cell r="IN28">
            <v>0.01</v>
          </cell>
          <cell r="IO28">
            <v>-0.01</v>
          </cell>
          <cell r="IP28">
            <v>-0.01</v>
          </cell>
          <cell r="IQ28">
            <v>-0.01</v>
          </cell>
        </row>
        <row r="29">
          <cell r="B29">
            <v>0.2</v>
          </cell>
          <cell r="C29">
            <v>-0.03</v>
          </cell>
          <cell r="D29">
            <v>0.15</v>
          </cell>
          <cell r="E29">
            <v>0.03</v>
          </cell>
          <cell r="F29">
            <v>0.09</v>
          </cell>
          <cell r="G29">
            <v>0.04</v>
          </cell>
          <cell r="H29">
            <v>0.24</v>
          </cell>
          <cell r="I29">
            <v>0.15</v>
          </cell>
          <cell r="J29">
            <v>0.15</v>
          </cell>
          <cell r="K29">
            <v>0</v>
          </cell>
          <cell r="L29">
            <v>0.08</v>
          </cell>
          <cell r="M29">
            <v>1.3</v>
          </cell>
          <cell r="N29">
            <v>0.36</v>
          </cell>
          <cell r="O29">
            <v>0</v>
          </cell>
          <cell r="P29">
            <v>-0.01</v>
          </cell>
          <cell r="Q29">
            <v>0.01</v>
          </cell>
          <cell r="R29">
            <v>0</v>
          </cell>
          <cell r="S29">
            <v>0.01</v>
          </cell>
          <cell r="T29">
            <v>0.01</v>
          </cell>
          <cell r="U29">
            <v>0</v>
          </cell>
          <cell r="V29">
            <v>0</v>
          </cell>
          <cell r="W29">
            <v>-0.01</v>
          </cell>
          <cell r="X29">
            <v>0.04</v>
          </cell>
          <cell r="Y29">
            <v>0.01</v>
          </cell>
          <cell r="Z29">
            <v>0.02</v>
          </cell>
          <cell r="AA29">
            <v>0.02</v>
          </cell>
          <cell r="AB29">
            <v>-0.03</v>
          </cell>
          <cell r="AC29">
            <v>0.03</v>
          </cell>
          <cell r="AD29">
            <v>-0.02</v>
          </cell>
          <cell r="AE29">
            <v>0.02</v>
          </cell>
          <cell r="AF29">
            <v>0.28000000000000003</v>
          </cell>
          <cell r="AG29">
            <v>0.11</v>
          </cell>
          <cell r="AH29">
            <v>0.17</v>
          </cell>
          <cell r="AI29">
            <v>0.03</v>
          </cell>
          <cell r="AJ29">
            <v>0.02</v>
          </cell>
          <cell r="AK29">
            <v>0.01</v>
          </cell>
          <cell r="AL29">
            <v>0.03</v>
          </cell>
          <cell r="AM29">
            <v>0.01</v>
          </cell>
          <cell r="AN29">
            <v>0.02</v>
          </cell>
          <cell r="AO29">
            <v>-0.03</v>
          </cell>
          <cell r="AP29">
            <v>-0.01</v>
          </cell>
          <cell r="AQ29">
            <v>0.01</v>
          </cell>
          <cell r="AR29">
            <v>-0.01</v>
          </cell>
          <cell r="AS29">
            <v>0</v>
          </cell>
          <cell r="AT29">
            <v>0</v>
          </cell>
          <cell r="AU29">
            <v>-0.02</v>
          </cell>
          <cell r="AV29">
            <v>0.17</v>
          </cell>
          <cell r="AW29">
            <v>7.0000000000000007E-2</v>
          </cell>
          <cell r="AX29">
            <v>0.03</v>
          </cell>
          <cell r="AY29">
            <v>0.01</v>
          </cell>
          <cell r="AZ29">
            <v>0.02</v>
          </cell>
          <cell r="BA29">
            <v>0.11</v>
          </cell>
          <cell r="BB29">
            <v>-0.18</v>
          </cell>
          <cell r="BC29">
            <v>-0.05</v>
          </cell>
          <cell r="BD29">
            <v>-0.04</v>
          </cell>
          <cell r="BE29">
            <v>-0.01</v>
          </cell>
          <cell r="BF29">
            <v>-0.03</v>
          </cell>
          <cell r="BG29">
            <v>-0.06</v>
          </cell>
          <cell r="BH29">
            <v>0.02</v>
          </cell>
          <cell r="BI29">
            <v>-0.06</v>
          </cell>
          <cell r="BJ29">
            <v>-0.04</v>
          </cell>
          <cell r="BK29">
            <v>0</v>
          </cell>
          <cell r="BL29">
            <v>-0.04</v>
          </cell>
          <cell r="BM29">
            <v>0.01</v>
          </cell>
          <cell r="BN29">
            <v>-0.01</v>
          </cell>
          <cell r="BO29">
            <v>-0.01</v>
          </cell>
          <cell r="BP29">
            <v>0</v>
          </cell>
          <cell r="BQ29">
            <v>0.63</v>
          </cell>
          <cell r="BR29">
            <v>0.32</v>
          </cell>
          <cell r="BS29">
            <v>0.01</v>
          </cell>
          <cell r="BT29">
            <v>0</v>
          </cell>
          <cell r="BU29">
            <v>0</v>
          </cell>
          <cell r="BV29">
            <v>0</v>
          </cell>
          <cell r="BW29">
            <v>0.3</v>
          </cell>
          <cell r="BX29">
            <v>0.2</v>
          </cell>
          <cell r="BY29">
            <v>0</v>
          </cell>
          <cell r="BZ29">
            <v>0.09</v>
          </cell>
          <cell r="CA29">
            <v>0.09</v>
          </cell>
          <cell r="CB29">
            <v>0.01</v>
          </cell>
          <cell r="CC29">
            <v>0.02</v>
          </cell>
          <cell r="CD29">
            <v>-0.01</v>
          </cell>
          <cell r="CE29">
            <v>-0.01</v>
          </cell>
          <cell r="CF29">
            <v>-0.02</v>
          </cell>
          <cell r="CG29">
            <v>0.01</v>
          </cell>
          <cell r="CH29">
            <v>0</v>
          </cell>
          <cell r="CI29">
            <v>-0.01</v>
          </cell>
          <cell r="CJ29">
            <v>0.01</v>
          </cell>
          <cell r="CK29">
            <v>0.09</v>
          </cell>
          <cell r="CL29">
            <v>0.01</v>
          </cell>
          <cell r="CM29">
            <v>0.03</v>
          </cell>
          <cell r="CN29">
            <v>0.05</v>
          </cell>
          <cell r="CO29">
            <v>0.02</v>
          </cell>
          <cell r="CP29">
            <v>0.02</v>
          </cell>
          <cell r="CQ29">
            <v>0.01</v>
          </cell>
          <cell r="CR29">
            <v>0</v>
          </cell>
          <cell r="CS29">
            <v>0.21</v>
          </cell>
          <cell r="CT29">
            <v>0.06</v>
          </cell>
          <cell r="CU29">
            <v>0.06</v>
          </cell>
          <cell r="CV29">
            <v>0</v>
          </cell>
          <cell r="CW29">
            <v>0.01</v>
          </cell>
          <cell r="CX29">
            <v>0.15</v>
          </cell>
          <cell r="CY29">
            <v>0.22</v>
          </cell>
          <cell r="CZ29">
            <v>0.22</v>
          </cell>
          <cell r="DA29">
            <v>-0.04</v>
          </cell>
          <cell r="DB29">
            <v>0.21</v>
          </cell>
          <cell r="DC29">
            <v>0.02</v>
          </cell>
          <cell r="DD29">
            <v>0.01</v>
          </cell>
          <cell r="DE29">
            <v>0</v>
          </cell>
          <cell r="DF29">
            <v>0</v>
          </cell>
          <cell r="DG29">
            <v>0</v>
          </cell>
          <cell r="DH29">
            <v>0</v>
          </cell>
          <cell r="DI29">
            <v>-0.01</v>
          </cell>
          <cell r="DJ29">
            <v>-0.96</v>
          </cell>
          <cell r="DK29">
            <v>-0.09</v>
          </cell>
          <cell r="DL29">
            <v>-0.08</v>
          </cell>
          <cell r="DM29">
            <v>-0.01</v>
          </cell>
          <cell r="DN29">
            <v>0</v>
          </cell>
          <cell r="DO29">
            <v>0.01</v>
          </cell>
          <cell r="DP29">
            <v>0</v>
          </cell>
          <cell r="DQ29">
            <v>0.01</v>
          </cell>
          <cell r="DR29">
            <v>-0.02</v>
          </cell>
          <cell r="DS29">
            <v>-0.01</v>
          </cell>
          <cell r="DT29">
            <v>0</v>
          </cell>
          <cell r="DU29">
            <v>0</v>
          </cell>
          <cell r="DV29">
            <v>0.01</v>
          </cell>
          <cell r="DW29">
            <v>0.02</v>
          </cell>
          <cell r="DX29">
            <v>-0.89</v>
          </cell>
          <cell r="DY29">
            <v>-0.87</v>
          </cell>
          <cell r="DZ29">
            <v>-0.02</v>
          </cell>
          <cell r="EA29">
            <v>0.08</v>
          </cell>
          <cell r="EB29">
            <v>0.02</v>
          </cell>
          <cell r="EC29">
            <v>0.02</v>
          </cell>
          <cell r="ED29">
            <v>0.04</v>
          </cell>
          <cell r="EE29">
            <v>0.28999999999999998</v>
          </cell>
          <cell r="EF29">
            <v>0.19</v>
          </cell>
          <cell r="EG29">
            <v>0.17</v>
          </cell>
          <cell r="EH29">
            <v>0.03</v>
          </cell>
          <cell r="EI29">
            <v>0.1</v>
          </cell>
          <cell r="EJ29">
            <v>0.9</v>
          </cell>
          <cell r="EK29">
            <v>0.16</v>
          </cell>
          <cell r="EL29">
            <v>0.01</v>
          </cell>
          <cell r="EM29">
            <v>0</v>
          </cell>
          <cell r="EN29">
            <v>0.03</v>
          </cell>
          <cell r="EO29">
            <v>-0.03</v>
          </cell>
          <cell r="EP29">
            <v>0.08</v>
          </cell>
          <cell r="EQ29">
            <v>0</v>
          </cell>
          <cell r="ER29">
            <v>0.06</v>
          </cell>
          <cell r="ES29">
            <v>0.01</v>
          </cell>
          <cell r="ET29">
            <v>0.01</v>
          </cell>
          <cell r="EU29">
            <v>0.05</v>
          </cell>
          <cell r="EV29">
            <v>0.01</v>
          </cell>
          <cell r="EW29">
            <v>0.01</v>
          </cell>
          <cell r="EX29">
            <v>0.01</v>
          </cell>
          <cell r="EY29">
            <v>-0.02</v>
          </cell>
          <cell r="EZ29">
            <v>0.02</v>
          </cell>
          <cell r="FA29">
            <v>0.02</v>
          </cell>
          <cell r="FB29">
            <v>0</v>
          </cell>
          <cell r="FC29">
            <v>-0.08</v>
          </cell>
          <cell r="FD29">
            <v>-0.23</v>
          </cell>
          <cell r="FE29">
            <v>0.16</v>
          </cell>
          <cell r="FF29">
            <v>0.08</v>
          </cell>
          <cell r="FG29">
            <v>0.04</v>
          </cell>
          <cell r="FH29">
            <v>0.04</v>
          </cell>
          <cell r="FI29">
            <v>0.04</v>
          </cell>
          <cell r="FJ29">
            <v>0.02</v>
          </cell>
          <cell r="FK29">
            <v>0.03</v>
          </cell>
          <cell r="FL29">
            <v>-0.03</v>
          </cell>
          <cell r="FM29">
            <v>-0.01</v>
          </cell>
          <cell r="FN29">
            <v>0</v>
          </cell>
          <cell r="FO29">
            <v>-0.01</v>
          </cell>
          <cell r="FP29">
            <v>0</v>
          </cell>
          <cell r="FQ29">
            <v>-0.01</v>
          </cell>
          <cell r="FR29">
            <v>0</v>
          </cell>
          <cell r="FS29">
            <v>0.1</v>
          </cell>
          <cell r="FT29">
            <v>0.04</v>
          </cell>
          <cell r="FU29">
            <v>0.04</v>
          </cell>
          <cell r="FV29">
            <v>-0.01</v>
          </cell>
          <cell r="FW29">
            <v>0.01</v>
          </cell>
          <cell r="FX29">
            <v>0.05</v>
          </cell>
          <cell r="FY29">
            <v>-0.09</v>
          </cell>
          <cell r="FZ29">
            <v>0.04</v>
          </cell>
          <cell r="GA29">
            <v>0.03</v>
          </cell>
          <cell r="GB29">
            <v>0</v>
          </cell>
          <cell r="GC29">
            <v>-0.1</v>
          </cell>
          <cell r="GD29">
            <v>-0.08</v>
          </cell>
          <cell r="GE29">
            <v>-0.02</v>
          </cell>
          <cell r="GF29">
            <v>0</v>
          </cell>
          <cell r="GG29">
            <v>0.01</v>
          </cell>
          <cell r="GH29">
            <v>-0.01</v>
          </cell>
          <cell r="GI29">
            <v>0</v>
          </cell>
          <cell r="GJ29">
            <v>0.02</v>
          </cell>
          <cell r="GK29">
            <v>-0.03</v>
          </cell>
          <cell r="GL29">
            <v>-0.04</v>
          </cell>
          <cell r="GM29">
            <v>0.01</v>
          </cell>
          <cell r="GN29">
            <v>0.27</v>
          </cell>
          <cell r="GO29">
            <v>0.16</v>
          </cell>
          <cell r="GP29">
            <v>0</v>
          </cell>
          <cell r="GQ29">
            <v>0</v>
          </cell>
          <cell r="GR29">
            <v>0</v>
          </cell>
          <cell r="GS29">
            <v>0</v>
          </cell>
          <cell r="GT29">
            <v>0.12</v>
          </cell>
          <cell r="GU29">
            <v>0.08</v>
          </cell>
          <cell r="GV29">
            <v>0</v>
          </cell>
          <cell r="GW29">
            <v>0.05</v>
          </cell>
          <cell r="GX29">
            <v>-7.0000000000000007E-2</v>
          </cell>
          <cell r="GY29">
            <v>-0.17</v>
          </cell>
          <cell r="GZ29">
            <v>-0.16</v>
          </cell>
          <cell r="HA29">
            <v>0.02</v>
          </cell>
          <cell r="HB29">
            <v>-0.03</v>
          </cell>
          <cell r="HC29">
            <v>0.04</v>
          </cell>
          <cell r="HD29">
            <v>0.04</v>
          </cell>
          <cell r="HE29">
            <v>0.02</v>
          </cell>
          <cell r="HF29">
            <v>-0.01</v>
          </cell>
          <cell r="HG29">
            <v>0</v>
          </cell>
          <cell r="HH29">
            <v>0.01</v>
          </cell>
          <cell r="HI29">
            <v>0.02</v>
          </cell>
          <cell r="HJ29">
            <v>-0.03</v>
          </cell>
          <cell r="HK29">
            <v>0.02</v>
          </cell>
          <cell r="HL29">
            <v>0.05</v>
          </cell>
          <cell r="HM29">
            <v>0.03</v>
          </cell>
          <cell r="HN29">
            <v>0.01</v>
          </cell>
          <cell r="HO29">
            <v>0.01</v>
          </cell>
          <cell r="HP29">
            <v>0.43</v>
          </cell>
          <cell r="HQ29">
            <v>0.21</v>
          </cell>
          <cell r="HR29">
            <v>0.21</v>
          </cell>
          <cell r="HS29">
            <v>0</v>
          </cell>
          <cell r="HT29">
            <v>0</v>
          </cell>
          <cell r="HU29">
            <v>0.22</v>
          </cell>
          <cell r="HV29">
            <v>0.21</v>
          </cell>
          <cell r="HW29">
            <v>0.21</v>
          </cell>
          <cell r="HX29">
            <v>0.04</v>
          </cell>
          <cell r="HY29">
            <v>0.17</v>
          </cell>
          <cell r="HZ29">
            <v>-0.02</v>
          </cell>
          <cell r="IA29">
            <v>0</v>
          </cell>
          <cell r="IB29">
            <v>0.01</v>
          </cell>
          <cell r="IC29">
            <v>0</v>
          </cell>
          <cell r="ID29">
            <v>-0.01</v>
          </cell>
          <cell r="IE29">
            <v>0</v>
          </cell>
          <cell r="IF29">
            <v>-0.01</v>
          </cell>
          <cell r="IG29">
            <v>-0.42</v>
          </cell>
          <cell r="IH29">
            <v>-0.09</v>
          </cell>
          <cell r="II29">
            <v>-0.08</v>
          </cell>
          <cell r="IJ29">
            <v>-0.01</v>
          </cell>
          <cell r="IK29">
            <v>0</v>
          </cell>
          <cell r="IL29">
            <v>-0.01</v>
          </cell>
          <cell r="IM29">
            <v>0</v>
          </cell>
          <cell r="IN29">
            <v>0.06</v>
          </cell>
          <cell r="IO29">
            <v>-0.02</v>
          </cell>
          <cell r="IP29">
            <v>0</v>
          </cell>
          <cell r="IQ29">
            <v>0.03</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ata1"/>
      <sheetName val="Data2"/>
      <sheetName val="Data3"/>
      <sheetName val="Inquiries"/>
    </sheetNames>
    <sheetDataSet>
      <sheetData sheetId="0" refreshError="1"/>
      <sheetData sheetId="1" refreshError="1"/>
      <sheetData sheetId="2">
        <row r="1">
          <cell r="B1" t="str">
            <v>Percentage Change From Previous Period ;  Deposit and loan facilities ;  Australia ;</v>
          </cell>
          <cell r="C1" t="str">
            <v>Percentage Change From Previous Period ;  Other financial services ;  Australia ;</v>
          </cell>
          <cell r="D1" t="str">
            <v>Percentage Change From Previous Period ;  Insurance services ;  Australia ;</v>
          </cell>
          <cell r="F1" t="str">
            <v>Percentage Change from Corresponding Quarter of Previous Year ;  Food ;  Australia ;</v>
          </cell>
          <cell r="G1" t="str">
            <v>Percentage Change from Corresponding Quarter of Previous Year ;  Dairy and related products ;  Australia ;</v>
          </cell>
          <cell r="H1" t="str">
            <v>Percentage Change from Corresponding Quarter of Previous Year ;  Milk ;  Australia ;</v>
          </cell>
          <cell r="I1" t="str">
            <v>Percentage Change from Corresponding Quarter of Previous Year ;  Cheese ;  Australia ;</v>
          </cell>
          <cell r="J1" t="str">
            <v>Percentage Change from Corresponding Quarter of Previous Year ;  Ice cream and other dairy products ;  Australia ;</v>
          </cell>
          <cell r="K1" t="str">
            <v>Percentage Change from Corresponding Quarter of Previous Year ;  Bread and cereal products ;  Australia ;</v>
          </cell>
          <cell r="L1" t="str">
            <v>Percentage Change from Corresponding Quarter of Previous Year ;  Bread ;  Australia ;</v>
          </cell>
          <cell r="M1" t="str">
            <v>Percentage Change from Corresponding Quarter of Previous Year ;  Cakes and biscuits ;  Australia ;</v>
          </cell>
          <cell r="N1" t="str">
            <v>Percentage Change from Corresponding Quarter of Previous Year ;  Breakfast cereals ;  Australia ;</v>
          </cell>
          <cell r="O1" t="str">
            <v>Percentage Change from Corresponding Quarter of Previous Year ;  Other cereal products ;  Australia ;</v>
          </cell>
          <cell r="P1" t="str">
            <v>Percentage Change from Corresponding Quarter of Previous Year ;  Meat and seafoods ;  Australia ;</v>
          </cell>
          <cell r="Q1" t="str">
            <v>Percentage Change from Corresponding Quarter of Previous Year ;  Beef and veal ;  Australia ;</v>
          </cell>
          <cell r="R1" t="str">
            <v>Percentage Change from Corresponding Quarter of Previous Year ;  Lamb and mutton ;  Australia ;</v>
          </cell>
          <cell r="S1" t="str">
            <v>Percentage Change from Corresponding Quarter of Previous Year ;  Pork ;  Australia ;</v>
          </cell>
          <cell r="T1" t="str">
            <v>Percentage Change from Corresponding Quarter of Previous Year ;  Poultry ;  Australia ;</v>
          </cell>
          <cell r="U1" t="str">
            <v>Percentage Change from Corresponding Quarter of Previous Year ;  Bacon and ham ;  Australia ;</v>
          </cell>
          <cell r="V1" t="str">
            <v>Percentage Change from Corresponding Quarter of Previous Year ;  Other fresh and processed meat ;  Australia ;</v>
          </cell>
          <cell r="W1" t="str">
            <v>Percentage Change from Corresponding Quarter of Previous Year ;  Fish and other seafood ;  Australia ;</v>
          </cell>
          <cell r="X1" t="str">
            <v>Percentage Change from Corresponding Quarter of Previous Year ;  Fruit and vegetables ;  Australia ;</v>
          </cell>
          <cell r="Y1" t="str">
            <v>Percentage Change from Corresponding Quarter of Previous Year ;  Fruit ;  Australia ;</v>
          </cell>
          <cell r="Z1" t="str">
            <v>Percentage Change from Corresponding Quarter of Previous Year ;  Vegetables ;  Australia ;</v>
          </cell>
          <cell r="AA1" t="str">
            <v>Percentage Change from Corresponding Quarter of Previous Year ;  Non-alcoholic drinks and snack food ;  Australia ;</v>
          </cell>
          <cell r="AB1" t="str">
            <v>Percentage Change from Corresponding Quarter of Previous Year ;  Soft drinks, waters and juices ;  Australia ;</v>
          </cell>
          <cell r="AC1" t="str">
            <v>Percentage Change from Corresponding Quarter of Previous Year ;  Snacks and confectionery ;  Australia ;</v>
          </cell>
          <cell r="AD1" t="str">
            <v>Percentage Change from Corresponding Quarter of Previous Year ;  Meals out and take away foods ;  Australia ;</v>
          </cell>
          <cell r="AE1" t="str">
            <v>Percentage Change from Corresponding Quarter of Previous Year ;  Restaurant meals ;  Australia ;</v>
          </cell>
          <cell r="AF1" t="str">
            <v>Percentage Change from Corresponding Quarter of Previous Year ;  Take away and fast foods ;  Australia ;</v>
          </cell>
          <cell r="AG1" t="str">
            <v>Percentage Change from Corresponding Quarter of Previous Year ;  Other food ;  Australia ;</v>
          </cell>
          <cell r="AH1" t="str">
            <v>Percentage Change from Corresponding Quarter of Previous Year ;  Eggs ;  Australia ;</v>
          </cell>
          <cell r="AI1" t="str">
            <v>Percentage Change from Corresponding Quarter of Previous Year ;  Jams, honey and sandwich spreads ;  Australia ;</v>
          </cell>
          <cell r="AJ1" t="str">
            <v>Percentage Change from Corresponding Quarter of Previous Year ;  Tea, coffee and food drinks ;  Australia ;</v>
          </cell>
          <cell r="AK1" t="str">
            <v>Percentage Change from Corresponding Quarter of Previous Year ;  Food additives and condiments ;  Australia ;</v>
          </cell>
          <cell r="AL1" t="str">
            <v>Percentage Change from Corresponding Quarter of Previous Year ;  Fats and oils ;  Australia ;</v>
          </cell>
          <cell r="AM1" t="str">
            <v>Percentage Change from Corresponding Quarter of Previous Year ;  Food n.e.c. ;  Australia ;</v>
          </cell>
          <cell r="AN1" t="str">
            <v>Percentage Change from Corresponding Quarter of Previous Year ;  Alcohol and tobacco ;  Australia ;</v>
          </cell>
          <cell r="AO1" t="str">
            <v>Percentage Change from Corresponding Quarter of Previous Year ;  Alcoholic drinks ;  Australia ;</v>
          </cell>
          <cell r="AP1" t="str">
            <v>Percentage Change from Corresponding Quarter of Previous Year ;  Beer ;  Australia ;</v>
          </cell>
          <cell r="AQ1" t="str">
            <v>Percentage Change from Corresponding Quarter of Previous Year ;  Wine ;  Australia ;</v>
          </cell>
          <cell r="AR1" t="str">
            <v>Percentage Change from Corresponding Quarter of Previous Year ;  Spirits ;  Australia ;</v>
          </cell>
          <cell r="AS1" t="str">
            <v>Percentage Change from Corresponding Quarter of Previous Year ;  Tobacco ;  Australia ;</v>
          </cell>
          <cell r="AT1" t="str">
            <v>Percentage Change from Corresponding Quarter of Previous Year ;  Clothing and footwear ;  Australia ;</v>
          </cell>
          <cell r="AU1" t="str">
            <v>Percentage Change from Corresponding Quarter of Previous Year ;  Men's clothing ;  Australia ;</v>
          </cell>
          <cell r="AV1" t="str">
            <v>Percentage Change from Corresponding Quarter of Previous Year ;  Men's outerwear ;  Australia ;</v>
          </cell>
          <cell r="AW1" t="str">
            <v>Percentage Change from Corresponding Quarter of Previous Year ;  Men's underwear, nightwear and socks ;  Australia ;</v>
          </cell>
          <cell r="AX1" t="str">
            <v>Percentage Change from Corresponding Quarter of Previous Year ;  Women's clothing ;  Australia ;</v>
          </cell>
          <cell r="AY1" t="str">
            <v>Percentage Change from Corresponding Quarter of Previous Year ;  Women's outerwear ;  Australia ;</v>
          </cell>
          <cell r="AZ1" t="str">
            <v>Percentage Change from Corresponding Quarter of Previous Year ;  Women's underwear, nightwear and hosiery ;  Australia ;</v>
          </cell>
          <cell r="BA1" t="str">
            <v>Percentage Change from Corresponding Quarter of Previous Year ;  Children's and infants' clothing ;  Australia ;</v>
          </cell>
          <cell r="BB1" t="str">
            <v>Percentage Change from Corresponding Quarter of Previous Year ;  Footwear ;  Australia ;</v>
          </cell>
          <cell r="BC1" t="str">
            <v>Percentage Change from Corresponding Quarter of Previous Year ;  Men's footwear ;  Australia ;</v>
          </cell>
          <cell r="BD1" t="str">
            <v>Percentage Change from Corresponding Quarter of Previous Year ;  Women's footwear ;  Australia ;</v>
          </cell>
          <cell r="BE1" t="str">
            <v>Percentage Change from Corresponding Quarter of Previous Year ;  Children's footwear ;  Australia ;</v>
          </cell>
          <cell r="BF1" t="str">
            <v>Percentage Change from Corresponding Quarter of Previous Year ;  Accessories and clothing services ;  Australia ;</v>
          </cell>
          <cell r="BG1" t="str">
            <v>Percentage Change from Corresponding Quarter of Previous Year ;  Accessories ;  Australia ;</v>
          </cell>
          <cell r="BH1" t="str">
            <v>Percentage Change from Corresponding Quarter of Previous Year ;  Clothing services and shoe repair ;  Australia ;</v>
          </cell>
          <cell r="BI1" t="str">
            <v>Percentage Change from Corresponding Quarter of Previous Year ;  Housing ;  Australia ;</v>
          </cell>
          <cell r="BJ1" t="str">
            <v>Percentage Change from Corresponding Quarter of Previous Year ;  Rents ;  Australia ;</v>
          </cell>
          <cell r="BK1" t="str">
            <v>Percentage Change from Corresponding Quarter of Previous Year ;  Utilities ;  Australia ;</v>
          </cell>
          <cell r="BL1" t="str">
            <v>Percentage Change from Corresponding Quarter of Previous Year ;  Electricity ;  Australia ;</v>
          </cell>
          <cell r="BM1" t="str">
            <v>Percentage Change from Corresponding Quarter of Previous Year ;  Gas and other household fuels ;  Australia ;</v>
          </cell>
          <cell r="BN1" t="str">
            <v>Percentage Change from Corresponding Quarter of Previous Year ;  Water and sewerage ;  Australia ;</v>
          </cell>
          <cell r="BO1" t="str">
            <v>Percentage Change from Corresponding Quarter of Previous Year ;  Other housing ;  Australia ;</v>
          </cell>
          <cell r="BP1" t="str">
            <v>Percentage Change from Corresponding Quarter of Previous Year ;  House purchase ;  Australia ;</v>
          </cell>
          <cell r="BQ1" t="str">
            <v>Percentage Change from Corresponding Quarter of Previous Year ;  Property rates and charges ;  Australia ;</v>
          </cell>
          <cell r="BR1" t="str">
            <v>Percentage Change from Corresponding Quarter of Previous Year ;  House repairs and maintenance ;  Australia ;</v>
          </cell>
          <cell r="BS1" t="str">
            <v>Percentage Change from Corresponding Quarter of Previous Year ;  Household contents and services ;  Australia ;</v>
          </cell>
          <cell r="BT1" t="str">
            <v>Percentage Change from Corresponding Quarter of Previous Year ;  Furniture and furnishings ;  Australia ;</v>
          </cell>
          <cell r="BU1" t="str">
            <v>Percentage Change from Corresponding Quarter of Previous Year ;  Furniture ;  Australia ;</v>
          </cell>
          <cell r="BV1" t="str">
            <v>Percentage Change from Corresponding Quarter of Previous Year ;  Floor and window coverings ;  Australia ;</v>
          </cell>
          <cell r="BW1" t="str">
            <v>Percentage Change from Corresponding Quarter of Previous Year ;  Towels and linen ;  Australia ;</v>
          </cell>
          <cell r="BX1" t="str">
            <v>Percentage Change from Corresponding Quarter of Previous Year ;  Household appliances, utensils and tools ;  Australia ;</v>
          </cell>
          <cell r="BY1" t="str">
            <v>Percentage Change from Corresponding Quarter of Previous Year ;  Major household appliances ;  Australia ;</v>
          </cell>
          <cell r="BZ1" t="str">
            <v>Percentage Change from Corresponding Quarter of Previous Year ;  Small electric household appliances ;  Australia ;</v>
          </cell>
          <cell r="CA1" t="str">
            <v>Percentage Change from Corresponding Quarter of Previous Year ;  Glassware, tableware and household utensils ;  Australia ;</v>
          </cell>
          <cell r="CB1" t="str">
            <v>Percentage Change from Corresponding Quarter of Previous Year ;  Tools ;  Australia ;</v>
          </cell>
          <cell r="CC1" t="str">
            <v>Percentage Change from Corresponding Quarter of Previous Year ;  Household supplies ;  Australia ;</v>
          </cell>
          <cell r="CD1" t="str">
            <v>Percentage Change from Corresponding Quarter of Previous Year ;  Household cleaning agents ;  Australia ;</v>
          </cell>
          <cell r="CE1" t="str">
            <v>Percentage Change from Corresponding Quarter of Previous Year ;  Toiletries and personal care products ;  Australia ;</v>
          </cell>
          <cell r="CF1" t="str">
            <v>Percentage Change from Corresponding Quarter of Previous Year ;  Other household supplies ;  Australia ;</v>
          </cell>
          <cell r="CG1" t="str">
            <v>Percentage Change from Corresponding Quarter of Previous Year ;  Household services ;  Australia ;</v>
          </cell>
          <cell r="CH1" t="str">
            <v>Percentage Change from Corresponding Quarter of Previous Year ;  Child care ;  Australia ;</v>
          </cell>
          <cell r="CI1" t="str">
            <v>Percentage Change from Corresponding Quarter of Previous Year ;  Hairdressing and personal care services ;  Australia ;</v>
          </cell>
          <cell r="CJ1" t="str">
            <v>Percentage Change from Corresponding Quarter of Previous Year ;  Other household services ;  Australia ;</v>
          </cell>
          <cell r="CK1" t="str">
            <v>Percentage Change from Corresponding Quarter of Previous Year ;  Health ;  Australia ;</v>
          </cell>
          <cell r="CL1" t="str">
            <v>Percentage Change from Corresponding Quarter of Previous Year ;  Health services ;  Australia ;</v>
          </cell>
          <cell r="CM1" t="str">
            <v>Percentage Change from Corresponding Quarter of Previous Year ;  Hospital and medical services ;  Australia ;</v>
          </cell>
          <cell r="CN1" t="str">
            <v>Percentage Change from Corresponding Quarter of Previous Year ;  Optical services ;  Australia ;</v>
          </cell>
          <cell r="CO1" t="str">
            <v>Percentage Change from Corresponding Quarter of Previous Year ;  Dental services ;  Australia ;</v>
          </cell>
          <cell r="CP1" t="str">
            <v>Percentage Change from Corresponding Quarter of Previous Year ;  Pharmaceuticals ;  Australia ;</v>
          </cell>
          <cell r="CQ1" t="str">
            <v>Percentage Change from Corresponding Quarter of Previous Year ;  Transportation ;  Australia ;</v>
          </cell>
          <cell r="CR1" t="str">
            <v>Percentage Change from Corresponding Quarter of Previous Year ;  Private motoring ;  Australia ;</v>
          </cell>
          <cell r="CS1" t="str">
            <v>Percentage Change from Corresponding Quarter of Previous Year ;  Motor vehicles ;  Australia ;</v>
          </cell>
          <cell r="CT1" t="str">
            <v>Percentage Change from Corresponding Quarter of Previous Year ;  Automotive fuel ;  Australia ;</v>
          </cell>
          <cell r="CU1" t="str">
            <v>Percentage Change from Corresponding Quarter of Previous Year ;  Motor vehicle repair and servicing ;  Australia ;</v>
          </cell>
          <cell r="CV1" t="str">
            <v>Percentage Change from Corresponding Quarter of Previous Year ;  Motor vehicle parts and accessories ;  Australia ;</v>
          </cell>
          <cell r="CW1" t="str">
            <v>Percentage Change from Corresponding Quarter of Previous Year ;  Other motoring charges ;  Australia ;</v>
          </cell>
          <cell r="CX1" t="str">
            <v>Percentage Change from Corresponding Quarter of Previous Year ;  Urban transport fares ;  Australia ;</v>
          </cell>
          <cell r="CY1" t="str">
            <v>Percentage Change from Corresponding Quarter of Previous Year ;  Communication ;  Australia ;</v>
          </cell>
          <cell r="CZ1" t="str">
            <v>Percentage Change from Corresponding Quarter of Previous Year ;  Postal ;  Australia ;</v>
          </cell>
          <cell r="DA1" t="str">
            <v>Percentage Change from Corresponding Quarter of Previous Year ;  Telecommunication ;  Australia ;</v>
          </cell>
          <cell r="DB1" t="str">
            <v>Percentage Change from Corresponding Quarter of Previous Year ;  Recreation ;  Australia ;</v>
          </cell>
          <cell r="DC1" t="str">
            <v>Percentage Change from Corresponding Quarter of Previous Year ;  Audio, visual and computing ;  Australia ;</v>
          </cell>
          <cell r="DD1" t="str">
            <v>Percentage Change from Corresponding Quarter of Previous Year ;  Audio, visual and computing equipment ;  Australia ;</v>
          </cell>
          <cell r="DE1" t="str">
            <v>Percentage Change from Corresponding Quarter of Previous Year ;  Audio, visual and computing media and services ;  Australia ;</v>
          </cell>
          <cell r="DF1" t="str">
            <v>Percentage Change from Corresponding Quarter of Previous Year ;  Books, newspapers and magazines ;  Australia ;</v>
          </cell>
          <cell r="DG1" t="str">
            <v>Percentage Change from Corresponding Quarter of Previous Year ;  Books ;  Australia ;</v>
          </cell>
          <cell r="DH1" t="str">
            <v>Percentage Change from Corresponding Quarter of Previous Year ;  Newspapers and magazines ;  Australia ;</v>
          </cell>
          <cell r="DI1" t="str">
            <v>Percentage Change from Corresponding Quarter of Previous Year ;  Sport and other recreation ;  Australia ;</v>
          </cell>
          <cell r="DJ1" t="str">
            <v>Percentage Change from Corresponding Quarter of Previous Year ;  Sports and recreational equipment ;  Australia ;</v>
          </cell>
          <cell r="DK1" t="str">
            <v>Percentage Change from Corresponding Quarter of Previous Year ;  Toys, games and hobbies ;  Australia ;</v>
          </cell>
          <cell r="DL1" t="str">
            <v>Percentage Change from Corresponding Quarter of Previous Year ;  Sports participation ;  Australia ;</v>
          </cell>
          <cell r="DM1" t="str">
            <v>Percentage Change from Corresponding Quarter of Previous Year ;  Pets, pet foods and supplies ;  Australia ;</v>
          </cell>
          <cell r="DN1" t="str">
            <v>Percentage Change from Corresponding Quarter of Previous Year ;  Pet services including veterinary ;  Australia ;</v>
          </cell>
          <cell r="DO1" t="str">
            <v>Percentage Change from Corresponding Quarter of Previous Year ;  Other recreational activities ;  Australia ;</v>
          </cell>
          <cell r="DP1" t="str">
            <v>Percentage Change from Corresponding Quarter of Previous Year ;  Holiday travel and accommodation ;  Australia ;</v>
          </cell>
          <cell r="DQ1" t="str">
            <v>Percentage Change from Corresponding Quarter of Previous Year ;  Domestic holiday travel and accommodation ;  Australia ;</v>
          </cell>
          <cell r="DR1" t="str">
            <v>Percentage Change from Corresponding Quarter of Previous Year ;  Overseas holiday travel and accommodation ;  Australia ;</v>
          </cell>
          <cell r="DS1" t="str">
            <v>Percentage Change from Corresponding Quarter of Previous Year ;  Education ;  Australia ;</v>
          </cell>
          <cell r="DT1" t="str">
            <v>Percentage Change from Corresponding Quarter of Previous Year ;  Preschool and primary education ;  Australia ;</v>
          </cell>
          <cell r="DU1" t="str">
            <v>Percentage Change from Corresponding Quarter of Previous Year ;  Secondary education ;  Australia ;</v>
          </cell>
          <cell r="DV1" t="str">
            <v>Percentage Change from Corresponding Quarter of Previous Year ;  Tertiary education ;  Australia ;</v>
          </cell>
          <cell r="DW1" t="str">
            <v>Percentage Change from Corresponding Quarter of Previous Year ;  Financial and insurance services ;  Australia ;</v>
          </cell>
          <cell r="DX1" t="str">
            <v>Percentage Change from Corresponding Quarter of Previous Year ;  Financial services ;  Australia ;</v>
          </cell>
          <cell r="DY1" t="str">
            <v>Percentage Change from Corresponding Quarter of Previous Year ;  Deposit and loan facilities ;  Australia ;</v>
          </cell>
          <cell r="DZ1" t="str">
            <v>Percentage Change from Corresponding Quarter of Previous Year ;  Other financial services ;  Australia ;</v>
          </cell>
          <cell r="EA1" t="str">
            <v>Percentage Change from Corresponding Quarter of Previous Year ;  Insurance services ;  Australia ;</v>
          </cell>
          <cell r="EC1" t="str">
            <v>Contribution to Total CPI ;  Food ;  Australia ;</v>
          </cell>
          <cell r="ED1" t="str">
            <v>Contribution to Total CPI ;  Dairy and related products ;  Australia ;</v>
          </cell>
          <cell r="EE1" t="str">
            <v>Contribution to Total CPI ;  Milk ;  Australia ;</v>
          </cell>
          <cell r="EF1" t="str">
            <v>Contribution to Total CPI ;  Cheese ;  Australia ;</v>
          </cell>
          <cell r="EG1" t="str">
            <v>Contribution to Total CPI ;  Ice cream and other dairy products ;  Australia ;</v>
          </cell>
          <cell r="EH1" t="str">
            <v>Contribution to Total CPI ;  Bread and cereal products ;  Australia ;</v>
          </cell>
          <cell r="EI1" t="str">
            <v>Contribution to Total CPI ;  Bread ;  Australia ;</v>
          </cell>
          <cell r="EJ1" t="str">
            <v>Contribution to Total CPI ;  Cakes and biscuits ;  Australia ;</v>
          </cell>
          <cell r="EK1" t="str">
            <v>Contribution to Total CPI ;  Breakfast cereals ;  Australia ;</v>
          </cell>
          <cell r="EL1" t="str">
            <v>Contribution to Total CPI ;  Other cereal products ;  Australia ;</v>
          </cell>
          <cell r="EM1" t="str">
            <v>Contribution to Total CPI ;  Meat and seafoods ;  Australia ;</v>
          </cell>
          <cell r="EN1" t="str">
            <v>Contribution to Total CPI ;  Beef and veal ;  Australia ;</v>
          </cell>
          <cell r="EO1" t="str">
            <v>Contribution to Total CPI ;  Lamb and mutton ;  Australia ;</v>
          </cell>
          <cell r="EP1" t="str">
            <v>Contribution to Total CPI ;  Pork ;  Australia ;</v>
          </cell>
          <cell r="EQ1" t="str">
            <v>Contribution to Total CPI ;  Poultry ;  Australia ;</v>
          </cell>
          <cell r="ER1" t="str">
            <v>Contribution to Total CPI ;  Bacon and ham ;  Australia ;</v>
          </cell>
          <cell r="ES1" t="str">
            <v>Contribution to Total CPI ;  Other fresh and processed meat ;  Australia ;</v>
          </cell>
          <cell r="ET1" t="str">
            <v>Contribution to Total CPI ;  Fish and other seafood ;  Australia ;</v>
          </cell>
          <cell r="EU1" t="str">
            <v>Contribution to Total CPI ;  Fruit and vegetables ;  Australia ;</v>
          </cell>
          <cell r="EV1" t="str">
            <v>Contribution to Total CPI ;  Fruit ;  Australia ;</v>
          </cell>
          <cell r="EW1" t="str">
            <v>Contribution to Total CPI ;  Vegetables ;  Australia ;</v>
          </cell>
          <cell r="EX1" t="str">
            <v>Contribution to Total CPI ;  Non-alcoholic drinks and snack food ;  Australia ;</v>
          </cell>
          <cell r="EY1" t="str">
            <v>Contribution to Total CPI ;  Soft drinks, waters and juices ;  Australia ;</v>
          </cell>
          <cell r="EZ1" t="str">
            <v>Contribution to Total CPI ;  Snacks and confectionery ;  Australia ;</v>
          </cell>
          <cell r="FA1" t="str">
            <v>Contribution to Total CPI ;  Meals out and take away foods ;  Australia ;</v>
          </cell>
          <cell r="FB1" t="str">
            <v>Contribution to Total CPI ;  Restaurant meals ;  Australia ;</v>
          </cell>
          <cell r="FC1" t="str">
            <v>Contribution to Total CPI ;  Take away and fast foods ;  Australia ;</v>
          </cell>
          <cell r="FD1" t="str">
            <v>Contribution to Total CPI ;  Other food ;  Australia ;</v>
          </cell>
          <cell r="FE1" t="str">
            <v>Contribution to Total CPI ;  Eggs ;  Australia ;</v>
          </cell>
          <cell r="FF1" t="str">
            <v>Contribution to Total CPI ;  Jams, honey and sandwich spreads ;  Australia ;</v>
          </cell>
          <cell r="FG1" t="str">
            <v>Contribution to Total CPI ;  Tea, coffee and food drinks ;  Australia ;</v>
          </cell>
          <cell r="FH1" t="str">
            <v>Contribution to Total CPI ;  Food additives and condiments ;  Australia ;</v>
          </cell>
          <cell r="FI1" t="str">
            <v>Contribution to Total CPI ;  Fats and oils ;  Australia ;</v>
          </cell>
          <cell r="FJ1" t="str">
            <v>Contribution to Total CPI ;  Food n.e.c. ;  Australia ;</v>
          </cell>
          <cell r="FK1" t="str">
            <v>Contribution to Total CPI ;  Alcohol and tobacco ;  Australia ;</v>
          </cell>
          <cell r="FL1" t="str">
            <v>Contribution to Total CPI ;  Alcoholic drinks ;  Australia ;</v>
          </cell>
          <cell r="FM1" t="str">
            <v>Contribution to Total CPI ;  Beer ;  Australia ;</v>
          </cell>
          <cell r="FN1" t="str">
            <v>Contribution to Total CPI ;  Wine ;  Australia ;</v>
          </cell>
          <cell r="FO1" t="str">
            <v>Contribution to Total CPI ;  Spirits ;  Australia ;</v>
          </cell>
          <cell r="FP1" t="str">
            <v>Contribution to Total CPI ;  Tobacco ;  Australia ;</v>
          </cell>
          <cell r="FQ1" t="str">
            <v>Contribution to Total CPI ;  Clothing and footwear ;  Australia ;</v>
          </cell>
          <cell r="FR1" t="str">
            <v>Contribution to Total CPI ;  Men's clothing ;  Australia ;</v>
          </cell>
          <cell r="FS1" t="str">
            <v>Contribution to Total CPI ;  Men's outerwear ;  Australia ;</v>
          </cell>
          <cell r="FT1" t="str">
            <v>Contribution to Total CPI ;  Men's underwear, nightwear and socks ;  Australia ;</v>
          </cell>
          <cell r="FU1" t="str">
            <v>Contribution to Total CPI ;  Women's clothing ;  Australia ;</v>
          </cell>
          <cell r="FV1" t="str">
            <v>Contribution to Total CPI ;  Women's outerwear ;  Australia ;</v>
          </cell>
          <cell r="FW1" t="str">
            <v>Contribution to Total CPI ;  Women's underwear, nightwear and hosiery ;  Australia ;</v>
          </cell>
          <cell r="FX1" t="str">
            <v>Contribution to Total CPI ;  Children's and infants' clothing ;  Australia ;</v>
          </cell>
          <cell r="FY1" t="str">
            <v>Contribution to Total CPI ;  Footwear ;  Australia ;</v>
          </cell>
          <cell r="FZ1" t="str">
            <v>Contribution to Total CPI ;  Men's footwear ;  Australia ;</v>
          </cell>
          <cell r="GA1" t="str">
            <v>Contribution to Total CPI ;  Women's footwear ;  Australia ;</v>
          </cell>
          <cell r="GB1" t="str">
            <v>Contribution to Total CPI ;  Children's footwear ;  Australia ;</v>
          </cell>
          <cell r="GC1" t="str">
            <v>Contribution to Total CPI ;  Accessories and clothing services ;  Australia ;</v>
          </cell>
          <cell r="GD1" t="str">
            <v>Contribution to Total CPI ;  Accessories ;  Australia ;</v>
          </cell>
          <cell r="GE1" t="str">
            <v>Contribution to Total CPI ;  Clothing services and shoe repair ;  Australia ;</v>
          </cell>
          <cell r="GF1" t="str">
            <v>Contribution to Total CPI ;  Housing ;  Australia ;</v>
          </cell>
          <cell r="GG1" t="str">
            <v>Contribution to Total CPI ;  Rents ;  Australia ;</v>
          </cell>
          <cell r="GH1" t="str">
            <v>Contribution to Total CPI ;  Utilities ;  Australia ;</v>
          </cell>
          <cell r="GI1" t="str">
            <v>Contribution to Total CPI ;  Electricity ;  Australia ;</v>
          </cell>
          <cell r="GJ1" t="str">
            <v>Contribution to Total CPI ;  Gas and other household fuels ;  Australia ;</v>
          </cell>
          <cell r="GK1" t="str">
            <v>Contribution to Total CPI ;  Water and sewerage ;  Australia ;</v>
          </cell>
          <cell r="GL1" t="str">
            <v>Contribution to Total CPI ;  Other housing ;  Australia ;</v>
          </cell>
          <cell r="GM1" t="str">
            <v>Contribution to Total CPI ;  House purchase ;  Australia ;</v>
          </cell>
          <cell r="GN1" t="str">
            <v>Contribution to Total CPI ;  Property rates and charges ;  Australia ;</v>
          </cell>
          <cell r="GO1" t="str">
            <v>Contribution to Total CPI ;  House repairs and maintenance ;  Australia ;</v>
          </cell>
          <cell r="GP1" t="str">
            <v>Contribution to Total CPI ;  Household contents and services ;  Australia ;</v>
          </cell>
          <cell r="GQ1" t="str">
            <v>Contribution to Total CPI ;  Furniture and furnishings ;  Australia ;</v>
          </cell>
          <cell r="GR1" t="str">
            <v>Contribution to Total CPI ;  Furniture ;  Australia ;</v>
          </cell>
          <cell r="GS1" t="str">
            <v>Contribution to Total CPI ;  Floor and window coverings ;  Australia ;</v>
          </cell>
          <cell r="GT1" t="str">
            <v>Contribution to Total CPI ;  Towels and linen ;  Australia ;</v>
          </cell>
          <cell r="GU1" t="str">
            <v>Contribution to Total CPI ;  Household appliances, utensils and tools ;  Australia ;</v>
          </cell>
          <cell r="GV1" t="str">
            <v>Contribution to Total CPI ;  Major household appliances ;  Australia ;</v>
          </cell>
          <cell r="GW1" t="str">
            <v>Contribution to Total CPI ;  Small electric household appliances ;  Australia ;</v>
          </cell>
          <cell r="GX1" t="str">
            <v>Contribution to Total CPI ;  Glassware, tableware and household utensils ;  Australia ;</v>
          </cell>
          <cell r="GY1" t="str">
            <v>Contribution to Total CPI ;  Tools ;  Australia ;</v>
          </cell>
          <cell r="GZ1" t="str">
            <v>Contribution to Total CPI ;  Household supplies ;  Australia ;</v>
          </cell>
          <cell r="HA1" t="str">
            <v>Contribution to Total CPI ;  Household cleaning agents ;  Australia ;</v>
          </cell>
          <cell r="HB1" t="str">
            <v>Contribution to Total CPI ;  Toiletries and personal care products ;  Australia ;</v>
          </cell>
          <cell r="HC1" t="str">
            <v>Contribution to Total CPI ;  Other household supplies ;  Australia ;</v>
          </cell>
          <cell r="HD1" t="str">
            <v>Contribution to Total CPI ;  Household services ;  Australia ;</v>
          </cell>
          <cell r="HE1" t="str">
            <v>Contribution to Total CPI ;  Child care ;  Australia ;</v>
          </cell>
          <cell r="HF1" t="str">
            <v>Contribution to Total CPI ;  Hairdressing and personal care services ;  Australia ;</v>
          </cell>
          <cell r="HG1" t="str">
            <v>Contribution to Total CPI ;  Other household services ;  Australia ;</v>
          </cell>
          <cell r="HH1" t="str">
            <v>Contribution to Total CPI ;  Health ;  Australia ;</v>
          </cell>
          <cell r="HI1" t="str">
            <v>Contribution to Total CPI ;  Health services ;  Australia ;</v>
          </cell>
          <cell r="HJ1" t="str">
            <v>Contribution to Total CPI ;  Hospital and medical services ;  Australia ;</v>
          </cell>
          <cell r="HK1" t="str">
            <v>Contribution to Total CPI ;  Optical services ;  Australia ;</v>
          </cell>
          <cell r="HL1" t="str">
            <v>Contribution to Total CPI ;  Dental services ;  Australia ;</v>
          </cell>
          <cell r="HM1" t="str">
            <v>Contribution to Total CPI ;  Pharmaceuticals ;  Australia ;</v>
          </cell>
          <cell r="HN1" t="str">
            <v>Contribution to Total CPI ;  Transportation ;  Australia ;</v>
          </cell>
          <cell r="HO1" t="str">
            <v>Contribution to Total CPI ;  Private motoring ;  Australia ;</v>
          </cell>
          <cell r="HP1" t="str">
            <v>Contribution to Total CPI ;  Motor vehicles ;  Australia ;</v>
          </cell>
          <cell r="HQ1" t="str">
            <v>Contribution to Total CPI ;  Automotive fuel ;  Australia ;</v>
          </cell>
          <cell r="HR1" t="str">
            <v>Contribution to Total CPI ;  Motor vehicle repair and servicing ;  Australia ;</v>
          </cell>
          <cell r="HS1" t="str">
            <v>Contribution to Total CPI ;  Motor vehicle parts and accessories ;  Australia ;</v>
          </cell>
          <cell r="HT1" t="str">
            <v>Contribution to Total CPI ;  Other motoring charges ;  Australia ;</v>
          </cell>
          <cell r="HU1" t="str">
            <v>Contribution to Total CPI ;  Urban transport fares ;  Australia ;</v>
          </cell>
          <cell r="HV1" t="str">
            <v>Contribution to Total CPI ;  Communication ;  Australia ;</v>
          </cell>
          <cell r="HW1" t="str">
            <v>Contribution to Total CPI ;  Postal ;  Australia ;</v>
          </cell>
          <cell r="HX1" t="str">
            <v>Contribution to Total CPI ;  Telecommunication ;  Australia ;</v>
          </cell>
          <cell r="HY1" t="str">
            <v>Contribution to Total CPI ;  Recreation ;  Australia ;</v>
          </cell>
          <cell r="HZ1" t="str">
            <v>Contribution to Total CPI ;  Audio, visual and computing ;  Australia ;</v>
          </cell>
          <cell r="IA1" t="str">
            <v>Contribution to Total CPI ;  Audio, visual and computing equipment ;  Australia ;</v>
          </cell>
          <cell r="IB1" t="str">
            <v>Contribution to Total CPI ;  Audio, visual and computing media and services ;  Australia ;</v>
          </cell>
          <cell r="IC1" t="str">
            <v>Contribution to Total CPI ;  Books, newspapers and magazines ;  Australia ;</v>
          </cell>
          <cell r="ID1" t="str">
            <v>Contribution to Total CPI ;  Books ;  Australia ;</v>
          </cell>
          <cell r="IE1" t="str">
            <v>Contribution to Total CPI ;  Newspapers and magazines ;  Australia ;</v>
          </cell>
          <cell r="IF1" t="str">
            <v>Contribution to Total CPI ;  Sport and other recreation ;  Australia ;</v>
          </cell>
          <cell r="IG1" t="str">
            <v>Contribution to Total CPI ;  Sports and recreational equipment ;  Australia ;</v>
          </cell>
          <cell r="IH1" t="str">
            <v>Contribution to Total CPI ;  Toys, games and hobbies ;  Australia ;</v>
          </cell>
          <cell r="II1" t="str">
            <v>Contribution to Total CPI ;  Sports participation ;  Australia ;</v>
          </cell>
          <cell r="IJ1" t="str">
            <v>Contribution to Total CPI ;  Pets, pet foods and supplies ;  Australia ;</v>
          </cell>
          <cell r="IK1" t="str">
            <v>Contribution to Total CPI ;  Pet services including veterinary ;  Australia ;</v>
          </cell>
          <cell r="IL1" t="str">
            <v>Contribution to Total CPI ;  Other recreational activities ;  Australia ;</v>
          </cell>
          <cell r="IM1" t="str">
            <v>Contribution to Total CPI ;  Holiday travel and accommodation ;  Australia ;</v>
          </cell>
          <cell r="IN1" t="str">
            <v>Contribution to Total CPI ;  Domestic holiday travel and accommodation ;  Australia ;</v>
          </cell>
          <cell r="IO1" t="str">
            <v>Contribution to Total CPI ;  Overseas holiday travel and accommodation ;  Australia ;</v>
          </cell>
          <cell r="IP1" t="str">
            <v>Contribution to Total CPI ;  Education ;  Australia ;</v>
          </cell>
          <cell r="IQ1" t="str">
            <v>Contribution to Total CPI ;  Preschool and primary education ;  Australia ;</v>
          </cell>
        </row>
        <row r="2">
          <cell r="B2" t="str">
            <v>Percent</v>
          </cell>
          <cell r="C2" t="str">
            <v>Percent</v>
          </cell>
          <cell r="D2" t="str">
            <v>Percent</v>
          </cell>
          <cell r="F2" t="str">
            <v>Percent</v>
          </cell>
          <cell r="G2" t="str">
            <v>Percent</v>
          </cell>
          <cell r="H2" t="str">
            <v>Percent</v>
          </cell>
          <cell r="I2" t="str">
            <v>Percent</v>
          </cell>
          <cell r="J2" t="str">
            <v>Percent</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cell r="AC2" t="str">
            <v>Percent</v>
          </cell>
          <cell r="AD2" t="str">
            <v>Percent</v>
          </cell>
          <cell r="AE2" t="str">
            <v>Percent</v>
          </cell>
          <cell r="AF2" t="str">
            <v>Percent</v>
          </cell>
          <cell r="AG2" t="str">
            <v>Percent</v>
          </cell>
          <cell r="AH2" t="str">
            <v>Percent</v>
          </cell>
          <cell r="AI2" t="str">
            <v>Percent</v>
          </cell>
          <cell r="AJ2" t="str">
            <v>Percent</v>
          </cell>
          <cell r="AK2" t="str">
            <v>Percent</v>
          </cell>
          <cell r="AL2" t="str">
            <v>Percent</v>
          </cell>
          <cell r="AM2" t="str">
            <v>Percent</v>
          </cell>
          <cell r="AN2" t="str">
            <v>Percent</v>
          </cell>
          <cell r="AO2" t="str">
            <v>Percent</v>
          </cell>
          <cell r="AP2" t="str">
            <v>Percent</v>
          </cell>
          <cell r="AQ2" t="str">
            <v>Percent</v>
          </cell>
          <cell r="AR2" t="str">
            <v>Percent</v>
          </cell>
          <cell r="AS2" t="str">
            <v>Percent</v>
          </cell>
          <cell r="AT2" t="str">
            <v>Percent</v>
          </cell>
          <cell r="AU2" t="str">
            <v>Percent</v>
          </cell>
          <cell r="AV2" t="str">
            <v>Percent</v>
          </cell>
          <cell r="AW2" t="str">
            <v>Percent</v>
          </cell>
          <cell r="AX2" t="str">
            <v>Percent</v>
          </cell>
          <cell r="AY2" t="str">
            <v>Percent</v>
          </cell>
          <cell r="AZ2" t="str">
            <v>Percent</v>
          </cell>
          <cell r="BA2" t="str">
            <v>Percent</v>
          </cell>
          <cell r="BB2" t="str">
            <v>Percent</v>
          </cell>
          <cell r="BC2" t="str">
            <v>Percent</v>
          </cell>
          <cell r="BD2" t="str">
            <v>Percent</v>
          </cell>
          <cell r="BE2" t="str">
            <v>Percent</v>
          </cell>
          <cell r="BF2" t="str">
            <v>Percent</v>
          </cell>
          <cell r="BG2" t="str">
            <v>Percent</v>
          </cell>
          <cell r="BH2" t="str">
            <v>Percent</v>
          </cell>
          <cell r="BI2" t="str">
            <v>Percent</v>
          </cell>
          <cell r="BJ2" t="str">
            <v>Percent</v>
          </cell>
          <cell r="BK2" t="str">
            <v>Percent</v>
          </cell>
          <cell r="BL2" t="str">
            <v>Percent</v>
          </cell>
          <cell r="BM2" t="str">
            <v>Percent</v>
          </cell>
          <cell r="BN2" t="str">
            <v>Percent</v>
          </cell>
          <cell r="BO2" t="str">
            <v>Percent</v>
          </cell>
          <cell r="BP2" t="str">
            <v>Percent</v>
          </cell>
          <cell r="BQ2" t="str">
            <v>Percent</v>
          </cell>
          <cell r="BR2" t="str">
            <v>Percent</v>
          </cell>
          <cell r="BS2" t="str">
            <v>Percent</v>
          </cell>
          <cell r="BT2" t="str">
            <v>Percent</v>
          </cell>
          <cell r="BU2" t="str">
            <v>Percent</v>
          </cell>
          <cell r="BV2" t="str">
            <v>Percent</v>
          </cell>
          <cell r="BW2" t="str">
            <v>Percent</v>
          </cell>
          <cell r="BX2" t="str">
            <v>Percent</v>
          </cell>
          <cell r="BY2" t="str">
            <v>Percent</v>
          </cell>
          <cell r="BZ2" t="str">
            <v>Percent</v>
          </cell>
          <cell r="CA2" t="str">
            <v>Percent</v>
          </cell>
          <cell r="CB2" t="str">
            <v>Percent</v>
          </cell>
          <cell r="CC2" t="str">
            <v>Percent</v>
          </cell>
          <cell r="CD2" t="str">
            <v>Percent</v>
          </cell>
          <cell r="CE2" t="str">
            <v>Percent</v>
          </cell>
          <cell r="CF2" t="str">
            <v>Percent</v>
          </cell>
          <cell r="CG2" t="str">
            <v>Percent</v>
          </cell>
          <cell r="CH2" t="str">
            <v>Percent</v>
          </cell>
          <cell r="CI2" t="str">
            <v>Percent</v>
          </cell>
          <cell r="CJ2" t="str">
            <v>Percent</v>
          </cell>
          <cell r="CK2" t="str">
            <v>Percent</v>
          </cell>
          <cell r="CL2" t="str">
            <v>Percent</v>
          </cell>
          <cell r="CM2" t="str">
            <v>Percent</v>
          </cell>
          <cell r="CN2" t="str">
            <v>Percent</v>
          </cell>
          <cell r="CO2" t="str">
            <v>Percent</v>
          </cell>
          <cell r="CP2" t="str">
            <v>Percent</v>
          </cell>
          <cell r="CQ2" t="str">
            <v>Percent</v>
          </cell>
          <cell r="CR2" t="str">
            <v>Percent</v>
          </cell>
          <cell r="CS2" t="str">
            <v>Percent</v>
          </cell>
          <cell r="CT2" t="str">
            <v>Percent</v>
          </cell>
          <cell r="CU2" t="str">
            <v>Percent</v>
          </cell>
          <cell r="CV2" t="str">
            <v>Percent</v>
          </cell>
          <cell r="CW2" t="str">
            <v>Percent</v>
          </cell>
          <cell r="CX2" t="str">
            <v>Percent</v>
          </cell>
          <cell r="CY2" t="str">
            <v>Percent</v>
          </cell>
          <cell r="CZ2" t="str">
            <v>Percent</v>
          </cell>
          <cell r="DA2" t="str">
            <v>Percent</v>
          </cell>
          <cell r="DB2" t="str">
            <v>Percent</v>
          </cell>
          <cell r="DC2" t="str">
            <v>Percent</v>
          </cell>
          <cell r="DD2" t="str">
            <v>Percent</v>
          </cell>
          <cell r="DE2" t="str">
            <v>Percent</v>
          </cell>
          <cell r="DF2" t="str">
            <v>Percent</v>
          </cell>
          <cell r="DG2" t="str">
            <v>Percent</v>
          </cell>
          <cell r="DH2" t="str">
            <v>Percent</v>
          </cell>
          <cell r="DI2" t="str">
            <v>Percent</v>
          </cell>
          <cell r="DJ2" t="str">
            <v>Percent</v>
          </cell>
          <cell r="DK2" t="str">
            <v>Percent</v>
          </cell>
          <cell r="DL2" t="str">
            <v>Percent</v>
          </cell>
          <cell r="DM2" t="str">
            <v>Percent</v>
          </cell>
          <cell r="DN2" t="str">
            <v>Percent</v>
          </cell>
          <cell r="DO2" t="str">
            <v>Percent</v>
          </cell>
          <cell r="DP2" t="str">
            <v>Percent</v>
          </cell>
          <cell r="DQ2" t="str">
            <v>Percent</v>
          </cell>
          <cell r="DR2" t="str">
            <v>Percent</v>
          </cell>
          <cell r="DS2" t="str">
            <v>Percent</v>
          </cell>
          <cell r="DT2" t="str">
            <v>Percent</v>
          </cell>
          <cell r="DU2" t="str">
            <v>Percent</v>
          </cell>
          <cell r="DV2" t="str">
            <v>Percent</v>
          </cell>
          <cell r="DW2" t="str">
            <v>Percent</v>
          </cell>
          <cell r="DX2" t="str">
            <v>Percent</v>
          </cell>
          <cell r="DY2" t="str">
            <v>Percent</v>
          </cell>
          <cell r="DZ2" t="str">
            <v>Percent</v>
          </cell>
          <cell r="EA2" t="str">
            <v>Percent</v>
          </cell>
          <cell r="EC2" t="str">
            <v>Index Points</v>
          </cell>
          <cell r="ED2" t="str">
            <v>Index Points</v>
          </cell>
          <cell r="EE2" t="str">
            <v>Index Points</v>
          </cell>
          <cell r="EF2" t="str">
            <v>Index Points</v>
          </cell>
          <cell r="EG2" t="str">
            <v>Index Points</v>
          </cell>
          <cell r="EH2" t="str">
            <v>Index Points</v>
          </cell>
          <cell r="EI2" t="str">
            <v>Index Points</v>
          </cell>
          <cell r="EJ2" t="str">
            <v>Index Points</v>
          </cell>
          <cell r="EK2" t="str">
            <v>Index Points</v>
          </cell>
          <cell r="EL2" t="str">
            <v>Index Points</v>
          </cell>
          <cell r="EM2" t="str">
            <v>Index Points</v>
          </cell>
          <cell r="EN2" t="str">
            <v>Index Points</v>
          </cell>
          <cell r="EO2" t="str">
            <v>Index Points</v>
          </cell>
          <cell r="EP2" t="str">
            <v>Index Points</v>
          </cell>
          <cell r="EQ2" t="str">
            <v>Index Points</v>
          </cell>
          <cell r="ER2" t="str">
            <v>Index Points</v>
          </cell>
          <cell r="ES2" t="str">
            <v>Index Points</v>
          </cell>
          <cell r="ET2" t="str">
            <v>Index Points</v>
          </cell>
          <cell r="EU2" t="str">
            <v>Index Points</v>
          </cell>
          <cell r="EV2" t="str">
            <v>Index Points</v>
          </cell>
          <cell r="EW2" t="str">
            <v>Index Points</v>
          </cell>
          <cell r="EX2" t="str">
            <v>Index Points</v>
          </cell>
          <cell r="EY2" t="str">
            <v>Index Points</v>
          </cell>
          <cell r="EZ2" t="str">
            <v>Index Points</v>
          </cell>
          <cell r="FA2" t="str">
            <v>Index Points</v>
          </cell>
          <cell r="FB2" t="str">
            <v>Index Points</v>
          </cell>
          <cell r="FC2" t="str">
            <v>Index Points</v>
          </cell>
          <cell r="FD2" t="str">
            <v>Index Points</v>
          </cell>
          <cell r="FE2" t="str">
            <v>Index Points</v>
          </cell>
          <cell r="FF2" t="str">
            <v>Index Points</v>
          </cell>
          <cell r="FG2" t="str">
            <v>Index Points</v>
          </cell>
          <cell r="FH2" t="str">
            <v>Index Points</v>
          </cell>
          <cell r="FI2" t="str">
            <v>Index Points</v>
          </cell>
          <cell r="FJ2" t="str">
            <v>Index Points</v>
          </cell>
          <cell r="FK2" t="str">
            <v>Index Points</v>
          </cell>
          <cell r="FL2" t="str">
            <v>Index Points</v>
          </cell>
          <cell r="FM2" t="str">
            <v>Index Points</v>
          </cell>
          <cell r="FN2" t="str">
            <v>Index Points</v>
          </cell>
          <cell r="FO2" t="str">
            <v>Index Points</v>
          </cell>
          <cell r="FP2" t="str">
            <v>Index Points</v>
          </cell>
          <cell r="FQ2" t="str">
            <v>Index Points</v>
          </cell>
          <cell r="FR2" t="str">
            <v>Index Points</v>
          </cell>
          <cell r="FS2" t="str">
            <v>Index Points</v>
          </cell>
          <cell r="FT2" t="str">
            <v>Index Points</v>
          </cell>
          <cell r="FU2" t="str">
            <v>Index Points</v>
          </cell>
          <cell r="FV2" t="str">
            <v>Index Points</v>
          </cell>
          <cell r="FW2" t="str">
            <v>Index Points</v>
          </cell>
          <cell r="FX2" t="str">
            <v>Index Points</v>
          </cell>
          <cell r="FY2" t="str">
            <v>Index Points</v>
          </cell>
          <cell r="FZ2" t="str">
            <v>Index Points</v>
          </cell>
          <cell r="GA2" t="str">
            <v>Index Points</v>
          </cell>
          <cell r="GB2" t="str">
            <v>Index Points</v>
          </cell>
          <cell r="GC2" t="str">
            <v>Index Points</v>
          </cell>
          <cell r="GD2" t="str">
            <v>Index Points</v>
          </cell>
          <cell r="GE2" t="str">
            <v>Index Points</v>
          </cell>
          <cell r="GF2" t="str">
            <v>Index Points</v>
          </cell>
          <cell r="GG2" t="str">
            <v>Index Points</v>
          </cell>
          <cell r="GH2" t="str">
            <v>Index Points</v>
          </cell>
          <cell r="GI2" t="str">
            <v>Index Points</v>
          </cell>
          <cell r="GJ2" t="str">
            <v>Index Points</v>
          </cell>
          <cell r="GK2" t="str">
            <v>Index Points</v>
          </cell>
          <cell r="GL2" t="str">
            <v>Index Points</v>
          </cell>
          <cell r="GM2" t="str">
            <v>Index Points</v>
          </cell>
          <cell r="GN2" t="str">
            <v>Index Points</v>
          </cell>
          <cell r="GO2" t="str">
            <v>Index Points</v>
          </cell>
          <cell r="GP2" t="str">
            <v>Index Points</v>
          </cell>
          <cell r="GQ2" t="str">
            <v>Index Points</v>
          </cell>
          <cell r="GR2" t="str">
            <v>Index Points</v>
          </cell>
          <cell r="GS2" t="str">
            <v>Index Points</v>
          </cell>
          <cell r="GT2" t="str">
            <v>Index Points</v>
          </cell>
          <cell r="GU2" t="str">
            <v>Index Points</v>
          </cell>
          <cell r="GV2" t="str">
            <v>Index Points</v>
          </cell>
          <cell r="GW2" t="str">
            <v>Index Points</v>
          </cell>
          <cell r="GX2" t="str">
            <v>Index Points</v>
          </cell>
          <cell r="GY2" t="str">
            <v>Index Points</v>
          </cell>
          <cell r="GZ2" t="str">
            <v>Index Points</v>
          </cell>
          <cell r="HA2" t="str">
            <v>Index Points</v>
          </cell>
          <cell r="HB2" t="str">
            <v>Index Points</v>
          </cell>
          <cell r="HC2" t="str">
            <v>Index Points</v>
          </cell>
          <cell r="HD2" t="str">
            <v>Index Points</v>
          </cell>
          <cell r="HE2" t="str">
            <v>Index Points</v>
          </cell>
          <cell r="HF2" t="str">
            <v>Index Points</v>
          </cell>
          <cell r="HG2" t="str">
            <v>Index Points</v>
          </cell>
          <cell r="HH2" t="str">
            <v>Index Points</v>
          </cell>
          <cell r="HI2" t="str">
            <v>Index Points</v>
          </cell>
          <cell r="HJ2" t="str">
            <v>Index Points</v>
          </cell>
          <cell r="HK2" t="str">
            <v>Index Points</v>
          </cell>
          <cell r="HL2" t="str">
            <v>Index Points</v>
          </cell>
          <cell r="HM2" t="str">
            <v>Index Points</v>
          </cell>
          <cell r="HN2" t="str">
            <v>Index Points</v>
          </cell>
          <cell r="HO2" t="str">
            <v>Index Points</v>
          </cell>
          <cell r="HP2" t="str">
            <v>Index Points</v>
          </cell>
          <cell r="HQ2" t="str">
            <v>Index Points</v>
          </cell>
          <cell r="HR2" t="str">
            <v>Index Points</v>
          </cell>
          <cell r="HS2" t="str">
            <v>Index Points</v>
          </cell>
          <cell r="HT2" t="str">
            <v>Index Points</v>
          </cell>
          <cell r="HU2" t="str">
            <v>Index Points</v>
          </cell>
          <cell r="HV2" t="str">
            <v>Index Points</v>
          </cell>
          <cell r="HW2" t="str">
            <v>Index Points</v>
          </cell>
          <cell r="HX2" t="str">
            <v>Index Points</v>
          </cell>
          <cell r="HY2" t="str">
            <v>Index Points</v>
          </cell>
          <cell r="HZ2" t="str">
            <v>Index Points</v>
          </cell>
          <cell r="IA2" t="str">
            <v>Index Points</v>
          </cell>
          <cell r="IB2" t="str">
            <v>Index Points</v>
          </cell>
          <cell r="IC2" t="str">
            <v>Index Points</v>
          </cell>
          <cell r="ID2" t="str">
            <v>Index Points</v>
          </cell>
          <cell r="IE2" t="str">
            <v>Index Points</v>
          </cell>
          <cell r="IF2" t="str">
            <v>Index Points</v>
          </cell>
          <cell r="IG2" t="str">
            <v>Index Points</v>
          </cell>
          <cell r="IH2" t="str">
            <v>Index Points</v>
          </cell>
          <cell r="II2" t="str">
            <v>Index Points</v>
          </cell>
          <cell r="IJ2" t="str">
            <v>Index Points</v>
          </cell>
          <cell r="IK2" t="str">
            <v>Index Points</v>
          </cell>
          <cell r="IL2" t="str">
            <v>Index Points</v>
          </cell>
          <cell r="IM2" t="str">
            <v>Index Points</v>
          </cell>
          <cell r="IN2" t="str">
            <v>Index Points</v>
          </cell>
          <cell r="IO2" t="str">
            <v>Index Points</v>
          </cell>
          <cell r="IP2" t="str">
            <v>Index Points</v>
          </cell>
          <cell r="IQ2" t="str">
            <v>Index Points</v>
          </cell>
        </row>
        <row r="3">
          <cell r="B3" t="str">
            <v>Original</v>
          </cell>
          <cell r="C3" t="str">
            <v>Original</v>
          </cell>
          <cell r="D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X3" t="str">
            <v>Original</v>
          </cell>
          <cell r="DY3" t="str">
            <v>Original</v>
          </cell>
          <cell r="DZ3" t="str">
            <v>Original</v>
          </cell>
          <cell r="EA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PERCENT</v>
          </cell>
          <cell r="C4" t="str">
            <v>PERCENT</v>
          </cell>
          <cell r="D4" t="str">
            <v>PERCENT</v>
          </cell>
          <cell r="F4" t="str">
            <v>PERCENT</v>
          </cell>
          <cell r="G4" t="str">
            <v>PERCENT</v>
          </cell>
          <cell r="H4" t="str">
            <v>PERCENT</v>
          </cell>
          <cell r="I4" t="str">
            <v>PERCENT</v>
          </cell>
          <cell r="J4" t="str">
            <v>PERCENT</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cell r="AC4" t="str">
            <v>PERCENT</v>
          </cell>
          <cell r="AD4" t="str">
            <v>PERCENT</v>
          </cell>
          <cell r="AE4" t="str">
            <v>PERCENT</v>
          </cell>
          <cell r="AF4" t="str">
            <v>PERCENT</v>
          </cell>
          <cell r="AG4" t="str">
            <v>PERCENT</v>
          </cell>
          <cell r="AH4" t="str">
            <v>PERCENT</v>
          </cell>
          <cell r="AI4" t="str">
            <v>PERCENT</v>
          </cell>
          <cell r="AJ4" t="str">
            <v>PERCENT</v>
          </cell>
          <cell r="AK4" t="str">
            <v>PERCENT</v>
          </cell>
          <cell r="AL4" t="str">
            <v>PERCENT</v>
          </cell>
          <cell r="AM4" t="str">
            <v>PERCENT</v>
          </cell>
          <cell r="AN4" t="str">
            <v>PERCENT</v>
          </cell>
          <cell r="AO4" t="str">
            <v>PERCENT</v>
          </cell>
          <cell r="AP4" t="str">
            <v>PERCENT</v>
          </cell>
          <cell r="AQ4" t="str">
            <v>PERCENT</v>
          </cell>
          <cell r="AR4" t="str">
            <v>PERCENT</v>
          </cell>
          <cell r="AS4" t="str">
            <v>PERCENT</v>
          </cell>
          <cell r="AT4" t="str">
            <v>PERCENT</v>
          </cell>
          <cell r="AU4" t="str">
            <v>PERCENT</v>
          </cell>
          <cell r="AV4" t="str">
            <v>PERCENT</v>
          </cell>
          <cell r="AW4" t="str">
            <v>PERCENT</v>
          </cell>
          <cell r="AX4" t="str">
            <v>PERCENT</v>
          </cell>
          <cell r="AY4" t="str">
            <v>PERCENT</v>
          </cell>
          <cell r="AZ4" t="str">
            <v>PERCENT</v>
          </cell>
          <cell r="BA4" t="str">
            <v>PERCENT</v>
          </cell>
          <cell r="BB4" t="str">
            <v>PERCENT</v>
          </cell>
          <cell r="BC4" t="str">
            <v>PERCENT</v>
          </cell>
          <cell r="BD4" t="str">
            <v>PERCENT</v>
          </cell>
          <cell r="BE4" t="str">
            <v>PERCENT</v>
          </cell>
          <cell r="BF4" t="str">
            <v>PERCENT</v>
          </cell>
          <cell r="BG4" t="str">
            <v>PERCENT</v>
          </cell>
          <cell r="BH4" t="str">
            <v>PERCENT</v>
          </cell>
          <cell r="BI4" t="str">
            <v>PERCENT</v>
          </cell>
          <cell r="BJ4" t="str">
            <v>PERCENT</v>
          </cell>
          <cell r="BK4" t="str">
            <v>PERCENT</v>
          </cell>
          <cell r="BL4" t="str">
            <v>PERCENT</v>
          </cell>
          <cell r="BM4" t="str">
            <v>PERCENT</v>
          </cell>
          <cell r="BN4" t="str">
            <v>PERCENT</v>
          </cell>
          <cell r="BO4" t="str">
            <v>PERCENT</v>
          </cell>
          <cell r="BP4" t="str">
            <v>PERCENT</v>
          </cell>
          <cell r="BQ4" t="str">
            <v>PERCENT</v>
          </cell>
          <cell r="BR4" t="str">
            <v>PERCENT</v>
          </cell>
          <cell r="BS4" t="str">
            <v>PERCENT</v>
          </cell>
          <cell r="BT4" t="str">
            <v>PERCENT</v>
          </cell>
          <cell r="BU4" t="str">
            <v>PERCENT</v>
          </cell>
          <cell r="BV4" t="str">
            <v>PERCENT</v>
          </cell>
          <cell r="BW4" t="str">
            <v>PERCENT</v>
          </cell>
          <cell r="BX4" t="str">
            <v>PERCENT</v>
          </cell>
          <cell r="BY4" t="str">
            <v>PERCENT</v>
          </cell>
          <cell r="BZ4" t="str">
            <v>PERCENT</v>
          </cell>
          <cell r="CA4" t="str">
            <v>PERCENT</v>
          </cell>
          <cell r="CB4" t="str">
            <v>PERCENT</v>
          </cell>
          <cell r="CC4" t="str">
            <v>PERCENT</v>
          </cell>
          <cell r="CD4" t="str">
            <v>PERCENT</v>
          </cell>
          <cell r="CE4" t="str">
            <v>PERCENT</v>
          </cell>
          <cell r="CF4" t="str">
            <v>PERCENT</v>
          </cell>
          <cell r="CG4" t="str">
            <v>PERCENT</v>
          </cell>
          <cell r="CH4" t="str">
            <v>PERCENT</v>
          </cell>
          <cell r="CI4" t="str">
            <v>PERCENT</v>
          </cell>
          <cell r="CJ4" t="str">
            <v>PERCENT</v>
          </cell>
          <cell r="CK4" t="str">
            <v>PERCENT</v>
          </cell>
          <cell r="CL4" t="str">
            <v>PERCENT</v>
          </cell>
          <cell r="CM4" t="str">
            <v>PERCENT</v>
          </cell>
          <cell r="CN4" t="str">
            <v>PERCENT</v>
          </cell>
          <cell r="CO4" t="str">
            <v>PERCENT</v>
          </cell>
          <cell r="CP4" t="str">
            <v>PERCENT</v>
          </cell>
          <cell r="CQ4" t="str">
            <v>PERCENT</v>
          </cell>
          <cell r="CR4" t="str">
            <v>PERCENT</v>
          </cell>
          <cell r="CS4" t="str">
            <v>PERCENT</v>
          </cell>
          <cell r="CT4" t="str">
            <v>PERCENT</v>
          </cell>
          <cell r="CU4" t="str">
            <v>PERCENT</v>
          </cell>
          <cell r="CV4" t="str">
            <v>PERCENT</v>
          </cell>
          <cell r="CW4" t="str">
            <v>PERCENT</v>
          </cell>
          <cell r="CX4" t="str">
            <v>PERCENT</v>
          </cell>
          <cell r="CY4" t="str">
            <v>PERCENT</v>
          </cell>
          <cell r="CZ4" t="str">
            <v>PERCENT</v>
          </cell>
          <cell r="DA4" t="str">
            <v>PERCENT</v>
          </cell>
          <cell r="DB4" t="str">
            <v>PERCENT</v>
          </cell>
          <cell r="DC4" t="str">
            <v>PERCENT</v>
          </cell>
          <cell r="DD4" t="str">
            <v>PERCENT</v>
          </cell>
          <cell r="DE4" t="str">
            <v>PERCENT</v>
          </cell>
          <cell r="DF4" t="str">
            <v>PERCENT</v>
          </cell>
          <cell r="DG4" t="str">
            <v>PERCENT</v>
          </cell>
          <cell r="DH4" t="str">
            <v>PERCENT</v>
          </cell>
          <cell r="DI4" t="str">
            <v>PERCENT</v>
          </cell>
          <cell r="DJ4" t="str">
            <v>PERCENT</v>
          </cell>
          <cell r="DK4" t="str">
            <v>PERCENT</v>
          </cell>
          <cell r="DL4" t="str">
            <v>PERCENT</v>
          </cell>
          <cell r="DM4" t="str">
            <v>PERCENT</v>
          </cell>
          <cell r="DN4" t="str">
            <v>PERCENT</v>
          </cell>
          <cell r="DO4" t="str">
            <v>PERCENT</v>
          </cell>
          <cell r="DP4" t="str">
            <v>PERCENT</v>
          </cell>
          <cell r="DQ4" t="str">
            <v>PERCENT</v>
          </cell>
          <cell r="DR4" t="str">
            <v>PERCENT</v>
          </cell>
          <cell r="DS4" t="str">
            <v>PERCENT</v>
          </cell>
          <cell r="DT4" t="str">
            <v>PERCENT</v>
          </cell>
          <cell r="DU4" t="str">
            <v>PERCENT</v>
          </cell>
          <cell r="DV4" t="str">
            <v>PERCENT</v>
          </cell>
          <cell r="DW4" t="str">
            <v>PERCENT</v>
          </cell>
          <cell r="DX4" t="str">
            <v>PERCENT</v>
          </cell>
          <cell r="DY4" t="str">
            <v>PERCENT</v>
          </cell>
          <cell r="DZ4" t="str">
            <v>PERCENT</v>
          </cell>
          <cell r="EA4" t="str">
            <v>PERCENT</v>
          </cell>
          <cell r="EC4" t="str">
            <v>INDEX</v>
          </cell>
          <cell r="ED4" t="str">
            <v>INDEX</v>
          </cell>
          <cell r="EE4" t="str">
            <v>INDEX</v>
          </cell>
          <cell r="EF4" t="str">
            <v>INDEX</v>
          </cell>
          <cell r="EG4" t="str">
            <v>INDEX</v>
          </cell>
          <cell r="EH4" t="str">
            <v>INDEX</v>
          </cell>
          <cell r="EI4" t="str">
            <v>INDEX</v>
          </cell>
          <cell r="EJ4" t="str">
            <v>INDEX</v>
          </cell>
          <cell r="EK4" t="str">
            <v>INDEX</v>
          </cell>
          <cell r="EL4" t="str">
            <v>INDEX</v>
          </cell>
          <cell r="EM4" t="str">
            <v>INDEX</v>
          </cell>
          <cell r="EN4" t="str">
            <v>INDEX</v>
          </cell>
          <cell r="EO4" t="str">
            <v>INDEX</v>
          </cell>
          <cell r="EP4" t="str">
            <v>INDEX</v>
          </cell>
          <cell r="EQ4" t="str">
            <v>INDEX</v>
          </cell>
          <cell r="ER4" t="str">
            <v>INDEX</v>
          </cell>
          <cell r="ES4" t="str">
            <v>INDEX</v>
          </cell>
          <cell r="ET4" t="str">
            <v>INDEX</v>
          </cell>
          <cell r="EU4" t="str">
            <v>INDEX</v>
          </cell>
          <cell r="EV4" t="str">
            <v>INDEX</v>
          </cell>
          <cell r="EW4" t="str">
            <v>INDEX</v>
          </cell>
          <cell r="EX4" t="str">
            <v>INDEX</v>
          </cell>
          <cell r="EY4" t="str">
            <v>INDEX</v>
          </cell>
          <cell r="EZ4" t="str">
            <v>INDEX</v>
          </cell>
          <cell r="FA4" t="str">
            <v>INDEX</v>
          </cell>
          <cell r="FB4" t="str">
            <v>INDEX</v>
          </cell>
          <cell r="FC4" t="str">
            <v>INDEX</v>
          </cell>
          <cell r="FD4" t="str">
            <v>INDEX</v>
          </cell>
          <cell r="FE4" t="str">
            <v>INDEX</v>
          </cell>
          <cell r="FF4" t="str">
            <v>INDEX</v>
          </cell>
          <cell r="FG4" t="str">
            <v>INDEX</v>
          </cell>
          <cell r="FH4" t="str">
            <v>INDEX</v>
          </cell>
          <cell r="FI4" t="str">
            <v>INDEX</v>
          </cell>
          <cell r="FJ4" t="str">
            <v>INDEX</v>
          </cell>
          <cell r="FK4" t="str">
            <v>INDEX</v>
          </cell>
          <cell r="FL4" t="str">
            <v>INDEX</v>
          </cell>
          <cell r="FM4" t="str">
            <v>INDEX</v>
          </cell>
          <cell r="FN4" t="str">
            <v>INDEX</v>
          </cell>
          <cell r="FO4" t="str">
            <v>INDEX</v>
          </cell>
          <cell r="FP4" t="str">
            <v>INDEX</v>
          </cell>
          <cell r="FQ4" t="str">
            <v>INDEX</v>
          </cell>
          <cell r="FR4" t="str">
            <v>INDEX</v>
          </cell>
          <cell r="FS4" t="str">
            <v>INDEX</v>
          </cell>
          <cell r="FT4" t="str">
            <v>INDEX</v>
          </cell>
          <cell r="FU4" t="str">
            <v>INDEX</v>
          </cell>
          <cell r="FV4" t="str">
            <v>INDEX</v>
          </cell>
          <cell r="FW4" t="str">
            <v>INDEX</v>
          </cell>
          <cell r="FX4" t="str">
            <v>INDEX</v>
          </cell>
          <cell r="FY4" t="str">
            <v>INDEX</v>
          </cell>
          <cell r="FZ4" t="str">
            <v>INDEX</v>
          </cell>
          <cell r="GA4" t="str">
            <v>INDEX</v>
          </cell>
          <cell r="GB4" t="str">
            <v>INDEX</v>
          </cell>
          <cell r="GC4" t="str">
            <v>INDEX</v>
          </cell>
          <cell r="GD4" t="str">
            <v>INDEX</v>
          </cell>
          <cell r="GE4" t="str">
            <v>INDEX</v>
          </cell>
          <cell r="GF4" t="str">
            <v>INDEX</v>
          </cell>
          <cell r="GG4" t="str">
            <v>INDEX</v>
          </cell>
          <cell r="GH4" t="str">
            <v>INDEX</v>
          </cell>
          <cell r="GI4" t="str">
            <v>INDEX</v>
          </cell>
          <cell r="GJ4" t="str">
            <v>INDEX</v>
          </cell>
          <cell r="GK4" t="str">
            <v>INDEX</v>
          </cell>
          <cell r="GL4" t="str">
            <v>INDEX</v>
          </cell>
          <cell r="GM4" t="str">
            <v>INDEX</v>
          </cell>
          <cell r="GN4" t="str">
            <v>INDEX</v>
          </cell>
          <cell r="GO4" t="str">
            <v>INDEX</v>
          </cell>
          <cell r="GP4" t="str">
            <v>INDEX</v>
          </cell>
          <cell r="GQ4" t="str">
            <v>INDEX</v>
          </cell>
          <cell r="GR4" t="str">
            <v>INDEX</v>
          </cell>
          <cell r="GS4" t="str">
            <v>INDEX</v>
          </cell>
          <cell r="GT4" t="str">
            <v>INDEX</v>
          </cell>
          <cell r="GU4" t="str">
            <v>INDEX</v>
          </cell>
          <cell r="GV4" t="str">
            <v>INDEX</v>
          </cell>
          <cell r="GW4" t="str">
            <v>INDEX</v>
          </cell>
          <cell r="GX4" t="str">
            <v>INDEX</v>
          </cell>
          <cell r="GY4" t="str">
            <v>INDEX</v>
          </cell>
          <cell r="GZ4" t="str">
            <v>INDEX</v>
          </cell>
          <cell r="HA4" t="str">
            <v>INDEX</v>
          </cell>
          <cell r="HB4" t="str">
            <v>INDEX</v>
          </cell>
          <cell r="HC4" t="str">
            <v>INDEX</v>
          </cell>
          <cell r="HD4" t="str">
            <v>INDEX</v>
          </cell>
          <cell r="HE4" t="str">
            <v>INDEX</v>
          </cell>
          <cell r="HF4" t="str">
            <v>INDEX</v>
          </cell>
          <cell r="HG4" t="str">
            <v>INDEX</v>
          </cell>
          <cell r="HH4" t="str">
            <v>INDEX</v>
          </cell>
          <cell r="HI4" t="str">
            <v>INDEX</v>
          </cell>
          <cell r="HJ4" t="str">
            <v>INDEX</v>
          </cell>
          <cell r="HK4" t="str">
            <v>INDEX</v>
          </cell>
          <cell r="HL4" t="str">
            <v>INDEX</v>
          </cell>
          <cell r="HM4" t="str">
            <v>INDEX</v>
          </cell>
          <cell r="HN4" t="str">
            <v>INDEX</v>
          </cell>
          <cell r="HO4" t="str">
            <v>INDEX</v>
          </cell>
          <cell r="HP4" t="str">
            <v>INDEX</v>
          </cell>
          <cell r="HQ4" t="str">
            <v>INDEX</v>
          </cell>
          <cell r="HR4" t="str">
            <v>INDEX</v>
          </cell>
          <cell r="HS4" t="str">
            <v>INDEX</v>
          </cell>
          <cell r="HT4" t="str">
            <v>INDEX</v>
          </cell>
          <cell r="HU4" t="str">
            <v>INDEX</v>
          </cell>
          <cell r="HV4" t="str">
            <v>INDEX</v>
          </cell>
          <cell r="HW4" t="str">
            <v>INDEX</v>
          </cell>
          <cell r="HX4" t="str">
            <v>INDEX</v>
          </cell>
          <cell r="HY4" t="str">
            <v>INDEX</v>
          </cell>
          <cell r="HZ4" t="str">
            <v>INDEX</v>
          </cell>
          <cell r="IA4" t="str">
            <v>INDEX</v>
          </cell>
          <cell r="IB4" t="str">
            <v>INDEX</v>
          </cell>
          <cell r="IC4" t="str">
            <v>INDEX</v>
          </cell>
          <cell r="ID4" t="str">
            <v>INDEX</v>
          </cell>
          <cell r="IE4" t="str">
            <v>INDEX</v>
          </cell>
          <cell r="IF4" t="str">
            <v>INDEX</v>
          </cell>
          <cell r="IG4" t="str">
            <v>INDEX</v>
          </cell>
          <cell r="IH4" t="str">
            <v>INDEX</v>
          </cell>
          <cell r="II4" t="str">
            <v>INDEX</v>
          </cell>
          <cell r="IJ4" t="str">
            <v>INDEX</v>
          </cell>
          <cell r="IK4" t="str">
            <v>INDEX</v>
          </cell>
          <cell r="IL4" t="str">
            <v>INDEX</v>
          </cell>
          <cell r="IM4" t="str">
            <v>INDEX</v>
          </cell>
          <cell r="IN4" t="str">
            <v>INDEX</v>
          </cell>
          <cell r="IO4" t="str">
            <v>INDEX</v>
          </cell>
          <cell r="IP4" t="str">
            <v>INDEX</v>
          </cell>
          <cell r="IQ4" t="str">
            <v>INDEX</v>
          </cell>
        </row>
        <row r="5">
          <cell r="B5" t="str">
            <v>Quarter</v>
          </cell>
          <cell r="C5" t="str">
            <v>Quarter</v>
          </cell>
          <cell r="D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X5" t="str">
            <v>Quarter</v>
          </cell>
          <cell r="DY5" t="str">
            <v>Quarter</v>
          </cell>
          <cell r="DZ5" t="str">
            <v>Quarter</v>
          </cell>
          <cell r="EA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X6">
            <v>3</v>
          </cell>
          <cell r="DY6">
            <v>3</v>
          </cell>
          <cell r="DZ6">
            <v>3</v>
          </cell>
          <cell r="EA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38596</v>
          </cell>
          <cell r="C7">
            <v>38596</v>
          </cell>
          <cell r="D7">
            <v>32752</v>
          </cell>
          <cell r="F7">
            <v>26908</v>
          </cell>
          <cell r="G7">
            <v>26908</v>
          </cell>
          <cell r="H7">
            <v>29830</v>
          </cell>
          <cell r="I7">
            <v>29830</v>
          </cell>
          <cell r="J7">
            <v>29830</v>
          </cell>
          <cell r="K7">
            <v>26908</v>
          </cell>
          <cell r="L7">
            <v>29830</v>
          </cell>
          <cell r="M7">
            <v>29830</v>
          </cell>
          <cell r="N7">
            <v>29830</v>
          </cell>
          <cell r="O7">
            <v>29830</v>
          </cell>
          <cell r="P7">
            <v>26908</v>
          </cell>
          <cell r="Q7">
            <v>26908</v>
          </cell>
          <cell r="R7">
            <v>26908</v>
          </cell>
          <cell r="S7">
            <v>26908</v>
          </cell>
          <cell r="T7">
            <v>26908</v>
          </cell>
          <cell r="U7">
            <v>29830</v>
          </cell>
          <cell r="V7">
            <v>29830</v>
          </cell>
          <cell r="W7">
            <v>28369</v>
          </cell>
          <cell r="X7">
            <v>32752</v>
          </cell>
          <cell r="Y7">
            <v>32752</v>
          </cell>
          <cell r="Z7">
            <v>32752</v>
          </cell>
          <cell r="AA7">
            <v>32752</v>
          </cell>
          <cell r="AB7">
            <v>32752</v>
          </cell>
          <cell r="AC7">
            <v>32752</v>
          </cell>
          <cell r="AD7">
            <v>28369</v>
          </cell>
          <cell r="AE7">
            <v>29830</v>
          </cell>
          <cell r="AF7">
            <v>29830</v>
          </cell>
          <cell r="AG7">
            <v>26908</v>
          </cell>
          <cell r="AH7">
            <v>29830</v>
          </cell>
          <cell r="AI7">
            <v>29830</v>
          </cell>
          <cell r="AJ7">
            <v>29830</v>
          </cell>
          <cell r="AK7">
            <v>32752</v>
          </cell>
          <cell r="AL7">
            <v>32752</v>
          </cell>
          <cell r="AM7">
            <v>29830</v>
          </cell>
          <cell r="AN7">
            <v>26908</v>
          </cell>
          <cell r="AO7">
            <v>26908</v>
          </cell>
          <cell r="AP7">
            <v>26908</v>
          </cell>
          <cell r="AQ7">
            <v>29830</v>
          </cell>
          <cell r="AR7">
            <v>29830</v>
          </cell>
          <cell r="AS7">
            <v>26908</v>
          </cell>
          <cell r="AT7">
            <v>26908</v>
          </cell>
          <cell r="AU7">
            <v>32752</v>
          </cell>
          <cell r="AV7">
            <v>32752</v>
          </cell>
          <cell r="AW7">
            <v>29830</v>
          </cell>
          <cell r="AX7">
            <v>32752</v>
          </cell>
          <cell r="AY7">
            <v>32752</v>
          </cell>
          <cell r="AZ7">
            <v>29830</v>
          </cell>
          <cell r="BA7">
            <v>32752</v>
          </cell>
          <cell r="BB7">
            <v>26908</v>
          </cell>
          <cell r="BC7">
            <v>29830</v>
          </cell>
          <cell r="BD7">
            <v>29830</v>
          </cell>
          <cell r="BE7">
            <v>29830</v>
          </cell>
          <cell r="BF7">
            <v>36312</v>
          </cell>
          <cell r="BG7">
            <v>36312</v>
          </cell>
          <cell r="BH7">
            <v>26908</v>
          </cell>
          <cell r="BI7">
            <v>26908</v>
          </cell>
          <cell r="BJ7">
            <v>26908</v>
          </cell>
          <cell r="BK7">
            <v>26908</v>
          </cell>
          <cell r="BL7">
            <v>29830</v>
          </cell>
          <cell r="BM7">
            <v>32752</v>
          </cell>
          <cell r="BN7">
            <v>36312</v>
          </cell>
          <cell r="BO7">
            <v>26908</v>
          </cell>
          <cell r="BP7">
            <v>36312</v>
          </cell>
          <cell r="BQ7">
            <v>36312</v>
          </cell>
          <cell r="BR7">
            <v>29830</v>
          </cell>
          <cell r="BS7">
            <v>26908</v>
          </cell>
          <cell r="BT7">
            <v>32752</v>
          </cell>
          <cell r="BU7">
            <v>29830</v>
          </cell>
          <cell r="BV7">
            <v>29830</v>
          </cell>
          <cell r="BW7">
            <v>26908</v>
          </cell>
          <cell r="BX7">
            <v>32752</v>
          </cell>
          <cell r="BY7">
            <v>26908</v>
          </cell>
          <cell r="BZ7">
            <v>26908</v>
          </cell>
          <cell r="CA7">
            <v>32752</v>
          </cell>
          <cell r="CB7">
            <v>29830</v>
          </cell>
          <cell r="CC7">
            <v>32752</v>
          </cell>
          <cell r="CD7">
            <v>29830</v>
          </cell>
          <cell r="CE7">
            <v>29830</v>
          </cell>
          <cell r="CF7">
            <v>32752</v>
          </cell>
          <cell r="CG7">
            <v>32752</v>
          </cell>
          <cell r="CH7">
            <v>30376</v>
          </cell>
          <cell r="CI7">
            <v>26908</v>
          </cell>
          <cell r="CJ7">
            <v>32752</v>
          </cell>
          <cell r="CK7">
            <v>32752</v>
          </cell>
          <cell r="CL7">
            <v>26908</v>
          </cell>
          <cell r="CM7">
            <v>29830</v>
          </cell>
          <cell r="CN7">
            <v>32112</v>
          </cell>
          <cell r="CO7">
            <v>29830</v>
          </cell>
          <cell r="CP7">
            <v>29830</v>
          </cell>
          <cell r="CQ7">
            <v>26908</v>
          </cell>
          <cell r="CR7">
            <v>26908</v>
          </cell>
          <cell r="CS7">
            <v>26908</v>
          </cell>
          <cell r="CT7">
            <v>26908</v>
          </cell>
          <cell r="CU7">
            <v>29830</v>
          </cell>
          <cell r="CV7">
            <v>29830</v>
          </cell>
          <cell r="CW7">
            <v>29830</v>
          </cell>
          <cell r="CX7">
            <v>26908</v>
          </cell>
          <cell r="CY7">
            <v>26908</v>
          </cell>
          <cell r="CZ7">
            <v>29830</v>
          </cell>
          <cell r="DA7">
            <v>29830</v>
          </cell>
          <cell r="DB7">
            <v>32752</v>
          </cell>
          <cell r="DC7">
            <v>32752</v>
          </cell>
          <cell r="DD7">
            <v>29830</v>
          </cell>
          <cell r="DE7">
            <v>32752</v>
          </cell>
          <cell r="DF7">
            <v>32752</v>
          </cell>
          <cell r="DG7">
            <v>36312</v>
          </cell>
          <cell r="DH7">
            <v>36312</v>
          </cell>
          <cell r="DI7">
            <v>32752</v>
          </cell>
          <cell r="DJ7">
            <v>36312</v>
          </cell>
          <cell r="DK7">
            <v>36312</v>
          </cell>
          <cell r="DL7">
            <v>36312</v>
          </cell>
          <cell r="DM7">
            <v>29830</v>
          </cell>
          <cell r="DN7">
            <v>32112</v>
          </cell>
          <cell r="DO7">
            <v>36312</v>
          </cell>
          <cell r="DP7">
            <v>30376</v>
          </cell>
          <cell r="DQ7">
            <v>30376</v>
          </cell>
          <cell r="DR7">
            <v>30376</v>
          </cell>
          <cell r="DS7">
            <v>30376</v>
          </cell>
          <cell r="DT7">
            <v>36770</v>
          </cell>
          <cell r="DU7">
            <v>36770</v>
          </cell>
          <cell r="DV7">
            <v>36770</v>
          </cell>
          <cell r="DW7">
            <v>38596</v>
          </cell>
          <cell r="DX7">
            <v>38596</v>
          </cell>
          <cell r="DY7">
            <v>38596</v>
          </cell>
          <cell r="DZ7">
            <v>38596</v>
          </cell>
          <cell r="EA7">
            <v>32752</v>
          </cell>
          <cell r="EC7">
            <v>38504</v>
          </cell>
          <cell r="ED7">
            <v>38504</v>
          </cell>
          <cell r="EE7">
            <v>38504</v>
          </cell>
          <cell r="EF7">
            <v>38504</v>
          </cell>
          <cell r="EG7">
            <v>38504</v>
          </cell>
          <cell r="EH7">
            <v>38504</v>
          </cell>
          <cell r="EI7">
            <v>38504</v>
          </cell>
          <cell r="EJ7">
            <v>38504</v>
          </cell>
          <cell r="EK7">
            <v>38504</v>
          </cell>
          <cell r="EL7">
            <v>38504</v>
          </cell>
          <cell r="EM7">
            <v>38504</v>
          </cell>
          <cell r="EN7">
            <v>38504</v>
          </cell>
          <cell r="EO7">
            <v>38504</v>
          </cell>
          <cell r="EP7">
            <v>38504</v>
          </cell>
          <cell r="EQ7">
            <v>38504</v>
          </cell>
          <cell r="ER7">
            <v>38504</v>
          </cell>
          <cell r="ES7">
            <v>38504</v>
          </cell>
          <cell r="ET7">
            <v>38504</v>
          </cell>
          <cell r="EU7">
            <v>38504</v>
          </cell>
          <cell r="EV7">
            <v>38504</v>
          </cell>
          <cell r="EW7">
            <v>38504</v>
          </cell>
          <cell r="EX7">
            <v>38504</v>
          </cell>
          <cell r="EY7">
            <v>38504</v>
          </cell>
          <cell r="EZ7">
            <v>38504</v>
          </cell>
          <cell r="FA7">
            <v>38504</v>
          </cell>
          <cell r="FB7">
            <v>38504</v>
          </cell>
          <cell r="FC7">
            <v>38504</v>
          </cell>
          <cell r="FD7">
            <v>38504</v>
          </cell>
          <cell r="FE7">
            <v>38504</v>
          </cell>
          <cell r="FF7">
            <v>38504</v>
          </cell>
          <cell r="FG7">
            <v>38504</v>
          </cell>
          <cell r="FH7">
            <v>38504</v>
          </cell>
          <cell r="FI7">
            <v>38504</v>
          </cell>
          <cell r="FJ7">
            <v>38504</v>
          </cell>
          <cell r="FK7">
            <v>38504</v>
          </cell>
          <cell r="FL7">
            <v>38504</v>
          </cell>
          <cell r="FM7">
            <v>38504</v>
          </cell>
          <cell r="FN7">
            <v>38504</v>
          </cell>
          <cell r="FO7">
            <v>38504</v>
          </cell>
          <cell r="FP7">
            <v>38504</v>
          </cell>
          <cell r="FQ7">
            <v>38504</v>
          </cell>
          <cell r="FR7">
            <v>38504</v>
          </cell>
          <cell r="FS7">
            <v>38504</v>
          </cell>
          <cell r="FT7">
            <v>38504</v>
          </cell>
          <cell r="FU7">
            <v>38504</v>
          </cell>
          <cell r="FV7">
            <v>38504</v>
          </cell>
          <cell r="FW7">
            <v>38504</v>
          </cell>
          <cell r="FX7">
            <v>38504</v>
          </cell>
          <cell r="FY7">
            <v>38504</v>
          </cell>
          <cell r="FZ7">
            <v>38504</v>
          </cell>
          <cell r="GA7">
            <v>38504</v>
          </cell>
          <cell r="GB7">
            <v>38504</v>
          </cell>
          <cell r="GC7">
            <v>38504</v>
          </cell>
          <cell r="GD7">
            <v>38504</v>
          </cell>
          <cell r="GE7">
            <v>38504</v>
          </cell>
          <cell r="GF7">
            <v>38504</v>
          </cell>
          <cell r="GG7">
            <v>38504</v>
          </cell>
          <cell r="GH7">
            <v>38504</v>
          </cell>
          <cell r="GI7">
            <v>38504</v>
          </cell>
          <cell r="GJ7">
            <v>38504</v>
          </cell>
          <cell r="GK7">
            <v>38504</v>
          </cell>
          <cell r="GL7">
            <v>38504</v>
          </cell>
          <cell r="GM7">
            <v>38504</v>
          </cell>
          <cell r="GN7">
            <v>38504</v>
          </cell>
          <cell r="GO7">
            <v>38504</v>
          </cell>
          <cell r="GP7">
            <v>38504</v>
          </cell>
          <cell r="GQ7">
            <v>38504</v>
          </cell>
          <cell r="GR7">
            <v>38504</v>
          </cell>
          <cell r="GS7">
            <v>38504</v>
          </cell>
          <cell r="GT7">
            <v>38504</v>
          </cell>
          <cell r="GU7">
            <v>38504</v>
          </cell>
          <cell r="GV7">
            <v>38504</v>
          </cell>
          <cell r="GW7">
            <v>38504</v>
          </cell>
          <cell r="GX7">
            <v>38504</v>
          </cell>
          <cell r="GY7">
            <v>38504</v>
          </cell>
          <cell r="GZ7">
            <v>38504</v>
          </cell>
          <cell r="HA7">
            <v>38504</v>
          </cell>
          <cell r="HB7">
            <v>38504</v>
          </cell>
          <cell r="HC7">
            <v>38504</v>
          </cell>
          <cell r="HD7">
            <v>38504</v>
          </cell>
          <cell r="HE7">
            <v>38504</v>
          </cell>
          <cell r="HF7">
            <v>38504</v>
          </cell>
          <cell r="HG7">
            <v>38504</v>
          </cell>
          <cell r="HH7">
            <v>38504</v>
          </cell>
          <cell r="HI7">
            <v>38504</v>
          </cell>
          <cell r="HJ7">
            <v>38504</v>
          </cell>
          <cell r="HK7">
            <v>38504</v>
          </cell>
          <cell r="HL7">
            <v>38504</v>
          </cell>
          <cell r="HM7">
            <v>38504</v>
          </cell>
          <cell r="HN7">
            <v>38504</v>
          </cell>
          <cell r="HO7">
            <v>38504</v>
          </cell>
          <cell r="HP7">
            <v>38504</v>
          </cell>
          <cell r="HQ7">
            <v>38504</v>
          </cell>
          <cell r="HR7">
            <v>38504</v>
          </cell>
          <cell r="HS7">
            <v>38504</v>
          </cell>
          <cell r="HT7">
            <v>38504</v>
          </cell>
          <cell r="HU7">
            <v>38504</v>
          </cell>
          <cell r="HV7">
            <v>38504</v>
          </cell>
          <cell r="HW7">
            <v>38504</v>
          </cell>
          <cell r="HX7">
            <v>38504</v>
          </cell>
          <cell r="HY7">
            <v>38504</v>
          </cell>
          <cell r="HZ7">
            <v>38504</v>
          </cell>
          <cell r="IA7">
            <v>38504</v>
          </cell>
          <cell r="IB7">
            <v>38504</v>
          </cell>
          <cell r="IC7">
            <v>38504</v>
          </cell>
          <cell r="ID7">
            <v>38504</v>
          </cell>
          <cell r="IE7">
            <v>38504</v>
          </cell>
          <cell r="IF7">
            <v>38504</v>
          </cell>
          <cell r="IG7">
            <v>38504</v>
          </cell>
          <cell r="IH7">
            <v>38504</v>
          </cell>
          <cell r="II7">
            <v>38504</v>
          </cell>
          <cell r="IJ7">
            <v>38504</v>
          </cell>
          <cell r="IK7">
            <v>38504</v>
          </cell>
          <cell r="IL7">
            <v>38504</v>
          </cell>
          <cell r="IM7">
            <v>38504</v>
          </cell>
          <cell r="IN7">
            <v>38504</v>
          </cell>
          <cell r="IO7">
            <v>38504</v>
          </cell>
          <cell r="IP7">
            <v>38504</v>
          </cell>
          <cell r="IQ7">
            <v>38504</v>
          </cell>
        </row>
        <row r="8">
          <cell r="B8">
            <v>40238</v>
          </cell>
          <cell r="C8">
            <v>40238</v>
          </cell>
          <cell r="D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X8">
            <v>40238</v>
          </cell>
          <cell r="DY8">
            <v>40238</v>
          </cell>
          <cell r="DZ8">
            <v>40238</v>
          </cell>
          <cell r="EA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19</v>
          </cell>
          <cell r="C9">
            <v>19</v>
          </cell>
          <cell r="D9">
            <v>83</v>
          </cell>
          <cell r="F9">
            <v>147</v>
          </cell>
          <cell r="G9">
            <v>147</v>
          </cell>
          <cell r="H9">
            <v>115</v>
          </cell>
          <cell r="I9">
            <v>115</v>
          </cell>
          <cell r="J9">
            <v>115</v>
          </cell>
          <cell r="K9">
            <v>147</v>
          </cell>
          <cell r="L9">
            <v>115</v>
          </cell>
          <cell r="M9">
            <v>115</v>
          </cell>
          <cell r="N9">
            <v>115</v>
          </cell>
          <cell r="O9">
            <v>115</v>
          </cell>
          <cell r="P9">
            <v>147</v>
          </cell>
          <cell r="Q9">
            <v>147</v>
          </cell>
          <cell r="R9">
            <v>147</v>
          </cell>
          <cell r="S9">
            <v>147</v>
          </cell>
          <cell r="T9">
            <v>147</v>
          </cell>
          <cell r="U9">
            <v>115</v>
          </cell>
          <cell r="V9">
            <v>115</v>
          </cell>
          <cell r="W9">
            <v>131</v>
          </cell>
          <cell r="X9">
            <v>83</v>
          </cell>
          <cell r="Y9">
            <v>83</v>
          </cell>
          <cell r="Z9">
            <v>83</v>
          </cell>
          <cell r="AA9">
            <v>83</v>
          </cell>
          <cell r="AB9">
            <v>83</v>
          </cell>
          <cell r="AC9">
            <v>83</v>
          </cell>
          <cell r="AD9">
            <v>131</v>
          </cell>
          <cell r="AE9">
            <v>115</v>
          </cell>
          <cell r="AF9">
            <v>115</v>
          </cell>
          <cell r="AG9">
            <v>147</v>
          </cell>
          <cell r="AH9">
            <v>115</v>
          </cell>
          <cell r="AI9">
            <v>115</v>
          </cell>
          <cell r="AJ9">
            <v>115</v>
          </cell>
          <cell r="AK9">
            <v>83</v>
          </cell>
          <cell r="AL9">
            <v>83</v>
          </cell>
          <cell r="AM9">
            <v>115</v>
          </cell>
          <cell r="AN9">
            <v>147</v>
          </cell>
          <cell r="AO9">
            <v>147</v>
          </cell>
          <cell r="AP9">
            <v>147</v>
          </cell>
          <cell r="AQ9">
            <v>115</v>
          </cell>
          <cell r="AR9">
            <v>115</v>
          </cell>
          <cell r="AS9">
            <v>147</v>
          </cell>
          <cell r="AT9">
            <v>147</v>
          </cell>
          <cell r="AU9">
            <v>83</v>
          </cell>
          <cell r="AV9">
            <v>83</v>
          </cell>
          <cell r="AW9">
            <v>115</v>
          </cell>
          <cell r="AX9">
            <v>83</v>
          </cell>
          <cell r="AY9">
            <v>83</v>
          </cell>
          <cell r="AZ9">
            <v>115</v>
          </cell>
          <cell r="BA9">
            <v>83</v>
          </cell>
          <cell r="BB9">
            <v>147</v>
          </cell>
          <cell r="BC9">
            <v>115</v>
          </cell>
          <cell r="BD9">
            <v>115</v>
          </cell>
          <cell r="BE9">
            <v>115</v>
          </cell>
          <cell r="BF9">
            <v>44</v>
          </cell>
          <cell r="BG9">
            <v>44</v>
          </cell>
          <cell r="BH9">
            <v>147</v>
          </cell>
          <cell r="BI9">
            <v>147</v>
          </cell>
          <cell r="BJ9">
            <v>147</v>
          </cell>
          <cell r="BK9">
            <v>147</v>
          </cell>
          <cell r="BL9">
            <v>115</v>
          </cell>
          <cell r="BM9">
            <v>83</v>
          </cell>
          <cell r="BN9">
            <v>44</v>
          </cell>
          <cell r="BO9">
            <v>147</v>
          </cell>
          <cell r="BP9">
            <v>44</v>
          </cell>
          <cell r="BQ9">
            <v>44</v>
          </cell>
          <cell r="BR9">
            <v>115</v>
          </cell>
          <cell r="BS9">
            <v>147</v>
          </cell>
          <cell r="BT9">
            <v>83</v>
          </cell>
          <cell r="BU9">
            <v>115</v>
          </cell>
          <cell r="BV9">
            <v>115</v>
          </cell>
          <cell r="BW9">
            <v>147</v>
          </cell>
          <cell r="BX9">
            <v>83</v>
          </cell>
          <cell r="BY9">
            <v>147</v>
          </cell>
          <cell r="BZ9">
            <v>147</v>
          </cell>
          <cell r="CA9">
            <v>83</v>
          </cell>
          <cell r="CB9">
            <v>115</v>
          </cell>
          <cell r="CC9">
            <v>83</v>
          </cell>
          <cell r="CD9">
            <v>115</v>
          </cell>
          <cell r="CE9">
            <v>115</v>
          </cell>
          <cell r="CF9">
            <v>83</v>
          </cell>
          <cell r="CG9">
            <v>83</v>
          </cell>
          <cell r="CH9">
            <v>109</v>
          </cell>
          <cell r="CI9">
            <v>147</v>
          </cell>
          <cell r="CJ9">
            <v>83</v>
          </cell>
          <cell r="CK9">
            <v>83</v>
          </cell>
          <cell r="CL9">
            <v>147</v>
          </cell>
          <cell r="CM9">
            <v>115</v>
          </cell>
          <cell r="CN9">
            <v>90</v>
          </cell>
          <cell r="CO9">
            <v>115</v>
          </cell>
          <cell r="CP9">
            <v>115</v>
          </cell>
          <cell r="CQ9">
            <v>147</v>
          </cell>
          <cell r="CR9">
            <v>147</v>
          </cell>
          <cell r="CS9">
            <v>147</v>
          </cell>
          <cell r="CT9">
            <v>147</v>
          </cell>
          <cell r="CU9">
            <v>115</v>
          </cell>
          <cell r="CV9">
            <v>115</v>
          </cell>
          <cell r="CW9">
            <v>115</v>
          </cell>
          <cell r="CX9">
            <v>147</v>
          </cell>
          <cell r="CY9">
            <v>147</v>
          </cell>
          <cell r="CZ9">
            <v>115</v>
          </cell>
          <cell r="DA9">
            <v>115</v>
          </cell>
          <cell r="DB9">
            <v>83</v>
          </cell>
          <cell r="DC9">
            <v>83</v>
          </cell>
          <cell r="DD9">
            <v>115</v>
          </cell>
          <cell r="DE9">
            <v>83</v>
          </cell>
          <cell r="DF9">
            <v>83</v>
          </cell>
          <cell r="DG9">
            <v>44</v>
          </cell>
          <cell r="DH9">
            <v>44</v>
          </cell>
          <cell r="DI9">
            <v>83</v>
          </cell>
          <cell r="DJ9">
            <v>44</v>
          </cell>
          <cell r="DK9">
            <v>44</v>
          </cell>
          <cell r="DL9">
            <v>44</v>
          </cell>
          <cell r="DM9">
            <v>115</v>
          </cell>
          <cell r="DN9">
            <v>90</v>
          </cell>
          <cell r="DO9">
            <v>44</v>
          </cell>
          <cell r="DP9">
            <v>109</v>
          </cell>
          <cell r="DQ9">
            <v>109</v>
          </cell>
          <cell r="DR9">
            <v>109</v>
          </cell>
          <cell r="DS9">
            <v>109</v>
          </cell>
          <cell r="DT9">
            <v>39</v>
          </cell>
          <cell r="DU9">
            <v>39</v>
          </cell>
          <cell r="DV9">
            <v>39</v>
          </cell>
          <cell r="DW9">
            <v>19</v>
          </cell>
          <cell r="DX9">
            <v>19</v>
          </cell>
          <cell r="DY9">
            <v>19</v>
          </cell>
          <cell r="DZ9">
            <v>19</v>
          </cell>
          <cell r="EA9">
            <v>83</v>
          </cell>
          <cell r="EC9">
            <v>20</v>
          </cell>
          <cell r="ED9">
            <v>20</v>
          </cell>
          <cell r="EE9">
            <v>20</v>
          </cell>
          <cell r="EF9">
            <v>20</v>
          </cell>
          <cell r="EG9">
            <v>20</v>
          </cell>
          <cell r="EH9">
            <v>20</v>
          </cell>
          <cell r="EI9">
            <v>20</v>
          </cell>
          <cell r="EJ9">
            <v>20</v>
          </cell>
          <cell r="EK9">
            <v>20</v>
          </cell>
          <cell r="EL9">
            <v>20</v>
          </cell>
          <cell r="EM9">
            <v>20</v>
          </cell>
          <cell r="EN9">
            <v>20</v>
          </cell>
          <cell r="EO9">
            <v>20</v>
          </cell>
          <cell r="EP9">
            <v>20</v>
          </cell>
          <cell r="EQ9">
            <v>20</v>
          </cell>
          <cell r="ER9">
            <v>20</v>
          </cell>
          <cell r="ES9">
            <v>20</v>
          </cell>
          <cell r="ET9">
            <v>20</v>
          </cell>
          <cell r="EU9">
            <v>20</v>
          </cell>
          <cell r="EV9">
            <v>20</v>
          </cell>
          <cell r="EW9">
            <v>20</v>
          </cell>
          <cell r="EX9">
            <v>20</v>
          </cell>
          <cell r="EY9">
            <v>20</v>
          </cell>
          <cell r="EZ9">
            <v>20</v>
          </cell>
          <cell r="FA9">
            <v>20</v>
          </cell>
          <cell r="FB9">
            <v>20</v>
          </cell>
          <cell r="FC9">
            <v>20</v>
          </cell>
          <cell r="FD9">
            <v>20</v>
          </cell>
          <cell r="FE9">
            <v>20</v>
          </cell>
          <cell r="FF9">
            <v>20</v>
          </cell>
          <cell r="FG9">
            <v>20</v>
          </cell>
          <cell r="FH9">
            <v>20</v>
          </cell>
          <cell r="FI9">
            <v>20</v>
          </cell>
          <cell r="FJ9">
            <v>20</v>
          </cell>
          <cell r="FK9">
            <v>20</v>
          </cell>
          <cell r="FL9">
            <v>20</v>
          </cell>
          <cell r="FM9">
            <v>20</v>
          </cell>
          <cell r="FN9">
            <v>20</v>
          </cell>
          <cell r="FO9">
            <v>20</v>
          </cell>
          <cell r="FP9">
            <v>20</v>
          </cell>
          <cell r="FQ9">
            <v>20</v>
          </cell>
          <cell r="FR9">
            <v>20</v>
          </cell>
          <cell r="FS9">
            <v>20</v>
          </cell>
          <cell r="FT9">
            <v>20</v>
          </cell>
          <cell r="FU9">
            <v>20</v>
          </cell>
          <cell r="FV9">
            <v>20</v>
          </cell>
          <cell r="FW9">
            <v>20</v>
          </cell>
          <cell r="FX9">
            <v>20</v>
          </cell>
          <cell r="FY9">
            <v>20</v>
          </cell>
          <cell r="FZ9">
            <v>20</v>
          </cell>
          <cell r="GA9">
            <v>20</v>
          </cell>
          <cell r="GB9">
            <v>20</v>
          </cell>
          <cell r="GC9">
            <v>20</v>
          </cell>
          <cell r="GD9">
            <v>20</v>
          </cell>
          <cell r="GE9">
            <v>20</v>
          </cell>
          <cell r="GF9">
            <v>20</v>
          </cell>
          <cell r="GG9">
            <v>20</v>
          </cell>
          <cell r="GH9">
            <v>20</v>
          </cell>
          <cell r="GI9">
            <v>20</v>
          </cell>
          <cell r="GJ9">
            <v>20</v>
          </cell>
          <cell r="GK9">
            <v>20</v>
          </cell>
          <cell r="GL9">
            <v>20</v>
          </cell>
          <cell r="GM9">
            <v>20</v>
          </cell>
          <cell r="GN9">
            <v>20</v>
          </cell>
          <cell r="GO9">
            <v>20</v>
          </cell>
          <cell r="GP9">
            <v>20</v>
          </cell>
          <cell r="GQ9">
            <v>20</v>
          </cell>
          <cell r="GR9">
            <v>20</v>
          </cell>
          <cell r="GS9">
            <v>20</v>
          </cell>
          <cell r="GT9">
            <v>20</v>
          </cell>
          <cell r="GU9">
            <v>20</v>
          </cell>
          <cell r="GV9">
            <v>20</v>
          </cell>
          <cell r="GW9">
            <v>20</v>
          </cell>
          <cell r="GX9">
            <v>20</v>
          </cell>
          <cell r="GY9">
            <v>20</v>
          </cell>
          <cell r="GZ9">
            <v>20</v>
          </cell>
          <cell r="HA9">
            <v>20</v>
          </cell>
          <cell r="HB9">
            <v>20</v>
          </cell>
          <cell r="HC9">
            <v>20</v>
          </cell>
          <cell r="HD9">
            <v>20</v>
          </cell>
          <cell r="HE9">
            <v>20</v>
          </cell>
          <cell r="HF9">
            <v>20</v>
          </cell>
          <cell r="HG9">
            <v>20</v>
          </cell>
          <cell r="HH9">
            <v>20</v>
          </cell>
          <cell r="HI9">
            <v>20</v>
          </cell>
          <cell r="HJ9">
            <v>20</v>
          </cell>
          <cell r="HK9">
            <v>20</v>
          </cell>
          <cell r="HL9">
            <v>20</v>
          </cell>
          <cell r="HM9">
            <v>20</v>
          </cell>
          <cell r="HN9">
            <v>20</v>
          </cell>
          <cell r="HO9">
            <v>20</v>
          </cell>
          <cell r="HP9">
            <v>20</v>
          </cell>
          <cell r="HQ9">
            <v>20</v>
          </cell>
          <cell r="HR9">
            <v>20</v>
          </cell>
          <cell r="HS9">
            <v>20</v>
          </cell>
          <cell r="HT9">
            <v>20</v>
          </cell>
          <cell r="HU9">
            <v>20</v>
          </cell>
          <cell r="HV9">
            <v>20</v>
          </cell>
          <cell r="HW9">
            <v>20</v>
          </cell>
          <cell r="HX9">
            <v>20</v>
          </cell>
          <cell r="HY9">
            <v>20</v>
          </cell>
          <cell r="HZ9">
            <v>20</v>
          </cell>
          <cell r="IA9">
            <v>20</v>
          </cell>
          <cell r="IB9">
            <v>20</v>
          </cell>
          <cell r="IC9">
            <v>20</v>
          </cell>
          <cell r="ID9">
            <v>20</v>
          </cell>
          <cell r="IE9">
            <v>20</v>
          </cell>
          <cell r="IF9">
            <v>20</v>
          </cell>
          <cell r="IG9">
            <v>20</v>
          </cell>
          <cell r="IH9">
            <v>20</v>
          </cell>
          <cell r="II9">
            <v>20</v>
          </cell>
          <cell r="IJ9">
            <v>20</v>
          </cell>
          <cell r="IK9">
            <v>20</v>
          </cell>
          <cell r="IL9">
            <v>20</v>
          </cell>
          <cell r="IM9">
            <v>20</v>
          </cell>
          <cell r="IN9">
            <v>20</v>
          </cell>
          <cell r="IO9">
            <v>20</v>
          </cell>
          <cell r="IP9">
            <v>20</v>
          </cell>
          <cell r="IQ9">
            <v>20</v>
          </cell>
        </row>
        <row r="10">
          <cell r="B10" t="str">
            <v>A2332825X</v>
          </cell>
          <cell r="C10" t="str">
            <v>A2332780F</v>
          </cell>
          <cell r="D10" t="str">
            <v>A2332015W</v>
          </cell>
          <cell r="F10" t="str">
            <v>A2325892T</v>
          </cell>
          <cell r="G10" t="str">
            <v>A2326162J</v>
          </cell>
          <cell r="H10" t="str">
            <v>A2326927X</v>
          </cell>
          <cell r="I10" t="str">
            <v>A2326972K</v>
          </cell>
          <cell r="J10" t="str">
            <v>A2327017F</v>
          </cell>
          <cell r="K10" t="str">
            <v>A2326207A</v>
          </cell>
          <cell r="L10" t="str">
            <v>A2327062T</v>
          </cell>
          <cell r="M10" t="str">
            <v>A2327107K</v>
          </cell>
          <cell r="N10" t="str">
            <v>A2327152W</v>
          </cell>
          <cell r="O10" t="str">
            <v>A2327197A</v>
          </cell>
          <cell r="P10" t="str">
            <v>A2326252L</v>
          </cell>
          <cell r="Q10" t="str">
            <v>A2327242A</v>
          </cell>
          <cell r="R10" t="str">
            <v>A2327287F</v>
          </cell>
          <cell r="S10" t="str">
            <v>A2327332F</v>
          </cell>
          <cell r="T10" t="str">
            <v>A2327377K</v>
          </cell>
          <cell r="U10" t="str">
            <v>A2327422K</v>
          </cell>
          <cell r="V10" t="str">
            <v>A2327467R</v>
          </cell>
          <cell r="W10" t="str">
            <v>A2327512R</v>
          </cell>
          <cell r="X10" t="str">
            <v>A2330887V</v>
          </cell>
          <cell r="Y10" t="str">
            <v>A2330932V</v>
          </cell>
          <cell r="Z10" t="str">
            <v>A2330977X</v>
          </cell>
          <cell r="AA10" t="str">
            <v>A2331652V</v>
          </cell>
          <cell r="AB10" t="str">
            <v>A2331787C</v>
          </cell>
          <cell r="AC10" t="str">
            <v>A2331742X</v>
          </cell>
          <cell r="AD10" t="str">
            <v>A2326297T</v>
          </cell>
          <cell r="AE10" t="str">
            <v>A2327557V</v>
          </cell>
          <cell r="AF10" t="str">
            <v>A2327602V</v>
          </cell>
          <cell r="AG10" t="str">
            <v>A2326342T</v>
          </cell>
          <cell r="AH10" t="str">
            <v>A2327647X</v>
          </cell>
          <cell r="AI10" t="str">
            <v>A2327692K</v>
          </cell>
          <cell r="AJ10" t="str">
            <v>A2327737C</v>
          </cell>
          <cell r="AK10" t="str">
            <v>A2329492C</v>
          </cell>
          <cell r="AL10" t="str">
            <v>A2329537W</v>
          </cell>
          <cell r="AM10" t="str">
            <v>A2327782R</v>
          </cell>
          <cell r="AN10" t="str">
            <v>A2326117W</v>
          </cell>
          <cell r="AO10" t="str">
            <v>A2326747R</v>
          </cell>
          <cell r="AP10" t="str">
            <v>A2328862J</v>
          </cell>
          <cell r="AQ10" t="str">
            <v>A2328907A</v>
          </cell>
          <cell r="AR10" t="str">
            <v>A2328952L</v>
          </cell>
          <cell r="AS10" t="str">
            <v>A2326792A</v>
          </cell>
          <cell r="AT10" t="str">
            <v>A2325937K</v>
          </cell>
          <cell r="AU10" t="str">
            <v>A2329582J</v>
          </cell>
          <cell r="AV10" t="str">
            <v>A2329627A</v>
          </cell>
          <cell r="AW10" t="str">
            <v>A2327827J</v>
          </cell>
          <cell r="AX10" t="str">
            <v>A2329717F</v>
          </cell>
          <cell r="AY10" t="str">
            <v>A2329672L</v>
          </cell>
          <cell r="AZ10" t="str">
            <v>A2327872V</v>
          </cell>
          <cell r="BA10" t="str">
            <v>A2331832C</v>
          </cell>
          <cell r="BB10" t="str">
            <v>A2326387W</v>
          </cell>
          <cell r="BC10" t="str">
            <v>A2327917L</v>
          </cell>
          <cell r="BD10" t="str">
            <v>A2327962X</v>
          </cell>
          <cell r="BE10" t="str">
            <v>A2328007V</v>
          </cell>
          <cell r="BF10" t="str">
            <v>A2329807K</v>
          </cell>
          <cell r="BG10" t="str">
            <v>A2329852W</v>
          </cell>
          <cell r="BH10" t="str">
            <v>A2328052F</v>
          </cell>
          <cell r="BI10" t="str">
            <v>A2325982W</v>
          </cell>
          <cell r="BJ10" t="str">
            <v>A2331877J</v>
          </cell>
          <cell r="BK10" t="str">
            <v>A2326522A</v>
          </cell>
          <cell r="BL10" t="str">
            <v>A2328142K</v>
          </cell>
          <cell r="BM10" t="str">
            <v>A2331922J</v>
          </cell>
          <cell r="BN10" t="str">
            <v>A2329897A</v>
          </cell>
          <cell r="BO10" t="str">
            <v>A2326477A</v>
          </cell>
          <cell r="BP10" t="str">
            <v>A2329942A</v>
          </cell>
          <cell r="BQ10" t="str">
            <v>A2329987F</v>
          </cell>
          <cell r="BR10" t="str">
            <v>A2328097K</v>
          </cell>
          <cell r="BS10" t="str">
            <v>A2326027T</v>
          </cell>
          <cell r="BT10" t="str">
            <v>A2331967L</v>
          </cell>
          <cell r="BU10" t="str">
            <v>A2328187R</v>
          </cell>
          <cell r="BV10" t="str">
            <v>A2328232R</v>
          </cell>
          <cell r="BW10" t="str">
            <v>A2326567F</v>
          </cell>
          <cell r="BX10" t="str">
            <v>A2330032L</v>
          </cell>
          <cell r="BY10" t="str">
            <v>A2328277V</v>
          </cell>
          <cell r="BZ10" t="str">
            <v>A2331022A</v>
          </cell>
          <cell r="CA10" t="str">
            <v>A2331067F</v>
          </cell>
          <cell r="CB10" t="str">
            <v>A2328322V</v>
          </cell>
          <cell r="CC10" t="str">
            <v>A2330077T</v>
          </cell>
          <cell r="CD10" t="str">
            <v>A2328367X</v>
          </cell>
          <cell r="CE10" t="str">
            <v>A2329222C</v>
          </cell>
          <cell r="CF10" t="str">
            <v>A2330122T</v>
          </cell>
          <cell r="CG10" t="str">
            <v>A2330167W</v>
          </cell>
          <cell r="CH10" t="str">
            <v>A2331607J</v>
          </cell>
          <cell r="CI10" t="str">
            <v>A2329267J</v>
          </cell>
          <cell r="CJ10" t="str">
            <v>A2331697X</v>
          </cell>
          <cell r="CK10" t="str">
            <v>A2331112F</v>
          </cell>
          <cell r="CL10" t="str">
            <v>A2326837V</v>
          </cell>
          <cell r="CM10" t="str">
            <v>A2329042V</v>
          </cell>
          <cell r="CN10" t="str">
            <v>A2329087X</v>
          </cell>
          <cell r="CO10" t="str">
            <v>A2329132X</v>
          </cell>
          <cell r="CP10" t="str">
            <v>A2331157K</v>
          </cell>
          <cell r="CQ10" t="str">
            <v>A2326072C</v>
          </cell>
          <cell r="CR10" t="str">
            <v>A2326657K</v>
          </cell>
          <cell r="CS10" t="str">
            <v>A2328592V</v>
          </cell>
          <cell r="CT10" t="str">
            <v>A2328637L</v>
          </cell>
          <cell r="CU10" t="str">
            <v>A2328772C</v>
          </cell>
          <cell r="CV10" t="str">
            <v>A2328727T</v>
          </cell>
          <cell r="CW10" t="str">
            <v>A2328682X</v>
          </cell>
          <cell r="CX10" t="str">
            <v>A2326702K</v>
          </cell>
          <cell r="CY10" t="str">
            <v>A2331202K</v>
          </cell>
          <cell r="CZ10" t="str">
            <v>A2328502C</v>
          </cell>
          <cell r="DA10" t="str">
            <v>A2328547J</v>
          </cell>
          <cell r="DB10" t="str">
            <v>A2331247R</v>
          </cell>
          <cell r="DC10" t="str">
            <v>A2331292A</v>
          </cell>
          <cell r="DD10" t="str">
            <v>A2329312J</v>
          </cell>
          <cell r="DE10" t="str">
            <v>A2330302A</v>
          </cell>
          <cell r="DF10" t="str">
            <v>A2331337V</v>
          </cell>
          <cell r="DG10" t="str">
            <v>A2330212W</v>
          </cell>
          <cell r="DH10" t="str">
            <v>A2330257A</v>
          </cell>
          <cell r="DI10" t="str">
            <v>A2331382F</v>
          </cell>
          <cell r="DJ10" t="str">
            <v>A2330347F</v>
          </cell>
          <cell r="DK10" t="str">
            <v>A2330392T</v>
          </cell>
          <cell r="DL10" t="str">
            <v>A2330437K</v>
          </cell>
          <cell r="DM10" t="str">
            <v>A2328457C</v>
          </cell>
          <cell r="DN10" t="str">
            <v>A2328412X</v>
          </cell>
          <cell r="DO10" t="str">
            <v>A2330482W</v>
          </cell>
          <cell r="DP10" t="str">
            <v>A2326882F</v>
          </cell>
          <cell r="DQ10" t="str">
            <v>A2329357L</v>
          </cell>
          <cell r="DR10" t="str">
            <v>A2329402L</v>
          </cell>
          <cell r="DS10" t="str">
            <v>A2331427X</v>
          </cell>
          <cell r="DT10" t="str">
            <v>A2331472K</v>
          </cell>
          <cell r="DU10" t="str">
            <v>A2331517C</v>
          </cell>
          <cell r="DV10" t="str">
            <v>A2331562R</v>
          </cell>
          <cell r="DW10" t="str">
            <v>A2332597J</v>
          </cell>
          <cell r="DX10" t="str">
            <v>A2332732L</v>
          </cell>
          <cell r="DY10" t="str">
            <v>A2332822T</v>
          </cell>
          <cell r="DZ10" t="str">
            <v>A2332777T</v>
          </cell>
          <cell r="EA10" t="str">
            <v>A2332012R</v>
          </cell>
          <cell r="EC10" t="str">
            <v>A2325893V</v>
          </cell>
          <cell r="ED10" t="str">
            <v>A2326163K</v>
          </cell>
          <cell r="EE10" t="str">
            <v>A2326928A</v>
          </cell>
          <cell r="EF10" t="str">
            <v>A2326973L</v>
          </cell>
          <cell r="EG10" t="str">
            <v>A2327018J</v>
          </cell>
          <cell r="EH10" t="str">
            <v>A2326208C</v>
          </cell>
          <cell r="EI10" t="str">
            <v>A2327063V</v>
          </cell>
          <cell r="EJ10" t="str">
            <v>A2327108L</v>
          </cell>
          <cell r="EK10" t="str">
            <v>A2327153X</v>
          </cell>
          <cell r="EL10" t="str">
            <v>A2327198C</v>
          </cell>
          <cell r="EM10" t="str">
            <v>A2326253R</v>
          </cell>
          <cell r="EN10" t="str">
            <v>A2327243C</v>
          </cell>
          <cell r="EO10" t="str">
            <v>A2327288J</v>
          </cell>
          <cell r="EP10" t="str">
            <v>A2327333J</v>
          </cell>
          <cell r="EQ10" t="str">
            <v>A2327378L</v>
          </cell>
          <cell r="ER10" t="str">
            <v>A2327423L</v>
          </cell>
          <cell r="ES10" t="str">
            <v>A2327468T</v>
          </cell>
          <cell r="ET10" t="str">
            <v>A2327513T</v>
          </cell>
          <cell r="EU10" t="str">
            <v>A2330888W</v>
          </cell>
          <cell r="EV10" t="str">
            <v>A2330933W</v>
          </cell>
          <cell r="EW10" t="str">
            <v>A2330978A</v>
          </cell>
          <cell r="EX10" t="str">
            <v>A2331653W</v>
          </cell>
          <cell r="EY10" t="str">
            <v>A2331788F</v>
          </cell>
          <cell r="EZ10" t="str">
            <v>A2331743A</v>
          </cell>
          <cell r="FA10" t="str">
            <v>A2326298V</v>
          </cell>
          <cell r="FB10" t="str">
            <v>A2327558W</v>
          </cell>
          <cell r="FC10" t="str">
            <v>A2327603W</v>
          </cell>
          <cell r="FD10" t="str">
            <v>A2326343V</v>
          </cell>
          <cell r="FE10" t="str">
            <v>A2327648A</v>
          </cell>
          <cell r="FF10" t="str">
            <v>A2327693L</v>
          </cell>
          <cell r="FG10" t="str">
            <v>A2327738F</v>
          </cell>
          <cell r="FH10" t="str">
            <v>A2329493F</v>
          </cell>
          <cell r="FI10" t="str">
            <v>A2329538X</v>
          </cell>
          <cell r="FJ10" t="str">
            <v>A2327783T</v>
          </cell>
          <cell r="FK10" t="str">
            <v>A2326118X</v>
          </cell>
          <cell r="FL10" t="str">
            <v>A2326748T</v>
          </cell>
          <cell r="FM10" t="str">
            <v>A2328863K</v>
          </cell>
          <cell r="FN10" t="str">
            <v>A2328908C</v>
          </cell>
          <cell r="FO10" t="str">
            <v>A2328953R</v>
          </cell>
          <cell r="FP10" t="str">
            <v>A2326793C</v>
          </cell>
          <cell r="FQ10" t="str">
            <v>A2325938L</v>
          </cell>
          <cell r="FR10" t="str">
            <v>A2329583K</v>
          </cell>
          <cell r="FS10" t="str">
            <v>A2329628C</v>
          </cell>
          <cell r="FT10" t="str">
            <v>A2327828K</v>
          </cell>
          <cell r="FU10" t="str">
            <v>A2329718J</v>
          </cell>
          <cell r="FV10" t="str">
            <v>A2329673R</v>
          </cell>
          <cell r="FW10" t="str">
            <v>A2327873W</v>
          </cell>
          <cell r="FX10" t="str">
            <v>A2331833F</v>
          </cell>
          <cell r="FY10" t="str">
            <v>A2326388X</v>
          </cell>
          <cell r="FZ10" t="str">
            <v>A2327918R</v>
          </cell>
          <cell r="GA10" t="str">
            <v>A2327963A</v>
          </cell>
          <cell r="GB10" t="str">
            <v>A2328008W</v>
          </cell>
          <cell r="GC10" t="str">
            <v>A2329808L</v>
          </cell>
          <cell r="GD10" t="str">
            <v>A2329853X</v>
          </cell>
          <cell r="GE10" t="str">
            <v>A2328053J</v>
          </cell>
          <cell r="GF10" t="str">
            <v>A2325983X</v>
          </cell>
          <cell r="GG10" t="str">
            <v>A2331878K</v>
          </cell>
          <cell r="GH10" t="str">
            <v>A2326523C</v>
          </cell>
          <cell r="GI10" t="str">
            <v>A2328143L</v>
          </cell>
          <cell r="GJ10" t="str">
            <v>A2331923K</v>
          </cell>
          <cell r="GK10" t="str">
            <v>A2329898C</v>
          </cell>
          <cell r="GL10" t="str">
            <v>A2326478C</v>
          </cell>
          <cell r="GM10" t="str">
            <v>A2329943C</v>
          </cell>
          <cell r="GN10" t="str">
            <v>A2329988J</v>
          </cell>
          <cell r="GO10" t="str">
            <v>A2328098L</v>
          </cell>
          <cell r="GP10" t="str">
            <v>A2326028V</v>
          </cell>
          <cell r="GQ10" t="str">
            <v>A2331968R</v>
          </cell>
          <cell r="GR10" t="str">
            <v>A2328188T</v>
          </cell>
          <cell r="GS10" t="str">
            <v>A2328233T</v>
          </cell>
          <cell r="GT10" t="str">
            <v>A2326568J</v>
          </cell>
          <cell r="GU10" t="str">
            <v>A2330033R</v>
          </cell>
          <cell r="GV10" t="str">
            <v>A2328278W</v>
          </cell>
          <cell r="GW10" t="str">
            <v>A2331023C</v>
          </cell>
          <cell r="GX10" t="str">
            <v>A2331068J</v>
          </cell>
          <cell r="GY10" t="str">
            <v>A2328323W</v>
          </cell>
          <cell r="GZ10" t="str">
            <v>A2330078V</v>
          </cell>
          <cell r="HA10" t="str">
            <v>A2328368A</v>
          </cell>
          <cell r="HB10" t="str">
            <v>A2329223F</v>
          </cell>
          <cell r="HC10" t="str">
            <v>A2330123V</v>
          </cell>
          <cell r="HD10" t="str">
            <v>A2330168X</v>
          </cell>
          <cell r="HE10" t="str">
            <v>A2331608K</v>
          </cell>
          <cell r="HF10" t="str">
            <v>A2329268K</v>
          </cell>
          <cell r="HG10" t="str">
            <v>A2331698A</v>
          </cell>
          <cell r="HH10" t="str">
            <v>A2331113J</v>
          </cell>
          <cell r="HI10" t="str">
            <v>A2326838W</v>
          </cell>
          <cell r="HJ10" t="str">
            <v>A2329043W</v>
          </cell>
          <cell r="HK10" t="str">
            <v>A2329088A</v>
          </cell>
          <cell r="HL10" t="str">
            <v>A2329133A</v>
          </cell>
          <cell r="HM10" t="str">
            <v>A2331158L</v>
          </cell>
          <cell r="HN10" t="str">
            <v>A2326073F</v>
          </cell>
          <cell r="HO10" t="str">
            <v>A2326658L</v>
          </cell>
          <cell r="HP10" t="str">
            <v>A2328593W</v>
          </cell>
          <cell r="HQ10" t="str">
            <v>A2328638R</v>
          </cell>
          <cell r="HR10" t="str">
            <v>A2328773F</v>
          </cell>
          <cell r="HS10" t="str">
            <v>A2328728V</v>
          </cell>
          <cell r="HT10" t="str">
            <v>A2328683A</v>
          </cell>
          <cell r="HU10" t="str">
            <v>A2326703L</v>
          </cell>
          <cell r="HV10" t="str">
            <v>A2331203L</v>
          </cell>
          <cell r="HW10" t="str">
            <v>A2328503F</v>
          </cell>
          <cell r="HX10" t="str">
            <v>A2328548K</v>
          </cell>
          <cell r="HY10" t="str">
            <v>A2331248T</v>
          </cell>
          <cell r="HZ10" t="str">
            <v>A2331293C</v>
          </cell>
          <cell r="IA10" t="str">
            <v>A2329313K</v>
          </cell>
          <cell r="IB10" t="str">
            <v>A2330303C</v>
          </cell>
          <cell r="IC10" t="str">
            <v>A2331338W</v>
          </cell>
          <cell r="ID10" t="str">
            <v>A2330213X</v>
          </cell>
          <cell r="IE10" t="str">
            <v>A2330258C</v>
          </cell>
          <cell r="IF10" t="str">
            <v>A2331383J</v>
          </cell>
          <cell r="IG10" t="str">
            <v>A2330348J</v>
          </cell>
          <cell r="IH10" t="str">
            <v>A2330393V</v>
          </cell>
          <cell r="II10" t="str">
            <v>A2330438L</v>
          </cell>
          <cell r="IJ10" t="str">
            <v>A2328458F</v>
          </cell>
          <cell r="IK10" t="str">
            <v>A2328413A</v>
          </cell>
          <cell r="IL10" t="str">
            <v>A2330483X</v>
          </cell>
          <cell r="IM10" t="str">
            <v>A2326883J</v>
          </cell>
          <cell r="IN10" t="str">
            <v>A2329358R</v>
          </cell>
          <cell r="IO10" t="str">
            <v>A2329403R</v>
          </cell>
          <cell r="IP10" t="str">
            <v>A2331428A</v>
          </cell>
          <cell r="IQ10" t="str">
            <v>A2331473L</v>
          </cell>
        </row>
        <row r="111">
          <cell r="F111">
            <v>18.100000000000001</v>
          </cell>
          <cell r="G111">
            <v>6.7</v>
          </cell>
          <cell r="K111">
            <v>6.8</v>
          </cell>
          <cell r="P111">
            <v>30.6</v>
          </cell>
          <cell r="Q111">
            <v>24.5</v>
          </cell>
          <cell r="R111">
            <v>56.5</v>
          </cell>
          <cell r="S111">
            <v>13.7</v>
          </cell>
          <cell r="T111">
            <v>15.2</v>
          </cell>
          <cell r="AG111">
            <v>2.8</v>
          </cell>
          <cell r="AN111">
            <v>6.2</v>
          </cell>
          <cell r="AO111">
            <v>8.6</v>
          </cell>
          <cell r="AP111">
            <v>8.5</v>
          </cell>
          <cell r="AS111">
            <v>3.4</v>
          </cell>
          <cell r="AT111">
            <v>10</v>
          </cell>
          <cell r="BB111">
            <v>14.4</v>
          </cell>
          <cell r="BH111">
            <v>15.8</v>
          </cell>
          <cell r="BI111">
            <v>8</v>
          </cell>
          <cell r="BJ111">
            <v>6.7</v>
          </cell>
          <cell r="BK111">
            <v>5.2</v>
          </cell>
          <cell r="BO111">
            <v>9.9</v>
          </cell>
          <cell r="BS111">
            <v>7.1</v>
          </cell>
          <cell r="BW111">
            <v>20.6</v>
          </cell>
          <cell r="BY111">
            <v>2.4</v>
          </cell>
          <cell r="BZ111">
            <v>2.4</v>
          </cell>
          <cell r="CI111">
            <v>18.5</v>
          </cell>
          <cell r="CL111">
            <v>11</v>
          </cell>
          <cell r="CQ111">
            <v>4.0999999999999996</v>
          </cell>
          <cell r="CR111">
            <v>3.6</v>
          </cell>
          <cell r="CS111">
            <v>2.4</v>
          </cell>
          <cell r="CT111">
            <v>2.4</v>
          </cell>
          <cell r="CX111">
            <v>3.3</v>
          </cell>
          <cell r="CY111">
            <v>0</v>
          </cell>
        </row>
        <row r="112">
          <cell r="F112">
            <v>20.8</v>
          </cell>
          <cell r="G112">
            <v>9.5</v>
          </cell>
          <cell r="K112">
            <v>8.9</v>
          </cell>
          <cell r="P112">
            <v>34</v>
          </cell>
          <cell r="Q112">
            <v>27.4</v>
          </cell>
          <cell r="R112">
            <v>56.3</v>
          </cell>
          <cell r="S112">
            <v>28.2</v>
          </cell>
          <cell r="T112">
            <v>14.8</v>
          </cell>
          <cell r="AG112">
            <v>2.7</v>
          </cell>
          <cell r="AN112">
            <v>11.7</v>
          </cell>
          <cell r="AO112">
            <v>7.5</v>
          </cell>
          <cell r="AP112">
            <v>6.8</v>
          </cell>
          <cell r="AS112">
            <v>15.2</v>
          </cell>
          <cell r="AT112">
            <v>13.2</v>
          </cell>
          <cell r="BB112">
            <v>16.2</v>
          </cell>
          <cell r="BH112">
            <v>15.4</v>
          </cell>
          <cell r="BI112">
            <v>10.1</v>
          </cell>
          <cell r="BJ112">
            <v>8.6</v>
          </cell>
          <cell r="BK112">
            <v>5.2</v>
          </cell>
          <cell r="BO112">
            <v>11.4</v>
          </cell>
          <cell r="BS112">
            <v>8</v>
          </cell>
          <cell r="BW112">
            <v>24.4</v>
          </cell>
          <cell r="BY112">
            <v>3.1</v>
          </cell>
          <cell r="BZ112">
            <v>3.1</v>
          </cell>
          <cell r="CI112">
            <v>18.5</v>
          </cell>
          <cell r="CL112">
            <v>17.899999999999999</v>
          </cell>
          <cell r="CQ112">
            <v>6.6</v>
          </cell>
          <cell r="CR112">
            <v>7.7</v>
          </cell>
          <cell r="CS112">
            <v>4.9000000000000004</v>
          </cell>
          <cell r="CT112">
            <v>13.5</v>
          </cell>
          <cell r="CX112">
            <v>4.3</v>
          </cell>
          <cell r="CY112">
            <v>0</v>
          </cell>
        </row>
        <row r="113">
          <cell r="F113">
            <v>19.399999999999999</v>
          </cell>
          <cell r="G113">
            <v>9.8000000000000007</v>
          </cell>
          <cell r="K113">
            <v>10.8</v>
          </cell>
          <cell r="P113">
            <v>33.200000000000003</v>
          </cell>
          <cell r="Q113">
            <v>25</v>
          </cell>
          <cell r="R113">
            <v>50</v>
          </cell>
          <cell r="S113">
            <v>37.299999999999997</v>
          </cell>
          <cell r="T113">
            <v>22.7</v>
          </cell>
          <cell r="AG113">
            <v>4.3</v>
          </cell>
          <cell r="AN113">
            <v>9.3000000000000007</v>
          </cell>
          <cell r="AO113">
            <v>7.5</v>
          </cell>
          <cell r="AP113">
            <v>6.7</v>
          </cell>
          <cell r="AS113">
            <v>11.3</v>
          </cell>
          <cell r="AT113">
            <v>14</v>
          </cell>
          <cell r="BB113">
            <v>16.7</v>
          </cell>
          <cell r="BH113">
            <v>19.2</v>
          </cell>
          <cell r="BI113">
            <v>11.6</v>
          </cell>
          <cell r="BJ113">
            <v>8.5</v>
          </cell>
          <cell r="BK113">
            <v>8.3000000000000007</v>
          </cell>
          <cell r="BO113">
            <v>13.1</v>
          </cell>
          <cell r="BS113">
            <v>10.1</v>
          </cell>
          <cell r="BW113">
            <v>29.6</v>
          </cell>
          <cell r="BY113">
            <v>4.2</v>
          </cell>
          <cell r="BZ113">
            <v>4.2</v>
          </cell>
          <cell r="CI113">
            <v>22.3</v>
          </cell>
          <cell r="CL113">
            <v>19.5</v>
          </cell>
          <cell r="CQ113">
            <v>8.5</v>
          </cell>
          <cell r="CR113">
            <v>9.6999999999999993</v>
          </cell>
          <cell r="CS113">
            <v>8.3000000000000007</v>
          </cell>
          <cell r="CT113">
            <v>15.4</v>
          </cell>
          <cell r="CX113">
            <v>3.8</v>
          </cell>
          <cell r="CY113">
            <v>0</v>
          </cell>
        </row>
        <row r="114">
          <cell r="F114">
            <v>18</v>
          </cell>
          <cell r="G114">
            <v>10.3</v>
          </cell>
          <cell r="K114">
            <v>13.1</v>
          </cell>
          <cell r="P114">
            <v>21.9</v>
          </cell>
          <cell r="Q114">
            <v>12.4</v>
          </cell>
          <cell r="R114">
            <v>30.6</v>
          </cell>
          <cell r="S114">
            <v>37.799999999999997</v>
          </cell>
          <cell r="T114">
            <v>16.899999999999999</v>
          </cell>
          <cell r="AG114">
            <v>8.1</v>
          </cell>
          <cell r="AN114">
            <v>11.1</v>
          </cell>
          <cell r="AO114">
            <v>8.4</v>
          </cell>
          <cell r="AP114">
            <v>8.8000000000000007</v>
          </cell>
          <cell r="AS114">
            <v>12.7</v>
          </cell>
          <cell r="AT114">
            <v>17.399999999999999</v>
          </cell>
          <cell r="BB114">
            <v>16.100000000000001</v>
          </cell>
          <cell r="BH114">
            <v>25.5</v>
          </cell>
          <cell r="BI114">
            <v>14</v>
          </cell>
          <cell r="BJ114">
            <v>10.3</v>
          </cell>
          <cell r="BK114">
            <v>12.4</v>
          </cell>
          <cell r="BO114">
            <v>16.7</v>
          </cell>
          <cell r="BS114">
            <v>11.6</v>
          </cell>
          <cell r="BW114">
            <v>25.9</v>
          </cell>
          <cell r="BY114">
            <v>4.8</v>
          </cell>
          <cell r="BZ114">
            <v>4.8</v>
          </cell>
          <cell r="CI114">
            <v>23.6</v>
          </cell>
          <cell r="CL114">
            <v>20.9</v>
          </cell>
          <cell r="CQ114">
            <v>10.5</v>
          </cell>
          <cell r="CR114">
            <v>12.2</v>
          </cell>
          <cell r="CS114">
            <v>8.6999999999999993</v>
          </cell>
          <cell r="CT114">
            <v>17.3</v>
          </cell>
          <cell r="CX114">
            <v>3.8</v>
          </cell>
          <cell r="CY114">
            <v>0</v>
          </cell>
        </row>
        <row r="115">
          <cell r="F115">
            <v>14</v>
          </cell>
          <cell r="G115">
            <v>14.8</v>
          </cell>
          <cell r="K115">
            <v>17.600000000000001</v>
          </cell>
          <cell r="P115">
            <v>7.8</v>
          </cell>
          <cell r="Q115">
            <v>-2.2999999999999998</v>
          </cell>
          <cell r="R115">
            <v>6.3</v>
          </cell>
          <cell r="S115">
            <v>32.5</v>
          </cell>
          <cell r="T115">
            <v>11.3</v>
          </cell>
          <cell r="AG115">
            <v>13.8</v>
          </cell>
          <cell r="AN115">
            <v>18.5</v>
          </cell>
          <cell r="AO115">
            <v>13</v>
          </cell>
          <cell r="AP115">
            <v>12.2</v>
          </cell>
          <cell r="AS115">
            <v>23.3</v>
          </cell>
          <cell r="AT115">
            <v>19.600000000000001</v>
          </cell>
          <cell r="BB115">
            <v>22.5</v>
          </cell>
          <cell r="BH115">
            <v>26</v>
          </cell>
          <cell r="BI115">
            <v>16.8</v>
          </cell>
          <cell r="BJ115">
            <v>12.6</v>
          </cell>
          <cell r="BK115">
            <v>11.4</v>
          </cell>
          <cell r="BO115">
            <v>20.2</v>
          </cell>
          <cell r="BS115">
            <v>14.6</v>
          </cell>
          <cell r="BW115">
            <v>23.7</v>
          </cell>
          <cell r="BY115">
            <v>9.1</v>
          </cell>
          <cell r="BZ115">
            <v>9.1</v>
          </cell>
          <cell r="CI115">
            <v>33.1</v>
          </cell>
          <cell r="CL115">
            <v>18.3</v>
          </cell>
          <cell r="CQ115">
            <v>16.600000000000001</v>
          </cell>
          <cell r="CR115">
            <v>18.3</v>
          </cell>
          <cell r="CS115">
            <v>14.7</v>
          </cell>
          <cell r="CT115">
            <v>18.399999999999999</v>
          </cell>
          <cell r="CX115">
            <v>6.5</v>
          </cell>
          <cell r="CY115">
            <v>0</v>
          </cell>
        </row>
        <row r="116">
          <cell r="F116">
            <v>9.8000000000000007</v>
          </cell>
          <cell r="G116">
            <v>18.2</v>
          </cell>
          <cell r="K116">
            <v>24</v>
          </cell>
          <cell r="P116">
            <v>-3.2</v>
          </cell>
          <cell r="Q116">
            <v>-14.2</v>
          </cell>
          <cell r="R116">
            <v>-11</v>
          </cell>
          <cell r="S116">
            <v>22.7</v>
          </cell>
          <cell r="T116">
            <v>9.1999999999999993</v>
          </cell>
          <cell r="AG116">
            <v>17.600000000000001</v>
          </cell>
          <cell r="AN116">
            <v>14</v>
          </cell>
          <cell r="AO116">
            <v>16.7</v>
          </cell>
          <cell r="AP116">
            <v>15.6</v>
          </cell>
          <cell r="AS116">
            <v>10.8</v>
          </cell>
          <cell r="AT116">
            <v>22.9</v>
          </cell>
          <cell r="BB116">
            <v>25.3</v>
          </cell>
          <cell r="BH116">
            <v>33.700000000000003</v>
          </cell>
          <cell r="BI116">
            <v>18.8</v>
          </cell>
          <cell r="BJ116">
            <v>13.1</v>
          </cell>
          <cell r="BK116">
            <v>13.9</v>
          </cell>
          <cell r="BO116">
            <v>23.2</v>
          </cell>
          <cell r="BS116">
            <v>19.3</v>
          </cell>
          <cell r="BW116">
            <v>24.2</v>
          </cell>
          <cell r="BY116">
            <v>10.7</v>
          </cell>
          <cell r="BZ116">
            <v>10.7</v>
          </cell>
          <cell r="CI116">
            <v>35.6</v>
          </cell>
          <cell r="CL116">
            <v>18.100000000000001</v>
          </cell>
          <cell r="CQ116">
            <v>18.5</v>
          </cell>
          <cell r="CR116">
            <v>19</v>
          </cell>
          <cell r="CS116">
            <v>20.8</v>
          </cell>
          <cell r="CT116">
            <v>6.7</v>
          </cell>
          <cell r="CX116">
            <v>12.8</v>
          </cell>
          <cell r="CY116">
            <v>21.8</v>
          </cell>
        </row>
        <row r="117">
          <cell r="F117">
            <v>7.5</v>
          </cell>
          <cell r="G117">
            <v>20.7</v>
          </cell>
          <cell r="K117">
            <v>26</v>
          </cell>
          <cell r="P117">
            <v>-10.6</v>
          </cell>
          <cell r="Q117">
            <v>-21.4</v>
          </cell>
          <cell r="R117">
            <v>-19.399999999999999</v>
          </cell>
          <cell r="S117">
            <v>14.9</v>
          </cell>
          <cell r="T117">
            <v>1.5</v>
          </cell>
          <cell r="AG117">
            <v>20.6</v>
          </cell>
          <cell r="AN117">
            <v>20</v>
          </cell>
          <cell r="AO117">
            <v>19.899999999999999</v>
          </cell>
          <cell r="AP117">
            <v>18.399999999999999</v>
          </cell>
          <cell r="AS117">
            <v>20.399999999999999</v>
          </cell>
          <cell r="AT117">
            <v>22</v>
          </cell>
          <cell r="BB117">
            <v>24.5</v>
          </cell>
          <cell r="BH117">
            <v>31.7</v>
          </cell>
          <cell r="BI117">
            <v>19.3</v>
          </cell>
          <cell r="BJ117">
            <v>15.2</v>
          </cell>
          <cell r="BK117">
            <v>20.100000000000001</v>
          </cell>
          <cell r="BO117">
            <v>23.7</v>
          </cell>
          <cell r="BS117">
            <v>20.3</v>
          </cell>
          <cell r="BW117">
            <v>19.8</v>
          </cell>
          <cell r="BY117">
            <v>11.2</v>
          </cell>
          <cell r="BZ117">
            <v>11.2</v>
          </cell>
          <cell r="CI117">
            <v>37.1</v>
          </cell>
          <cell r="CL117">
            <v>38.9</v>
          </cell>
          <cell r="CQ117">
            <v>20.8</v>
          </cell>
          <cell r="CR117">
            <v>21.9</v>
          </cell>
          <cell r="CS117">
            <v>12.6</v>
          </cell>
          <cell r="CT117">
            <v>17.399999999999999</v>
          </cell>
          <cell r="CX117">
            <v>14.6</v>
          </cell>
          <cell r="CY117">
            <v>21.8</v>
          </cell>
        </row>
        <row r="118">
          <cell r="F118">
            <v>6.9</v>
          </cell>
          <cell r="G118">
            <v>19.8</v>
          </cell>
          <cell r="K118">
            <v>25</v>
          </cell>
          <cell r="P118">
            <v>-8.5</v>
          </cell>
          <cell r="Q118">
            <v>-20.3</v>
          </cell>
          <cell r="R118">
            <v>-12.4</v>
          </cell>
          <cell r="S118">
            <v>12.6</v>
          </cell>
          <cell r="T118">
            <v>6</v>
          </cell>
          <cell r="AG118">
            <v>19.399999999999999</v>
          </cell>
          <cell r="AN118">
            <v>16.7</v>
          </cell>
          <cell r="AO118">
            <v>13.4</v>
          </cell>
          <cell r="AP118">
            <v>11.2</v>
          </cell>
          <cell r="AS118">
            <v>21.9</v>
          </cell>
          <cell r="AT118">
            <v>18.600000000000001</v>
          </cell>
          <cell r="BB118">
            <v>24.9</v>
          </cell>
          <cell r="BH118">
            <v>30.5</v>
          </cell>
          <cell r="BI118">
            <v>19.8</v>
          </cell>
          <cell r="BJ118">
            <v>16.100000000000001</v>
          </cell>
          <cell r="BK118">
            <v>22.1</v>
          </cell>
          <cell r="BO118">
            <v>23.2</v>
          </cell>
          <cell r="BS118">
            <v>20</v>
          </cell>
          <cell r="BW118">
            <v>15</v>
          </cell>
          <cell r="BY118">
            <v>11.7</v>
          </cell>
          <cell r="BZ118">
            <v>11.7</v>
          </cell>
          <cell r="CI118">
            <v>37</v>
          </cell>
          <cell r="CL118">
            <v>35.5</v>
          </cell>
          <cell r="CQ118">
            <v>21.7</v>
          </cell>
          <cell r="CR118">
            <v>22.6</v>
          </cell>
          <cell r="CS118">
            <v>17.3</v>
          </cell>
          <cell r="CT118">
            <v>19.3</v>
          </cell>
          <cell r="CX118">
            <v>13.6</v>
          </cell>
          <cell r="CY118">
            <v>21.8</v>
          </cell>
        </row>
        <row r="119">
          <cell r="F119">
            <v>6</v>
          </cell>
          <cell r="G119">
            <v>16.3</v>
          </cell>
          <cell r="K119">
            <v>20.399999999999999</v>
          </cell>
          <cell r="P119">
            <v>-2.8</v>
          </cell>
          <cell r="Q119">
            <v>-14.3</v>
          </cell>
          <cell r="R119">
            <v>-1.9</v>
          </cell>
          <cell r="S119">
            <v>13.8</v>
          </cell>
          <cell r="T119">
            <v>7.6</v>
          </cell>
          <cell r="AG119">
            <v>14.2</v>
          </cell>
          <cell r="AN119">
            <v>11.6</v>
          </cell>
          <cell r="AO119">
            <v>11.1</v>
          </cell>
          <cell r="AP119">
            <v>10</v>
          </cell>
          <cell r="AS119">
            <v>12.4</v>
          </cell>
          <cell r="AT119">
            <v>16</v>
          </cell>
          <cell r="BB119">
            <v>17.3</v>
          </cell>
          <cell r="BH119">
            <v>31.5</v>
          </cell>
          <cell r="BI119">
            <v>18.5</v>
          </cell>
          <cell r="BJ119">
            <v>16.7</v>
          </cell>
          <cell r="BK119">
            <v>20.399999999999999</v>
          </cell>
          <cell r="BO119">
            <v>20.100000000000001</v>
          </cell>
          <cell r="BS119">
            <v>16</v>
          </cell>
          <cell r="BW119">
            <v>15.7</v>
          </cell>
          <cell r="BY119">
            <v>5.7</v>
          </cell>
          <cell r="BZ119">
            <v>5.7</v>
          </cell>
          <cell r="CI119">
            <v>25.9</v>
          </cell>
          <cell r="CL119">
            <v>-26.1</v>
          </cell>
          <cell r="CQ119">
            <v>18.399999999999999</v>
          </cell>
          <cell r="CR119">
            <v>18.8</v>
          </cell>
          <cell r="CS119">
            <v>17.8</v>
          </cell>
          <cell r="CT119">
            <v>13.1</v>
          </cell>
          <cell r="CX119">
            <v>17.8</v>
          </cell>
          <cell r="CY119">
            <v>21.8</v>
          </cell>
        </row>
        <row r="120">
          <cell r="F120">
            <v>9.3000000000000007</v>
          </cell>
          <cell r="G120">
            <v>11.2</v>
          </cell>
          <cell r="K120">
            <v>15.1</v>
          </cell>
          <cell r="P120">
            <v>7</v>
          </cell>
          <cell r="Q120">
            <v>-0.4</v>
          </cell>
          <cell r="R120">
            <v>14.6</v>
          </cell>
          <cell r="S120">
            <v>13.1</v>
          </cell>
          <cell r="T120">
            <v>9.1</v>
          </cell>
          <cell r="AG120">
            <v>11.4</v>
          </cell>
          <cell r="AN120">
            <v>30.3</v>
          </cell>
          <cell r="AO120">
            <v>28.3</v>
          </cell>
          <cell r="AP120">
            <v>31.6</v>
          </cell>
          <cell r="AS120">
            <v>33.5</v>
          </cell>
          <cell r="AT120">
            <v>15.9</v>
          </cell>
          <cell r="BB120">
            <v>15.2</v>
          </cell>
          <cell r="BH120">
            <v>29.1</v>
          </cell>
          <cell r="BI120">
            <v>18.399999999999999</v>
          </cell>
          <cell r="BJ120">
            <v>16.5</v>
          </cell>
          <cell r="BK120">
            <v>20.9</v>
          </cell>
          <cell r="BO120">
            <v>20.2</v>
          </cell>
          <cell r="BS120">
            <v>17.5</v>
          </cell>
          <cell r="BW120">
            <v>14</v>
          </cell>
          <cell r="BY120">
            <v>5.6</v>
          </cell>
          <cell r="BZ120">
            <v>5.6</v>
          </cell>
          <cell r="CI120">
            <v>24</v>
          </cell>
          <cell r="CL120">
            <v>-45.6</v>
          </cell>
          <cell r="CQ120">
            <v>19.600000000000001</v>
          </cell>
          <cell r="CR120">
            <v>20.399999999999999</v>
          </cell>
          <cell r="CS120">
            <v>17.600000000000001</v>
          </cell>
          <cell r="CT120">
            <v>24.3</v>
          </cell>
          <cell r="CX120">
            <v>11.4</v>
          </cell>
          <cell r="CY120">
            <v>40.9</v>
          </cell>
        </row>
        <row r="121">
          <cell r="F121">
            <v>13.7</v>
          </cell>
          <cell r="G121">
            <v>10.4</v>
          </cell>
          <cell r="K121">
            <v>14.4</v>
          </cell>
          <cell r="P121">
            <v>11.2</v>
          </cell>
          <cell r="Q121">
            <v>7.1</v>
          </cell>
          <cell r="R121">
            <v>13.8</v>
          </cell>
          <cell r="S121">
            <v>13.5</v>
          </cell>
          <cell r="T121">
            <v>15.6</v>
          </cell>
          <cell r="AG121">
            <v>9.6</v>
          </cell>
          <cell r="AN121">
            <v>26.3</v>
          </cell>
          <cell r="AO121">
            <v>25.9</v>
          </cell>
          <cell r="AP121">
            <v>28.7</v>
          </cell>
          <cell r="AS121">
            <v>26.9</v>
          </cell>
          <cell r="AT121">
            <v>15.7</v>
          </cell>
          <cell r="BB121">
            <v>15.1</v>
          </cell>
          <cell r="BH121">
            <v>25.3</v>
          </cell>
          <cell r="BI121">
            <v>18.3</v>
          </cell>
          <cell r="BJ121">
            <v>16.399999999999999</v>
          </cell>
          <cell r="BK121">
            <v>13.5</v>
          </cell>
          <cell r="BO121">
            <v>19.600000000000001</v>
          </cell>
          <cell r="BS121">
            <v>15.6</v>
          </cell>
          <cell r="BW121">
            <v>13.7</v>
          </cell>
          <cell r="BY121">
            <v>4.5999999999999996</v>
          </cell>
          <cell r="BZ121">
            <v>4.5999999999999996</v>
          </cell>
          <cell r="CI121">
            <v>17.2</v>
          </cell>
          <cell r="CL121">
            <v>-51.9</v>
          </cell>
          <cell r="CQ121">
            <v>17.600000000000001</v>
          </cell>
          <cell r="CR121">
            <v>17.899999999999999</v>
          </cell>
          <cell r="CS121">
            <v>25.1</v>
          </cell>
          <cell r="CT121">
            <v>14.8</v>
          </cell>
          <cell r="CX121">
            <v>15.9</v>
          </cell>
          <cell r="CY121">
            <v>40.9</v>
          </cell>
        </row>
        <row r="122">
          <cell r="F122">
            <v>10.4</v>
          </cell>
          <cell r="G122">
            <v>9</v>
          </cell>
          <cell r="K122">
            <v>13.6</v>
          </cell>
          <cell r="P122">
            <v>7.5</v>
          </cell>
          <cell r="Q122">
            <v>8</v>
          </cell>
          <cell r="R122">
            <v>3.5</v>
          </cell>
          <cell r="S122">
            <v>11.8</v>
          </cell>
          <cell r="T122">
            <v>7.9</v>
          </cell>
          <cell r="AG122">
            <v>7.5</v>
          </cell>
          <cell r="AN122">
            <v>26.9</v>
          </cell>
          <cell r="AO122">
            <v>27.8</v>
          </cell>
          <cell r="AP122">
            <v>31</v>
          </cell>
          <cell r="AS122">
            <v>25.2</v>
          </cell>
          <cell r="AT122">
            <v>17.3</v>
          </cell>
          <cell r="BB122">
            <v>15.5</v>
          </cell>
          <cell r="BH122">
            <v>19.100000000000001</v>
          </cell>
          <cell r="BI122">
            <v>16.899999999999999</v>
          </cell>
          <cell r="BJ122">
            <v>15</v>
          </cell>
          <cell r="BK122">
            <v>9.8000000000000007</v>
          </cell>
          <cell r="BO122">
            <v>18</v>
          </cell>
          <cell r="BS122">
            <v>14.7</v>
          </cell>
          <cell r="BW122">
            <v>14.1</v>
          </cell>
          <cell r="BY122">
            <v>3.7</v>
          </cell>
          <cell r="BZ122">
            <v>3.7</v>
          </cell>
          <cell r="CI122">
            <v>25.3</v>
          </cell>
          <cell r="CL122">
            <v>-49.3</v>
          </cell>
          <cell r="CQ122">
            <v>15.6</v>
          </cell>
          <cell r="CR122">
            <v>15.5</v>
          </cell>
          <cell r="CS122">
            <v>22.3</v>
          </cell>
          <cell r="CT122">
            <v>8.1</v>
          </cell>
          <cell r="CX122">
            <v>15.9</v>
          </cell>
          <cell r="CY122">
            <v>41.4</v>
          </cell>
        </row>
        <row r="123">
          <cell r="F123">
            <v>12.3</v>
          </cell>
          <cell r="G123">
            <v>7.3</v>
          </cell>
          <cell r="K123">
            <v>11.4</v>
          </cell>
          <cell r="P123">
            <v>11</v>
          </cell>
          <cell r="Q123">
            <v>14.5</v>
          </cell>
          <cell r="R123">
            <v>11.7</v>
          </cell>
          <cell r="S123">
            <v>10.5</v>
          </cell>
          <cell r="T123">
            <v>3.3</v>
          </cell>
          <cell r="AG123">
            <v>10.7</v>
          </cell>
          <cell r="AN123">
            <v>24.4</v>
          </cell>
          <cell r="AO123">
            <v>24.1</v>
          </cell>
          <cell r="AP123">
            <v>27.7</v>
          </cell>
          <cell r="AS123">
            <v>25</v>
          </cell>
          <cell r="AT123">
            <v>16.600000000000001</v>
          </cell>
          <cell r="BB123">
            <v>13.9</v>
          </cell>
          <cell r="BH123">
            <v>11.4</v>
          </cell>
          <cell r="BI123">
            <v>16.3</v>
          </cell>
          <cell r="BJ123">
            <v>14.7</v>
          </cell>
          <cell r="BK123">
            <v>7.7</v>
          </cell>
          <cell r="BO123">
            <v>17.5</v>
          </cell>
          <cell r="BS123">
            <v>14.1</v>
          </cell>
          <cell r="BW123">
            <v>13.2</v>
          </cell>
          <cell r="BY123">
            <v>4.3</v>
          </cell>
          <cell r="BZ123">
            <v>4.3</v>
          </cell>
          <cell r="CI123">
            <v>19.8</v>
          </cell>
          <cell r="CL123">
            <v>-9.6</v>
          </cell>
          <cell r="CQ123">
            <v>12</v>
          </cell>
          <cell r="CR123">
            <v>13</v>
          </cell>
          <cell r="CS123">
            <v>16.5</v>
          </cell>
          <cell r="CT123">
            <v>11.2</v>
          </cell>
          <cell r="CX123">
            <v>3.7</v>
          </cell>
          <cell r="CY123">
            <v>41.4</v>
          </cell>
        </row>
        <row r="124">
          <cell r="F124">
            <v>13</v>
          </cell>
          <cell r="G124">
            <v>6.6</v>
          </cell>
          <cell r="K124">
            <v>10.4</v>
          </cell>
          <cell r="P124">
            <v>11.7</v>
          </cell>
          <cell r="Q124">
            <v>11.5</v>
          </cell>
          <cell r="R124">
            <v>20.100000000000001</v>
          </cell>
          <cell r="S124">
            <v>8.6999999999999993</v>
          </cell>
          <cell r="T124">
            <v>4.5999999999999996</v>
          </cell>
          <cell r="AG124">
            <v>13.4</v>
          </cell>
          <cell r="AN124">
            <v>6.1</v>
          </cell>
          <cell r="AO124">
            <v>5.6</v>
          </cell>
          <cell r="AP124">
            <v>5.0999999999999996</v>
          </cell>
          <cell r="AS124">
            <v>6.9</v>
          </cell>
          <cell r="AT124">
            <v>16.100000000000001</v>
          </cell>
          <cell r="BB124">
            <v>12</v>
          </cell>
          <cell r="BH124">
            <v>8.1</v>
          </cell>
          <cell r="BI124">
            <v>14.1</v>
          </cell>
          <cell r="BJ124">
            <v>13.8</v>
          </cell>
          <cell r="BK124">
            <v>6.1</v>
          </cell>
          <cell r="BO124">
            <v>14.6</v>
          </cell>
          <cell r="BS124">
            <v>8.1999999999999993</v>
          </cell>
          <cell r="BW124">
            <v>10.6</v>
          </cell>
          <cell r="BY124">
            <v>2.6</v>
          </cell>
          <cell r="BZ124">
            <v>2.6</v>
          </cell>
          <cell r="CI124">
            <v>18.600000000000001</v>
          </cell>
          <cell r="CL124">
            <v>265.60000000000002</v>
          </cell>
          <cell r="CQ124">
            <v>7.7</v>
          </cell>
          <cell r="CR124">
            <v>8.3000000000000007</v>
          </cell>
          <cell r="CS124">
            <v>10.4</v>
          </cell>
          <cell r="CT124">
            <v>1.2</v>
          </cell>
          <cell r="CX124">
            <v>3.3</v>
          </cell>
          <cell r="CY124">
            <v>1.2</v>
          </cell>
        </row>
        <row r="125">
          <cell r="F125">
            <v>9.4</v>
          </cell>
          <cell r="G125">
            <v>6.4</v>
          </cell>
          <cell r="K125">
            <v>8.4</v>
          </cell>
          <cell r="P125">
            <v>11</v>
          </cell>
          <cell r="Q125">
            <v>9.1999999999999993</v>
          </cell>
          <cell r="R125">
            <v>16.8</v>
          </cell>
          <cell r="S125">
            <v>6.1</v>
          </cell>
          <cell r="T125">
            <v>8.4</v>
          </cell>
          <cell r="AG125">
            <v>15</v>
          </cell>
          <cell r="AN125">
            <v>4.5999999999999996</v>
          </cell>
          <cell r="AO125">
            <v>4.9000000000000004</v>
          </cell>
          <cell r="AP125">
            <v>5.4</v>
          </cell>
          <cell r="AS125">
            <v>3.9</v>
          </cell>
          <cell r="AT125">
            <v>16.5</v>
          </cell>
          <cell r="BB125">
            <v>13.4</v>
          </cell>
          <cell r="BH125">
            <v>9.8000000000000007</v>
          </cell>
          <cell r="BI125">
            <v>13.3</v>
          </cell>
          <cell r="BJ125">
            <v>13.1</v>
          </cell>
          <cell r="BK125">
            <v>9.5</v>
          </cell>
          <cell r="BO125">
            <v>13.9</v>
          </cell>
          <cell r="BS125">
            <v>9.1999999999999993</v>
          </cell>
          <cell r="BW125">
            <v>14.9</v>
          </cell>
          <cell r="BY125">
            <v>3.3</v>
          </cell>
          <cell r="BZ125">
            <v>3.3</v>
          </cell>
          <cell r="CI125">
            <v>22.3</v>
          </cell>
          <cell r="CL125">
            <v>248.2</v>
          </cell>
          <cell r="CQ125">
            <v>7.8</v>
          </cell>
          <cell r="CR125">
            <v>9.1</v>
          </cell>
          <cell r="CS125">
            <v>10.8</v>
          </cell>
          <cell r="CT125">
            <v>2.2999999999999998</v>
          </cell>
          <cell r="CX125">
            <v>-2.7</v>
          </cell>
          <cell r="CY125">
            <v>1.2</v>
          </cell>
        </row>
        <row r="126">
          <cell r="F126">
            <v>12.3</v>
          </cell>
          <cell r="G126">
            <v>8.5</v>
          </cell>
          <cell r="K126">
            <v>7.2</v>
          </cell>
          <cell r="P126">
            <v>15.9</v>
          </cell>
          <cell r="Q126">
            <v>14</v>
          </cell>
          <cell r="R126">
            <v>27.7</v>
          </cell>
          <cell r="S126">
            <v>6.3</v>
          </cell>
          <cell r="T126">
            <v>9.5</v>
          </cell>
          <cell r="AG126">
            <v>20.399999999999999</v>
          </cell>
          <cell r="AN126">
            <v>3.2</v>
          </cell>
          <cell r="AO126">
            <v>3</v>
          </cell>
          <cell r="AP126">
            <v>3.1</v>
          </cell>
          <cell r="AS126">
            <v>4.3</v>
          </cell>
          <cell r="AT126">
            <v>13.9</v>
          </cell>
          <cell r="BB126">
            <v>12.3</v>
          </cell>
          <cell r="BH126">
            <v>10.5</v>
          </cell>
          <cell r="BI126">
            <v>11.8</v>
          </cell>
          <cell r="BJ126">
            <v>12.4</v>
          </cell>
          <cell r="BK126">
            <v>7.6</v>
          </cell>
          <cell r="BO126">
            <v>11.5</v>
          </cell>
          <cell r="BS126">
            <v>8.9</v>
          </cell>
          <cell r="BW126">
            <v>17.5</v>
          </cell>
          <cell r="BY126">
            <v>4.9000000000000004</v>
          </cell>
          <cell r="BZ126">
            <v>4.9000000000000004</v>
          </cell>
          <cell r="CI126">
            <v>16.8</v>
          </cell>
          <cell r="CL126">
            <v>231.3</v>
          </cell>
          <cell r="CQ126">
            <v>8.4</v>
          </cell>
          <cell r="CR126">
            <v>9.6</v>
          </cell>
          <cell r="CS126">
            <v>10.8</v>
          </cell>
          <cell r="CT126">
            <v>4.3</v>
          </cell>
          <cell r="CX126">
            <v>-2.4</v>
          </cell>
          <cell r="CY126">
            <v>0.9</v>
          </cell>
        </row>
        <row r="127">
          <cell r="F127">
            <v>13.2</v>
          </cell>
          <cell r="G127">
            <v>9.5</v>
          </cell>
          <cell r="K127">
            <v>8.4</v>
          </cell>
          <cell r="P127">
            <v>12.1</v>
          </cell>
          <cell r="Q127">
            <v>9.5</v>
          </cell>
          <cell r="R127">
            <v>16.2</v>
          </cell>
          <cell r="S127">
            <v>6.8</v>
          </cell>
          <cell r="T127">
            <v>13.6</v>
          </cell>
          <cell r="W127">
            <v>26</v>
          </cell>
          <cell r="AD127">
            <v>12.5</v>
          </cell>
          <cell r="AG127">
            <v>26.2</v>
          </cell>
          <cell r="AN127">
            <v>4.5</v>
          </cell>
          <cell r="AO127">
            <v>4.5</v>
          </cell>
          <cell r="AP127">
            <v>5.3</v>
          </cell>
          <cell r="AS127">
            <v>4.2</v>
          </cell>
          <cell r="AT127">
            <v>14</v>
          </cell>
          <cell r="BB127">
            <v>11.4</v>
          </cell>
          <cell r="BH127">
            <v>10.6</v>
          </cell>
          <cell r="BI127">
            <v>10.5</v>
          </cell>
          <cell r="BJ127">
            <v>9.9</v>
          </cell>
          <cell r="BK127">
            <v>8.1999999999999993</v>
          </cell>
          <cell r="BO127">
            <v>11.3</v>
          </cell>
          <cell r="BS127">
            <v>8.8000000000000007</v>
          </cell>
          <cell r="BW127">
            <v>17.5</v>
          </cell>
          <cell r="BY127">
            <v>4.0999999999999996</v>
          </cell>
          <cell r="BZ127">
            <v>4.0999999999999996</v>
          </cell>
          <cell r="CI127">
            <v>16.5</v>
          </cell>
          <cell r="CL127">
            <v>222.5</v>
          </cell>
          <cell r="CQ127">
            <v>7.9</v>
          </cell>
          <cell r="CR127">
            <v>8.6999999999999993</v>
          </cell>
          <cell r="CS127">
            <v>10.199999999999999</v>
          </cell>
          <cell r="CT127">
            <v>3.9</v>
          </cell>
          <cell r="CX127">
            <v>2.1</v>
          </cell>
          <cell r="CY127">
            <v>0.9</v>
          </cell>
        </row>
        <row r="128">
          <cell r="F128">
            <v>11.2</v>
          </cell>
          <cell r="G128">
            <v>14.1</v>
          </cell>
          <cell r="K128">
            <v>8.8000000000000007</v>
          </cell>
          <cell r="P128">
            <v>9</v>
          </cell>
          <cell r="Q128">
            <v>6.1</v>
          </cell>
          <cell r="R128">
            <v>4.8</v>
          </cell>
          <cell r="S128">
            <v>4.9000000000000004</v>
          </cell>
          <cell r="T128">
            <v>14.1</v>
          </cell>
          <cell r="W128">
            <v>25</v>
          </cell>
          <cell r="AD128">
            <v>12.3</v>
          </cell>
          <cell r="AG128">
            <v>22.6</v>
          </cell>
          <cell r="AN128">
            <v>4.4000000000000004</v>
          </cell>
          <cell r="AO128">
            <v>5</v>
          </cell>
          <cell r="AP128">
            <v>5.5</v>
          </cell>
          <cell r="AS128">
            <v>2.7</v>
          </cell>
          <cell r="AT128">
            <v>10.3</v>
          </cell>
          <cell r="BB128">
            <v>11.7</v>
          </cell>
          <cell r="BH128">
            <v>11.5</v>
          </cell>
          <cell r="BI128">
            <v>9.8000000000000007</v>
          </cell>
          <cell r="BJ128">
            <v>9.6999999999999993</v>
          </cell>
          <cell r="BK128">
            <v>11.9</v>
          </cell>
          <cell r="BO128">
            <v>9.1999999999999993</v>
          </cell>
          <cell r="BS128">
            <v>9.6999999999999993</v>
          </cell>
          <cell r="BW128">
            <v>21</v>
          </cell>
          <cell r="BY128">
            <v>5.3</v>
          </cell>
          <cell r="BZ128">
            <v>5.3</v>
          </cell>
          <cell r="CI128">
            <v>16</v>
          </cell>
          <cell r="CL128">
            <v>2.2999999999999998</v>
          </cell>
          <cell r="CQ128">
            <v>9.3000000000000007</v>
          </cell>
          <cell r="CR128">
            <v>10.4</v>
          </cell>
          <cell r="CS128">
            <v>9.4</v>
          </cell>
          <cell r="CT128">
            <v>13.5</v>
          </cell>
          <cell r="CX128">
            <v>2.5</v>
          </cell>
          <cell r="CY128">
            <v>1.4</v>
          </cell>
        </row>
        <row r="129">
          <cell r="F129">
            <v>9.8000000000000007</v>
          </cell>
          <cell r="G129">
            <v>11.5</v>
          </cell>
          <cell r="K129">
            <v>8.9</v>
          </cell>
          <cell r="P129">
            <v>9.9</v>
          </cell>
          <cell r="Q129">
            <v>8.4</v>
          </cell>
          <cell r="R129">
            <v>15.2</v>
          </cell>
          <cell r="S129">
            <v>5.5</v>
          </cell>
          <cell r="T129">
            <v>4.7</v>
          </cell>
          <cell r="W129">
            <v>15.8</v>
          </cell>
          <cell r="AD129">
            <v>10.3</v>
          </cell>
          <cell r="AG129">
            <v>15.8</v>
          </cell>
          <cell r="AN129">
            <v>5</v>
          </cell>
          <cell r="AO129">
            <v>5.3</v>
          </cell>
          <cell r="AP129">
            <v>5.0999999999999996</v>
          </cell>
          <cell r="AS129">
            <v>4.2</v>
          </cell>
          <cell r="AT129">
            <v>9.9</v>
          </cell>
          <cell r="BB129">
            <v>9.5</v>
          </cell>
          <cell r="BH129">
            <v>10.7</v>
          </cell>
          <cell r="BI129">
            <v>8.6999999999999993</v>
          </cell>
          <cell r="BJ129">
            <v>8.8000000000000007</v>
          </cell>
          <cell r="BK129">
            <v>6.4</v>
          </cell>
          <cell r="BO129">
            <v>8.4</v>
          </cell>
          <cell r="BS129">
            <v>7.6</v>
          </cell>
          <cell r="BW129">
            <v>16</v>
          </cell>
          <cell r="BY129">
            <v>5.0999999999999996</v>
          </cell>
          <cell r="BZ129">
            <v>5.0999999999999996</v>
          </cell>
          <cell r="CI129">
            <v>14.7</v>
          </cell>
          <cell r="CL129">
            <v>3.1</v>
          </cell>
          <cell r="CQ129">
            <v>8.1999999999999993</v>
          </cell>
          <cell r="CR129">
            <v>8</v>
          </cell>
          <cell r="CS129">
            <v>9.5</v>
          </cell>
          <cell r="CT129">
            <v>8.1999999999999993</v>
          </cell>
          <cell r="CX129">
            <v>8.8000000000000007</v>
          </cell>
          <cell r="CY129">
            <v>1.2</v>
          </cell>
        </row>
        <row r="130">
          <cell r="F130">
            <v>9.8000000000000007</v>
          </cell>
          <cell r="G130">
            <v>9.1</v>
          </cell>
          <cell r="K130">
            <v>8.8000000000000007</v>
          </cell>
          <cell r="P130">
            <v>8.6</v>
          </cell>
          <cell r="Q130">
            <v>8.6999999999999993</v>
          </cell>
          <cell r="R130">
            <v>12.4</v>
          </cell>
          <cell r="S130">
            <v>6.1</v>
          </cell>
          <cell r="T130">
            <v>4</v>
          </cell>
          <cell r="W130">
            <v>9.6</v>
          </cell>
          <cell r="AD130">
            <v>7.6</v>
          </cell>
          <cell r="AG130">
            <v>7.2</v>
          </cell>
          <cell r="AN130">
            <v>4</v>
          </cell>
          <cell r="AO130">
            <v>4.9000000000000004</v>
          </cell>
          <cell r="AP130">
            <v>4.8</v>
          </cell>
          <cell r="AS130">
            <v>2.2000000000000002</v>
          </cell>
          <cell r="AT130">
            <v>8.9</v>
          </cell>
          <cell r="BB130">
            <v>7.8</v>
          </cell>
          <cell r="BH130">
            <v>8.6</v>
          </cell>
          <cell r="BI130">
            <v>7.5</v>
          </cell>
          <cell r="BJ130">
            <v>8.3000000000000007</v>
          </cell>
          <cell r="BK130">
            <v>10.5</v>
          </cell>
          <cell r="BO130">
            <v>7.3</v>
          </cell>
          <cell r="BS130">
            <v>7.4</v>
          </cell>
          <cell r="BW130">
            <v>11</v>
          </cell>
          <cell r="BY130">
            <v>3.6</v>
          </cell>
          <cell r="BZ130">
            <v>3.6</v>
          </cell>
          <cell r="CI130">
            <v>12.7</v>
          </cell>
          <cell r="CL130">
            <v>11.5</v>
          </cell>
          <cell r="CQ130">
            <v>7.4</v>
          </cell>
          <cell r="CR130">
            <v>7.6</v>
          </cell>
          <cell r="CS130">
            <v>8.9</v>
          </cell>
          <cell r="CT130">
            <v>10.199999999999999</v>
          </cell>
          <cell r="CX130">
            <v>8.5</v>
          </cell>
          <cell r="CY130">
            <v>1.2</v>
          </cell>
        </row>
        <row r="131">
          <cell r="F131">
            <v>8.6</v>
          </cell>
          <cell r="G131">
            <v>8.1999999999999993</v>
          </cell>
          <cell r="K131">
            <v>8</v>
          </cell>
          <cell r="P131">
            <v>13.4</v>
          </cell>
          <cell r="Q131">
            <v>18.8</v>
          </cell>
          <cell r="R131">
            <v>15.9</v>
          </cell>
          <cell r="S131">
            <v>11</v>
          </cell>
          <cell r="T131">
            <v>0.2</v>
          </cell>
          <cell r="W131">
            <v>8.8000000000000007</v>
          </cell>
          <cell r="AD131">
            <v>6.8</v>
          </cell>
          <cell r="AG131">
            <v>-0.4</v>
          </cell>
          <cell r="AN131">
            <v>3.7</v>
          </cell>
          <cell r="AO131">
            <v>4.9000000000000004</v>
          </cell>
          <cell r="AP131">
            <v>4.4000000000000004</v>
          </cell>
          <cell r="AS131">
            <v>2.2000000000000002</v>
          </cell>
          <cell r="AT131">
            <v>8.3000000000000007</v>
          </cell>
          <cell r="BB131">
            <v>6.9</v>
          </cell>
          <cell r="BH131">
            <v>8.6999999999999993</v>
          </cell>
          <cell r="BI131">
            <v>7.1</v>
          </cell>
          <cell r="BJ131">
            <v>8.5</v>
          </cell>
          <cell r="BK131">
            <v>10.1</v>
          </cell>
          <cell r="BO131">
            <v>5.7</v>
          </cell>
          <cell r="BS131">
            <v>7.1</v>
          </cell>
          <cell r="BW131">
            <v>9.1999999999999993</v>
          </cell>
          <cell r="BY131">
            <v>5</v>
          </cell>
          <cell r="BZ131">
            <v>5</v>
          </cell>
          <cell r="CI131">
            <v>11.9</v>
          </cell>
          <cell r="CL131">
            <v>16.600000000000001</v>
          </cell>
          <cell r="CQ131">
            <v>8.1999999999999993</v>
          </cell>
          <cell r="CR131">
            <v>8</v>
          </cell>
          <cell r="CS131">
            <v>10.1</v>
          </cell>
          <cell r="CT131">
            <v>8.6</v>
          </cell>
          <cell r="CX131">
            <v>8.4</v>
          </cell>
          <cell r="CY131">
            <v>3.4</v>
          </cell>
        </row>
        <row r="132">
          <cell r="F132">
            <v>10.1</v>
          </cell>
          <cell r="G132">
            <v>6.9</v>
          </cell>
          <cell r="K132">
            <v>6.4</v>
          </cell>
          <cell r="P132">
            <v>15.9</v>
          </cell>
          <cell r="Q132">
            <v>22.7</v>
          </cell>
          <cell r="R132">
            <v>17.7</v>
          </cell>
          <cell r="S132">
            <v>14.1</v>
          </cell>
          <cell r="T132">
            <v>1.7</v>
          </cell>
          <cell r="W132">
            <v>8.6999999999999993</v>
          </cell>
          <cell r="AD132">
            <v>7.8</v>
          </cell>
          <cell r="AG132">
            <v>-1.3</v>
          </cell>
          <cell r="AN132">
            <v>20.100000000000001</v>
          </cell>
          <cell r="AO132">
            <v>21.3</v>
          </cell>
          <cell r="AP132">
            <v>20.8</v>
          </cell>
          <cell r="AS132">
            <v>17.7</v>
          </cell>
          <cell r="AT132">
            <v>7.3</v>
          </cell>
          <cell r="BB132">
            <v>6.8</v>
          </cell>
          <cell r="BH132">
            <v>6.7</v>
          </cell>
          <cell r="BI132">
            <v>6.3</v>
          </cell>
          <cell r="BJ132">
            <v>8</v>
          </cell>
          <cell r="BK132">
            <v>8.5</v>
          </cell>
          <cell r="BO132">
            <v>5.2</v>
          </cell>
          <cell r="BS132">
            <v>5.9</v>
          </cell>
          <cell r="BW132">
            <v>7.7</v>
          </cell>
          <cell r="BY132">
            <v>3.4</v>
          </cell>
          <cell r="BZ132">
            <v>3.4</v>
          </cell>
          <cell r="CI132">
            <v>12.2</v>
          </cell>
          <cell r="CL132">
            <v>-20</v>
          </cell>
          <cell r="CQ132">
            <v>8.5</v>
          </cell>
          <cell r="CR132">
            <v>8.6</v>
          </cell>
          <cell r="CS132">
            <v>5.0999999999999996</v>
          </cell>
          <cell r="CT132">
            <v>20.100000000000001</v>
          </cell>
          <cell r="CX132">
            <v>7.2</v>
          </cell>
          <cell r="CY132">
            <v>3.2</v>
          </cell>
        </row>
        <row r="133">
          <cell r="F133">
            <v>12.7</v>
          </cell>
          <cell r="G133">
            <v>6.6</v>
          </cell>
          <cell r="K133">
            <v>6.3</v>
          </cell>
          <cell r="P133">
            <v>24.7</v>
          </cell>
          <cell r="Q133">
            <v>40.5</v>
          </cell>
          <cell r="R133">
            <v>21.9</v>
          </cell>
          <cell r="S133">
            <v>19.5</v>
          </cell>
          <cell r="T133">
            <v>3.7</v>
          </cell>
          <cell r="W133">
            <v>6.3</v>
          </cell>
          <cell r="AD133">
            <v>8.8000000000000007</v>
          </cell>
          <cell r="AG133">
            <v>1.1000000000000001</v>
          </cell>
          <cell r="AN133">
            <v>18.3</v>
          </cell>
          <cell r="AO133">
            <v>19.7</v>
          </cell>
          <cell r="AP133">
            <v>18.399999999999999</v>
          </cell>
          <cell r="AS133">
            <v>15.9</v>
          </cell>
          <cell r="AT133">
            <v>6.5</v>
          </cell>
          <cell r="BB133">
            <v>5.3</v>
          </cell>
          <cell r="BH133">
            <v>8.3000000000000007</v>
          </cell>
          <cell r="BI133">
            <v>6.3</v>
          </cell>
          <cell r="BJ133">
            <v>8.4</v>
          </cell>
          <cell r="BK133">
            <v>13</v>
          </cell>
          <cell r="BO133">
            <v>4.9000000000000004</v>
          </cell>
          <cell r="BS133">
            <v>6.6</v>
          </cell>
          <cell r="BW133">
            <v>7.8</v>
          </cell>
          <cell r="BY133">
            <v>3.3</v>
          </cell>
          <cell r="BZ133">
            <v>3.3</v>
          </cell>
          <cell r="CI133">
            <v>11.7</v>
          </cell>
          <cell r="CL133">
            <v>-20.8</v>
          </cell>
          <cell r="CQ133">
            <v>9.1999999999999993</v>
          </cell>
          <cell r="CR133">
            <v>9.6</v>
          </cell>
          <cell r="CS133">
            <v>4.7</v>
          </cell>
          <cell r="CT133">
            <v>24.7</v>
          </cell>
          <cell r="CX133">
            <v>5.2</v>
          </cell>
          <cell r="CY133">
            <v>2.5</v>
          </cell>
        </row>
        <row r="134">
          <cell r="F134">
            <v>14.7</v>
          </cell>
          <cell r="G134">
            <v>7.7</v>
          </cell>
          <cell r="K134">
            <v>5.7</v>
          </cell>
          <cell r="P134">
            <v>43</v>
          </cell>
          <cell r="Q134">
            <v>73</v>
          </cell>
          <cell r="R134">
            <v>33.799999999999997</v>
          </cell>
          <cell r="S134">
            <v>29.3</v>
          </cell>
          <cell r="T134">
            <v>4.8</v>
          </cell>
          <cell r="W134">
            <v>10.5</v>
          </cell>
          <cell r="AD134">
            <v>10.9</v>
          </cell>
          <cell r="AG134">
            <v>3</v>
          </cell>
          <cell r="AN134">
            <v>19.5</v>
          </cell>
          <cell r="AO134">
            <v>20.399999999999999</v>
          </cell>
          <cell r="AP134">
            <v>19.399999999999999</v>
          </cell>
          <cell r="AS134">
            <v>17.5</v>
          </cell>
          <cell r="AT134">
            <v>7</v>
          </cell>
          <cell r="BB134">
            <v>7.2</v>
          </cell>
          <cell r="BH134">
            <v>9</v>
          </cell>
          <cell r="BI134">
            <v>6.4</v>
          </cell>
          <cell r="BJ134">
            <v>8.5</v>
          </cell>
          <cell r="BK134">
            <v>10.4</v>
          </cell>
          <cell r="BO134">
            <v>5.4</v>
          </cell>
          <cell r="BS134">
            <v>5.5</v>
          </cell>
          <cell r="BW134">
            <v>4.8</v>
          </cell>
          <cell r="BY134">
            <v>3.2</v>
          </cell>
          <cell r="BZ134">
            <v>3.2</v>
          </cell>
          <cell r="CI134">
            <v>12.3</v>
          </cell>
          <cell r="CL134">
            <v>-26.5</v>
          </cell>
          <cell r="CQ134">
            <v>11.3</v>
          </cell>
          <cell r="CR134">
            <v>11.9</v>
          </cell>
          <cell r="CS134">
            <v>3.3</v>
          </cell>
          <cell r="CT134">
            <v>36.6</v>
          </cell>
          <cell r="CX134">
            <v>5.2</v>
          </cell>
          <cell r="CY134">
            <v>2.5</v>
          </cell>
        </row>
        <row r="135">
          <cell r="F135">
            <v>14.8</v>
          </cell>
          <cell r="G135">
            <v>7.6</v>
          </cell>
          <cell r="K135">
            <v>6.6</v>
          </cell>
          <cell r="P135">
            <v>41.2</v>
          </cell>
          <cell r="Q135">
            <v>66.900000000000006</v>
          </cell>
          <cell r="R135">
            <v>21.9</v>
          </cell>
          <cell r="S135">
            <v>27.6</v>
          </cell>
          <cell r="T135">
            <v>10.9</v>
          </cell>
          <cell r="W135">
            <v>12</v>
          </cell>
          <cell r="AD135">
            <v>12.5</v>
          </cell>
          <cell r="AG135">
            <v>5.7</v>
          </cell>
          <cell r="AN135">
            <v>19.899999999999999</v>
          </cell>
          <cell r="AO135">
            <v>20.2</v>
          </cell>
          <cell r="AP135">
            <v>19.399999999999999</v>
          </cell>
          <cell r="AS135">
            <v>19.100000000000001</v>
          </cell>
          <cell r="AT135">
            <v>7.4</v>
          </cell>
          <cell r="BB135">
            <v>8.6999999999999993</v>
          </cell>
          <cell r="BH135">
            <v>10.7</v>
          </cell>
          <cell r="BI135">
            <v>6.6</v>
          </cell>
          <cell r="BJ135">
            <v>8.3000000000000007</v>
          </cell>
          <cell r="BK135">
            <v>13.8</v>
          </cell>
          <cell r="BO135">
            <v>5.9</v>
          </cell>
          <cell r="BS135">
            <v>6.6</v>
          </cell>
          <cell r="BW135">
            <v>6.4</v>
          </cell>
          <cell r="BY135">
            <v>2.6</v>
          </cell>
          <cell r="BZ135">
            <v>2.6</v>
          </cell>
          <cell r="CI135">
            <v>10.9</v>
          </cell>
          <cell r="CL135">
            <v>-29.2</v>
          </cell>
          <cell r="CQ135">
            <v>13.2</v>
          </cell>
          <cell r="CR135">
            <v>13.5</v>
          </cell>
          <cell r="CS135">
            <v>2</v>
          </cell>
          <cell r="CT135">
            <v>48.3</v>
          </cell>
          <cell r="CX135">
            <v>9</v>
          </cell>
          <cell r="CY135">
            <v>0.3</v>
          </cell>
        </row>
        <row r="136">
          <cell r="F136">
            <v>13.6</v>
          </cell>
          <cell r="G136">
            <v>6</v>
          </cell>
          <cell r="K136">
            <v>7.9</v>
          </cell>
          <cell r="P136">
            <v>37.200000000000003</v>
          </cell>
          <cell r="Q136">
            <v>60.3</v>
          </cell>
          <cell r="R136">
            <v>20.2</v>
          </cell>
          <cell r="S136">
            <v>24.1</v>
          </cell>
          <cell r="T136">
            <v>6.4</v>
          </cell>
          <cell r="W136">
            <v>14.4</v>
          </cell>
          <cell r="AD136">
            <v>12.5</v>
          </cell>
          <cell r="AG136">
            <v>8.3000000000000007</v>
          </cell>
          <cell r="AN136">
            <v>3.5</v>
          </cell>
          <cell r="AO136">
            <v>3</v>
          </cell>
          <cell r="AP136">
            <v>2.4</v>
          </cell>
          <cell r="AS136">
            <v>5</v>
          </cell>
          <cell r="AT136">
            <v>6.6</v>
          </cell>
          <cell r="BB136">
            <v>9</v>
          </cell>
          <cell r="BH136">
            <v>10.7</v>
          </cell>
          <cell r="BI136">
            <v>7</v>
          </cell>
          <cell r="BJ136">
            <v>7.6</v>
          </cell>
          <cell r="BK136">
            <v>14.2</v>
          </cell>
          <cell r="BO136">
            <v>7.2</v>
          </cell>
          <cell r="BS136">
            <v>7.4</v>
          </cell>
          <cell r="BW136">
            <v>6.7</v>
          </cell>
          <cell r="BY136">
            <v>3.4</v>
          </cell>
          <cell r="BZ136">
            <v>3.4</v>
          </cell>
          <cell r="CI136">
            <v>9.6</v>
          </cell>
          <cell r="CL136">
            <v>27.8</v>
          </cell>
          <cell r="CQ136">
            <v>13.6</v>
          </cell>
          <cell r="CR136">
            <v>13.3</v>
          </cell>
          <cell r="CS136">
            <v>6.7</v>
          </cell>
          <cell r="CT136">
            <v>35.4</v>
          </cell>
          <cell r="CX136">
            <v>16.100000000000001</v>
          </cell>
          <cell r="CY136">
            <v>0.8</v>
          </cell>
        </row>
        <row r="137">
          <cell r="F137">
            <v>14.9</v>
          </cell>
          <cell r="G137">
            <v>7</v>
          </cell>
          <cell r="K137">
            <v>9</v>
          </cell>
          <cell r="P137">
            <v>30.8</v>
          </cell>
          <cell r="Q137">
            <v>44.4</v>
          </cell>
          <cell r="R137">
            <v>20.8</v>
          </cell>
          <cell r="S137">
            <v>17.8</v>
          </cell>
          <cell r="T137">
            <v>5.9</v>
          </cell>
          <cell r="W137">
            <v>19</v>
          </cell>
          <cell r="AD137">
            <v>13.2</v>
          </cell>
          <cell r="AG137">
            <v>8.1999999999999993</v>
          </cell>
          <cell r="AN137">
            <v>5.8</v>
          </cell>
          <cell r="AO137">
            <v>5.6</v>
          </cell>
          <cell r="AP137">
            <v>6.8</v>
          </cell>
          <cell r="AS137">
            <v>5.9</v>
          </cell>
          <cell r="AT137">
            <v>6.8</v>
          </cell>
          <cell r="BB137">
            <v>10.5</v>
          </cell>
          <cell r="BH137">
            <v>9.6999999999999993</v>
          </cell>
          <cell r="BI137">
            <v>7.8</v>
          </cell>
          <cell r="BJ137">
            <v>6.7</v>
          </cell>
          <cell r="BK137">
            <v>15.2</v>
          </cell>
          <cell r="BO137">
            <v>8.5</v>
          </cell>
          <cell r="BS137">
            <v>8.5</v>
          </cell>
          <cell r="BW137">
            <v>6.8</v>
          </cell>
          <cell r="BY137">
            <v>5</v>
          </cell>
          <cell r="BZ137">
            <v>5</v>
          </cell>
          <cell r="CI137">
            <v>7.7</v>
          </cell>
          <cell r="CL137">
            <v>27.8</v>
          </cell>
          <cell r="CQ137">
            <v>11.5</v>
          </cell>
          <cell r="CR137">
            <v>11</v>
          </cell>
          <cell r="CS137">
            <v>6.3</v>
          </cell>
          <cell r="CT137">
            <v>28.7</v>
          </cell>
          <cell r="CX137">
            <v>15.7</v>
          </cell>
          <cell r="CY137">
            <v>2</v>
          </cell>
        </row>
        <row r="138">
          <cell r="F138">
            <v>12.4</v>
          </cell>
          <cell r="G138">
            <v>9.5</v>
          </cell>
          <cell r="K138">
            <v>10.199999999999999</v>
          </cell>
          <cell r="P138">
            <v>12</v>
          </cell>
          <cell r="Q138">
            <v>11.8</v>
          </cell>
          <cell r="R138">
            <v>9.6</v>
          </cell>
          <cell r="S138">
            <v>2.7</v>
          </cell>
          <cell r="T138">
            <v>9.6999999999999993</v>
          </cell>
          <cell r="W138">
            <v>14.4</v>
          </cell>
          <cell r="AD138">
            <v>12.3</v>
          </cell>
          <cell r="AG138">
            <v>11.8</v>
          </cell>
          <cell r="AN138">
            <v>6.3</v>
          </cell>
          <cell r="AO138">
            <v>5.9</v>
          </cell>
          <cell r="AP138">
            <v>7.2</v>
          </cell>
          <cell r="AS138">
            <v>6.5</v>
          </cell>
          <cell r="AT138">
            <v>6.8</v>
          </cell>
          <cell r="BB138">
            <v>10.1</v>
          </cell>
          <cell r="BH138">
            <v>12.3</v>
          </cell>
          <cell r="BI138">
            <v>8.1999999999999993</v>
          </cell>
          <cell r="BJ138">
            <v>6.6</v>
          </cell>
          <cell r="BK138">
            <v>15.4</v>
          </cell>
          <cell r="BO138">
            <v>8.9</v>
          </cell>
          <cell r="BS138">
            <v>10</v>
          </cell>
          <cell r="BW138">
            <v>9</v>
          </cell>
          <cell r="BY138">
            <v>5.9</v>
          </cell>
          <cell r="BZ138">
            <v>5.9</v>
          </cell>
          <cell r="CI138">
            <v>8.1999999999999993</v>
          </cell>
          <cell r="CL138">
            <v>27.8</v>
          </cell>
          <cell r="CQ138">
            <v>13.4</v>
          </cell>
          <cell r="CR138">
            <v>13.1</v>
          </cell>
          <cell r="CS138">
            <v>6</v>
          </cell>
          <cell r="CT138">
            <v>33.799999999999997</v>
          </cell>
          <cell r="CX138">
            <v>16.399999999999999</v>
          </cell>
          <cell r="CY138">
            <v>3.6</v>
          </cell>
        </row>
        <row r="139">
          <cell r="F139">
            <v>11.3</v>
          </cell>
          <cell r="G139">
            <v>10.9</v>
          </cell>
          <cell r="K139">
            <v>11.4</v>
          </cell>
          <cell r="P139">
            <v>7.5</v>
          </cell>
          <cell r="Q139">
            <v>5.8</v>
          </cell>
          <cell r="R139">
            <v>14.9</v>
          </cell>
          <cell r="S139">
            <v>-3.8</v>
          </cell>
          <cell r="T139">
            <v>2.5</v>
          </cell>
          <cell r="W139">
            <v>13.2</v>
          </cell>
          <cell r="AD139">
            <v>10.9</v>
          </cell>
          <cell r="AG139">
            <v>9.9</v>
          </cell>
          <cell r="AN139">
            <v>6.9</v>
          </cell>
          <cell r="AO139">
            <v>7</v>
          </cell>
          <cell r="AP139">
            <v>8.3000000000000007</v>
          </cell>
          <cell r="AS139">
            <v>6.4</v>
          </cell>
          <cell r="AT139">
            <v>6.5</v>
          </cell>
          <cell r="BB139">
            <v>8.6</v>
          </cell>
          <cell r="BH139">
            <v>9.4</v>
          </cell>
          <cell r="BI139">
            <v>9.3000000000000007</v>
          </cell>
          <cell r="BJ139">
            <v>6.9</v>
          </cell>
          <cell r="BK139">
            <v>15.7</v>
          </cell>
          <cell r="BO139">
            <v>11.2</v>
          </cell>
          <cell r="BS139">
            <v>11.3</v>
          </cell>
          <cell r="BW139">
            <v>9</v>
          </cell>
          <cell r="BY139">
            <v>9.1</v>
          </cell>
          <cell r="BZ139">
            <v>9.1</v>
          </cell>
          <cell r="CI139">
            <v>7.6</v>
          </cell>
          <cell r="CL139">
            <v>27.4</v>
          </cell>
          <cell r="CQ139">
            <v>9.3000000000000007</v>
          </cell>
          <cell r="CR139">
            <v>8.6</v>
          </cell>
          <cell r="CS139">
            <v>3.9</v>
          </cell>
          <cell r="CT139">
            <v>18.5</v>
          </cell>
          <cell r="CX139">
            <v>20.100000000000001</v>
          </cell>
          <cell r="CY139">
            <v>3.6</v>
          </cell>
        </row>
        <row r="140">
          <cell r="F140">
            <v>12</v>
          </cell>
          <cell r="G140">
            <v>13.8</v>
          </cell>
          <cell r="K140">
            <v>13.4</v>
          </cell>
          <cell r="P140">
            <v>7.3</v>
          </cell>
          <cell r="Q140">
            <v>5.9</v>
          </cell>
          <cell r="R140">
            <v>9.5</v>
          </cell>
          <cell r="S140">
            <v>-1.6</v>
          </cell>
          <cell r="T140">
            <v>11.4</v>
          </cell>
          <cell r="W140">
            <v>8.6</v>
          </cell>
          <cell r="AD140">
            <v>10.6</v>
          </cell>
          <cell r="AG140">
            <v>10.199999999999999</v>
          </cell>
          <cell r="AN140">
            <v>6.6</v>
          </cell>
          <cell r="AO140">
            <v>7.4</v>
          </cell>
          <cell r="AP140">
            <v>8.6</v>
          </cell>
          <cell r="AS140">
            <v>4.8</v>
          </cell>
          <cell r="AT140">
            <v>7.2</v>
          </cell>
          <cell r="BB140">
            <v>9.6</v>
          </cell>
          <cell r="BH140">
            <v>9.5</v>
          </cell>
          <cell r="BI140">
            <v>9.6</v>
          </cell>
          <cell r="BJ140">
            <v>6.8</v>
          </cell>
          <cell r="BK140">
            <v>13</v>
          </cell>
          <cell r="BO140">
            <v>11.6</v>
          </cell>
          <cell r="BS140">
            <v>11.3</v>
          </cell>
          <cell r="BW140">
            <v>11.1</v>
          </cell>
          <cell r="BY140">
            <v>7.9</v>
          </cell>
          <cell r="BZ140">
            <v>7.9</v>
          </cell>
          <cell r="CI140">
            <v>9</v>
          </cell>
          <cell r="CL140">
            <v>2.2000000000000002</v>
          </cell>
          <cell r="CQ140">
            <v>7.6</v>
          </cell>
          <cell r="CR140">
            <v>6.3</v>
          </cell>
          <cell r="CS140">
            <v>4.5999999999999996</v>
          </cell>
          <cell r="CT140">
            <v>10</v>
          </cell>
          <cell r="CX140">
            <v>19.899999999999999</v>
          </cell>
          <cell r="CY140">
            <v>1.8</v>
          </cell>
        </row>
        <row r="141">
          <cell r="F141">
            <v>9.8000000000000007</v>
          </cell>
          <cell r="G141">
            <v>14.8</v>
          </cell>
          <cell r="K141">
            <v>12.7</v>
          </cell>
          <cell r="P141">
            <v>2.7</v>
          </cell>
          <cell r="Q141">
            <v>0</v>
          </cell>
          <cell r="R141">
            <v>-1.3</v>
          </cell>
          <cell r="S141">
            <v>-0.5</v>
          </cell>
          <cell r="T141">
            <v>16.600000000000001</v>
          </cell>
          <cell r="W141">
            <v>5.6</v>
          </cell>
          <cell r="AD141">
            <v>9.8000000000000007</v>
          </cell>
          <cell r="AG141">
            <v>10.3</v>
          </cell>
          <cell r="AN141">
            <v>7</v>
          </cell>
          <cell r="AO141">
            <v>7.9</v>
          </cell>
          <cell r="AP141">
            <v>9.3000000000000007</v>
          </cell>
          <cell r="AS141">
            <v>4.7</v>
          </cell>
          <cell r="AT141">
            <v>7.5</v>
          </cell>
          <cell r="BB141">
            <v>9.1</v>
          </cell>
          <cell r="BH141">
            <v>12.4</v>
          </cell>
          <cell r="BI141">
            <v>10.199999999999999</v>
          </cell>
          <cell r="BJ141">
            <v>7.5</v>
          </cell>
          <cell r="BK141">
            <v>14.4</v>
          </cell>
          <cell r="BO141">
            <v>11.6</v>
          </cell>
          <cell r="BS141">
            <v>11.4</v>
          </cell>
          <cell r="BW141">
            <v>10.3</v>
          </cell>
          <cell r="BY141">
            <v>6.3</v>
          </cell>
          <cell r="BZ141">
            <v>6.3</v>
          </cell>
          <cell r="CI141">
            <v>10.4</v>
          </cell>
          <cell r="CL141">
            <v>2</v>
          </cell>
          <cell r="CQ141">
            <v>11</v>
          </cell>
          <cell r="CR141">
            <v>10.4</v>
          </cell>
          <cell r="CS141">
            <v>5</v>
          </cell>
          <cell r="CT141">
            <v>21</v>
          </cell>
          <cell r="CX141">
            <v>16.8</v>
          </cell>
          <cell r="CY141">
            <v>1.4</v>
          </cell>
        </row>
        <row r="142">
          <cell r="F142">
            <v>8.6</v>
          </cell>
          <cell r="G142">
            <v>13.4</v>
          </cell>
          <cell r="K142">
            <v>13.2</v>
          </cell>
          <cell r="P142">
            <v>0.7</v>
          </cell>
          <cell r="Q142">
            <v>-1.2</v>
          </cell>
          <cell r="R142">
            <v>-5.5</v>
          </cell>
          <cell r="S142">
            <v>1.3</v>
          </cell>
          <cell r="T142">
            <v>12</v>
          </cell>
          <cell r="W142">
            <v>2</v>
          </cell>
          <cell r="AD142">
            <v>9.4</v>
          </cell>
          <cell r="AG142">
            <v>7.3</v>
          </cell>
          <cell r="AN142">
            <v>6.8</v>
          </cell>
          <cell r="AO142">
            <v>7.8</v>
          </cell>
          <cell r="AP142">
            <v>9.1</v>
          </cell>
          <cell r="AS142">
            <v>4.7</v>
          </cell>
          <cell r="AT142">
            <v>7.5</v>
          </cell>
          <cell r="BB142">
            <v>9.4</v>
          </cell>
          <cell r="BH142">
            <v>11.1</v>
          </cell>
          <cell r="BI142">
            <v>10.7</v>
          </cell>
          <cell r="BJ142">
            <v>7.8</v>
          </cell>
          <cell r="BK142">
            <v>12.9</v>
          </cell>
          <cell r="BO142">
            <v>12.3</v>
          </cell>
          <cell r="BS142">
            <v>10.3</v>
          </cell>
          <cell r="BW142">
            <v>10.3</v>
          </cell>
          <cell r="BY142">
            <v>6.5</v>
          </cell>
          <cell r="BZ142">
            <v>6.5</v>
          </cell>
          <cell r="CI142">
            <v>9.5</v>
          </cell>
          <cell r="CL142">
            <v>1.6</v>
          </cell>
          <cell r="CQ142">
            <v>10.1</v>
          </cell>
          <cell r="CR142">
            <v>9.1999999999999993</v>
          </cell>
          <cell r="CS142">
            <v>6.1</v>
          </cell>
          <cell r="CT142">
            <v>15.9</v>
          </cell>
          <cell r="CX142">
            <v>16.2</v>
          </cell>
          <cell r="CY142">
            <v>-1.1000000000000001</v>
          </cell>
        </row>
        <row r="143">
          <cell r="F143">
            <v>10.199999999999999</v>
          </cell>
          <cell r="G143">
            <v>13.9</v>
          </cell>
          <cell r="H143">
            <v>13.7</v>
          </cell>
          <cell r="I143">
            <v>13.8</v>
          </cell>
          <cell r="J143">
            <v>10.8</v>
          </cell>
          <cell r="K143">
            <v>11.8</v>
          </cell>
          <cell r="L143">
            <v>12.3</v>
          </cell>
          <cell r="M143">
            <v>11.1</v>
          </cell>
          <cell r="N143">
            <v>11.5</v>
          </cell>
          <cell r="O143">
            <v>10.9</v>
          </cell>
          <cell r="P143">
            <v>2.8</v>
          </cell>
          <cell r="Q143">
            <v>-1</v>
          </cell>
          <cell r="R143">
            <v>0.9</v>
          </cell>
          <cell r="S143">
            <v>8.9</v>
          </cell>
          <cell r="T143">
            <v>17.600000000000001</v>
          </cell>
          <cell r="U143">
            <v>15.3</v>
          </cell>
          <cell r="V143">
            <v>5.6</v>
          </cell>
          <cell r="W143">
            <v>0.2</v>
          </cell>
          <cell r="AD143">
            <v>9.4</v>
          </cell>
          <cell r="AE143">
            <v>8.4</v>
          </cell>
          <cell r="AF143">
            <v>10.199999999999999</v>
          </cell>
          <cell r="AG143">
            <v>6</v>
          </cell>
          <cell r="AH143">
            <v>12.1</v>
          </cell>
          <cell r="AI143">
            <v>4</v>
          </cell>
          <cell r="AJ143">
            <v>-3.9</v>
          </cell>
          <cell r="AM143">
            <v>11.7</v>
          </cell>
          <cell r="AN143">
            <v>8.1</v>
          </cell>
          <cell r="AO143">
            <v>8.9</v>
          </cell>
          <cell r="AP143">
            <v>10.199999999999999</v>
          </cell>
          <cell r="AQ143">
            <v>6.1</v>
          </cell>
          <cell r="AR143">
            <v>5.0999999999999996</v>
          </cell>
          <cell r="AS143">
            <v>6.6</v>
          </cell>
          <cell r="AT143">
            <v>7.2</v>
          </cell>
          <cell r="AW143">
            <v>7.4</v>
          </cell>
          <cell r="AZ143">
            <v>3.7</v>
          </cell>
          <cell r="BB143">
            <v>7.7</v>
          </cell>
          <cell r="BC143">
            <v>6.3</v>
          </cell>
          <cell r="BD143">
            <v>10.7</v>
          </cell>
          <cell r="BE143">
            <v>3.9</v>
          </cell>
          <cell r="BH143">
            <v>14.3</v>
          </cell>
          <cell r="BI143">
            <v>10.4</v>
          </cell>
          <cell r="BJ143">
            <v>8.1</v>
          </cell>
          <cell r="BK143">
            <v>13.1</v>
          </cell>
          <cell r="BL143">
            <v>15.2</v>
          </cell>
          <cell r="BO143">
            <v>11.7</v>
          </cell>
          <cell r="BR143">
            <v>8</v>
          </cell>
          <cell r="BS143">
            <v>9.1</v>
          </cell>
          <cell r="BU143">
            <v>7</v>
          </cell>
          <cell r="BV143">
            <v>7.2</v>
          </cell>
          <cell r="BW143">
            <v>9.6</v>
          </cell>
          <cell r="BY143">
            <v>4.5</v>
          </cell>
          <cell r="BZ143">
            <v>4.5</v>
          </cell>
          <cell r="CB143">
            <v>12.4</v>
          </cell>
          <cell r="CD143">
            <v>14.1</v>
          </cell>
          <cell r="CE143">
            <v>9.1</v>
          </cell>
          <cell r="CI143">
            <v>10.199999999999999</v>
          </cell>
          <cell r="CL143">
            <v>1.8</v>
          </cell>
          <cell r="CM143">
            <v>0</v>
          </cell>
          <cell r="CO143">
            <v>9.4</v>
          </cell>
          <cell r="CP143">
            <v>8.6</v>
          </cell>
          <cell r="CQ143">
            <v>9.8000000000000007</v>
          </cell>
          <cell r="CR143">
            <v>9</v>
          </cell>
          <cell r="CS143">
            <v>8.6999999999999993</v>
          </cell>
          <cell r="CT143">
            <v>13.5</v>
          </cell>
          <cell r="CU143">
            <v>7.3</v>
          </cell>
          <cell r="CV143">
            <v>4.4000000000000004</v>
          </cell>
          <cell r="CW143">
            <v>7.3</v>
          </cell>
          <cell r="CX143">
            <v>11.3</v>
          </cell>
          <cell r="CY143">
            <v>1.1000000000000001</v>
          </cell>
          <cell r="CZ143">
            <v>8.4</v>
          </cell>
          <cell r="DA143">
            <v>-1.5</v>
          </cell>
          <cell r="DD143">
            <v>-1.8</v>
          </cell>
          <cell r="DM143">
            <v>-0.5</v>
          </cell>
        </row>
        <row r="144">
          <cell r="F144">
            <v>8.9</v>
          </cell>
          <cell r="G144">
            <v>12.5</v>
          </cell>
          <cell r="H144">
            <v>11.2</v>
          </cell>
          <cell r="I144">
            <v>14.3</v>
          </cell>
          <cell r="J144">
            <v>8.3000000000000007</v>
          </cell>
          <cell r="K144">
            <v>11</v>
          </cell>
          <cell r="L144">
            <v>11</v>
          </cell>
          <cell r="M144">
            <v>10.5</v>
          </cell>
          <cell r="N144">
            <v>12.2</v>
          </cell>
          <cell r="O144">
            <v>12.9</v>
          </cell>
          <cell r="P144">
            <v>3.2</v>
          </cell>
          <cell r="Q144">
            <v>-0.3</v>
          </cell>
          <cell r="R144">
            <v>3.1</v>
          </cell>
          <cell r="S144">
            <v>10.8</v>
          </cell>
          <cell r="T144">
            <v>12.4</v>
          </cell>
          <cell r="U144">
            <v>12.5</v>
          </cell>
          <cell r="V144">
            <v>4.7</v>
          </cell>
          <cell r="W144">
            <v>0.2</v>
          </cell>
          <cell r="AD144">
            <v>9.8000000000000007</v>
          </cell>
          <cell r="AE144">
            <v>9</v>
          </cell>
          <cell r="AF144">
            <v>9.9</v>
          </cell>
          <cell r="AG144">
            <v>4.8</v>
          </cell>
          <cell r="AH144">
            <v>9.6</v>
          </cell>
          <cell r="AI144">
            <v>1.3</v>
          </cell>
          <cell r="AJ144">
            <v>-4</v>
          </cell>
          <cell r="AM144">
            <v>13.2</v>
          </cell>
          <cell r="AN144">
            <v>8.9</v>
          </cell>
          <cell r="AO144">
            <v>9</v>
          </cell>
          <cell r="AP144">
            <v>10.5</v>
          </cell>
          <cell r="AQ144">
            <v>3.9</v>
          </cell>
          <cell r="AR144">
            <v>6.6</v>
          </cell>
          <cell r="AS144">
            <v>8.8000000000000007</v>
          </cell>
          <cell r="AT144">
            <v>7.6</v>
          </cell>
          <cell r="AW144">
            <v>7.9</v>
          </cell>
          <cell r="AZ144">
            <v>4.2</v>
          </cell>
          <cell r="BB144">
            <v>7</v>
          </cell>
          <cell r="BC144">
            <v>5.6</v>
          </cell>
          <cell r="BD144">
            <v>7.8</v>
          </cell>
          <cell r="BE144">
            <v>6.3</v>
          </cell>
          <cell r="BH144">
            <v>13.2</v>
          </cell>
          <cell r="BI144">
            <v>11.1</v>
          </cell>
          <cell r="BJ144">
            <v>9.4</v>
          </cell>
          <cell r="BK144">
            <v>15.6</v>
          </cell>
          <cell r="BL144">
            <v>16.899999999999999</v>
          </cell>
          <cell r="BO144">
            <v>11.6</v>
          </cell>
          <cell r="BR144">
            <v>8.3000000000000007</v>
          </cell>
          <cell r="BS144">
            <v>10.5</v>
          </cell>
          <cell r="BU144">
            <v>7.3</v>
          </cell>
          <cell r="BV144">
            <v>7.3</v>
          </cell>
          <cell r="BW144">
            <v>7.2</v>
          </cell>
          <cell r="BY144">
            <v>6.7</v>
          </cell>
          <cell r="BZ144">
            <v>6.7</v>
          </cell>
          <cell r="CB144">
            <v>9.4</v>
          </cell>
          <cell r="CD144">
            <v>11.6</v>
          </cell>
          <cell r="CE144">
            <v>7.6</v>
          </cell>
          <cell r="CI144">
            <v>10.3</v>
          </cell>
          <cell r="CL144">
            <v>44.3</v>
          </cell>
          <cell r="CM144">
            <v>52.4</v>
          </cell>
          <cell r="CO144">
            <v>9.5</v>
          </cell>
          <cell r="CP144">
            <v>10.4</v>
          </cell>
          <cell r="CQ144">
            <v>12.6</v>
          </cell>
          <cell r="CR144">
            <v>12.1</v>
          </cell>
          <cell r="CS144">
            <v>11</v>
          </cell>
          <cell r="CT144">
            <v>15.6</v>
          </cell>
          <cell r="CU144">
            <v>9.6</v>
          </cell>
          <cell r="CV144">
            <v>4.5</v>
          </cell>
          <cell r="CW144">
            <v>14</v>
          </cell>
          <cell r="CX144">
            <v>14.3</v>
          </cell>
          <cell r="CY144">
            <v>6.2</v>
          </cell>
          <cell r="CZ144">
            <v>8.8000000000000007</v>
          </cell>
          <cell r="DA144">
            <v>5.5</v>
          </cell>
          <cell r="DD144">
            <v>3.6</v>
          </cell>
          <cell r="DM144">
            <v>17</v>
          </cell>
        </row>
        <row r="145">
          <cell r="F145">
            <v>7.6</v>
          </cell>
          <cell r="G145">
            <v>14.5</v>
          </cell>
          <cell r="H145">
            <v>4.9000000000000004</v>
          </cell>
          <cell r="I145">
            <v>15.4</v>
          </cell>
          <cell r="J145">
            <v>8.8000000000000007</v>
          </cell>
          <cell r="K145">
            <v>13</v>
          </cell>
          <cell r="L145">
            <v>12.4</v>
          </cell>
          <cell r="M145">
            <v>12</v>
          </cell>
          <cell r="N145">
            <v>16.899999999999999</v>
          </cell>
          <cell r="O145">
            <v>15.3</v>
          </cell>
          <cell r="P145">
            <v>1.1000000000000001</v>
          </cell>
          <cell r="Q145">
            <v>-1.9</v>
          </cell>
          <cell r="R145">
            <v>-0.3</v>
          </cell>
          <cell r="S145">
            <v>10.199999999999999</v>
          </cell>
          <cell r="T145">
            <v>8.3000000000000007</v>
          </cell>
          <cell r="U145">
            <v>10.8</v>
          </cell>
          <cell r="V145">
            <v>3.9</v>
          </cell>
          <cell r="W145">
            <v>-1.1000000000000001</v>
          </cell>
          <cell r="AD145">
            <v>10.199999999999999</v>
          </cell>
          <cell r="AE145">
            <v>9.9</v>
          </cell>
          <cell r="AF145">
            <v>10.5</v>
          </cell>
          <cell r="AG145">
            <v>6</v>
          </cell>
          <cell r="AH145">
            <v>6.4</v>
          </cell>
          <cell r="AI145">
            <v>2.6</v>
          </cell>
          <cell r="AJ145">
            <v>-1.4</v>
          </cell>
          <cell r="AM145">
            <v>15.9</v>
          </cell>
          <cell r="AN145">
            <v>9.4</v>
          </cell>
          <cell r="AO145">
            <v>9.8000000000000007</v>
          </cell>
          <cell r="AP145">
            <v>10.199999999999999</v>
          </cell>
          <cell r="AQ145">
            <v>7.2</v>
          </cell>
          <cell r="AR145">
            <v>9.6</v>
          </cell>
          <cell r="AS145">
            <v>8.6999999999999993</v>
          </cell>
          <cell r="AT145">
            <v>7</v>
          </cell>
          <cell r="AW145">
            <v>5.8</v>
          </cell>
          <cell r="AZ145">
            <v>4.4000000000000004</v>
          </cell>
          <cell r="BB145">
            <v>6.3</v>
          </cell>
          <cell r="BC145">
            <v>3.5</v>
          </cell>
          <cell r="BD145">
            <v>7.8</v>
          </cell>
          <cell r="BE145">
            <v>6.6</v>
          </cell>
          <cell r="BH145">
            <v>12.2</v>
          </cell>
          <cell r="BI145">
            <v>11.1</v>
          </cell>
          <cell r="BJ145">
            <v>9.9</v>
          </cell>
          <cell r="BK145">
            <v>15.4</v>
          </cell>
          <cell r="BL145">
            <v>17</v>
          </cell>
          <cell r="BO145">
            <v>11.8</v>
          </cell>
          <cell r="BR145">
            <v>9.1999999999999993</v>
          </cell>
          <cell r="BS145">
            <v>10.4</v>
          </cell>
          <cell r="BU145">
            <v>7.2</v>
          </cell>
          <cell r="BV145">
            <v>8.1999999999999993</v>
          </cell>
          <cell r="BW145">
            <v>7.1</v>
          </cell>
          <cell r="BY145">
            <v>7.1</v>
          </cell>
          <cell r="BZ145">
            <v>7.1</v>
          </cell>
          <cell r="CB145">
            <v>7.9</v>
          </cell>
          <cell r="CD145">
            <v>10.3</v>
          </cell>
          <cell r="CE145">
            <v>8.4</v>
          </cell>
          <cell r="CI145">
            <v>9.1999999999999993</v>
          </cell>
          <cell r="CL145">
            <v>46.2</v>
          </cell>
          <cell r="CM145">
            <v>54.9</v>
          </cell>
          <cell r="CO145">
            <v>9.1999999999999993</v>
          </cell>
          <cell r="CP145">
            <v>11.6</v>
          </cell>
          <cell r="CQ145">
            <v>9.9</v>
          </cell>
          <cell r="CR145">
            <v>9.1999999999999993</v>
          </cell>
          <cell r="CS145">
            <v>10.8</v>
          </cell>
          <cell r="CT145">
            <v>5.5</v>
          </cell>
          <cell r="CU145">
            <v>9.5</v>
          </cell>
          <cell r="CV145">
            <v>2.5</v>
          </cell>
          <cell r="CW145">
            <v>15.1</v>
          </cell>
          <cell r="CX145">
            <v>14.8</v>
          </cell>
          <cell r="CY145">
            <v>9.3000000000000007</v>
          </cell>
          <cell r="CZ145">
            <v>8.8000000000000007</v>
          </cell>
          <cell r="DA145">
            <v>9.6</v>
          </cell>
          <cell r="DD145">
            <v>1.8</v>
          </cell>
          <cell r="DM145">
            <v>18.899999999999999</v>
          </cell>
        </row>
        <row r="146">
          <cell r="F146">
            <v>7.7</v>
          </cell>
          <cell r="G146">
            <v>14.4</v>
          </cell>
          <cell r="H146">
            <v>4.3</v>
          </cell>
          <cell r="I146">
            <v>18</v>
          </cell>
          <cell r="J146">
            <v>10.8</v>
          </cell>
          <cell r="K146">
            <v>13.9</v>
          </cell>
          <cell r="L146">
            <v>12.8</v>
          </cell>
          <cell r="M146">
            <v>14.2</v>
          </cell>
          <cell r="N146">
            <v>18.399999999999999</v>
          </cell>
          <cell r="O146">
            <v>13.7</v>
          </cell>
          <cell r="P146">
            <v>3.1</v>
          </cell>
          <cell r="Q146">
            <v>0.5</v>
          </cell>
          <cell r="R146">
            <v>3.8</v>
          </cell>
          <cell r="S146">
            <v>16</v>
          </cell>
          <cell r="T146">
            <v>6.7</v>
          </cell>
          <cell r="U146">
            <v>11.8</v>
          </cell>
          <cell r="V146">
            <v>5.2</v>
          </cell>
          <cell r="W146">
            <v>0.4</v>
          </cell>
          <cell r="AD146">
            <v>11</v>
          </cell>
          <cell r="AE146">
            <v>10.5</v>
          </cell>
          <cell r="AF146">
            <v>11.3</v>
          </cell>
          <cell r="AG146">
            <v>6.3</v>
          </cell>
          <cell r="AH146">
            <v>3.1</v>
          </cell>
          <cell r="AI146">
            <v>2.2000000000000002</v>
          </cell>
          <cell r="AJ146">
            <v>2.4</v>
          </cell>
          <cell r="AM146">
            <v>14.8</v>
          </cell>
          <cell r="AN146">
            <v>10.199999999999999</v>
          </cell>
          <cell r="AO146">
            <v>10.4</v>
          </cell>
          <cell r="AP146">
            <v>10.6</v>
          </cell>
          <cell r="AQ146">
            <v>8.4</v>
          </cell>
          <cell r="AR146">
            <v>10.199999999999999</v>
          </cell>
          <cell r="AS146">
            <v>9.6999999999999993</v>
          </cell>
          <cell r="AT146">
            <v>6.6</v>
          </cell>
          <cell r="AW146">
            <v>5.8</v>
          </cell>
          <cell r="AZ146">
            <v>3.2</v>
          </cell>
          <cell r="BB146">
            <v>6.1</v>
          </cell>
          <cell r="BC146">
            <v>4.9000000000000004</v>
          </cell>
          <cell r="BD146">
            <v>8.9</v>
          </cell>
          <cell r="BE146">
            <v>1.3</v>
          </cell>
          <cell r="BH146">
            <v>13.4</v>
          </cell>
          <cell r="BI146">
            <v>11.6</v>
          </cell>
          <cell r="BJ146">
            <v>11.5</v>
          </cell>
          <cell r="BK146">
            <v>18.899999999999999</v>
          </cell>
          <cell r="BL146">
            <v>21.7</v>
          </cell>
          <cell r="BO146">
            <v>11.9</v>
          </cell>
          <cell r="BR146">
            <v>12.1</v>
          </cell>
          <cell r="BS146">
            <v>12.1</v>
          </cell>
          <cell r="BU146">
            <v>11.9</v>
          </cell>
          <cell r="BV146">
            <v>5.9</v>
          </cell>
          <cell r="BW146">
            <v>7</v>
          </cell>
          <cell r="BY146">
            <v>6.3</v>
          </cell>
          <cell r="BZ146">
            <v>6.3</v>
          </cell>
          <cell r="CB146">
            <v>7.6</v>
          </cell>
          <cell r="CD146">
            <v>15</v>
          </cell>
          <cell r="CE146">
            <v>8.1</v>
          </cell>
          <cell r="CI146">
            <v>10.4</v>
          </cell>
          <cell r="CL146">
            <v>49.2</v>
          </cell>
          <cell r="CM146">
            <v>58.6</v>
          </cell>
          <cell r="CO146">
            <v>11</v>
          </cell>
          <cell r="CP146">
            <v>13</v>
          </cell>
          <cell r="CQ146">
            <v>8.9</v>
          </cell>
          <cell r="CR146">
            <v>8.1999999999999993</v>
          </cell>
          <cell r="CS146">
            <v>9.9</v>
          </cell>
          <cell r="CT146">
            <v>-1</v>
          </cell>
          <cell r="CU146">
            <v>14.4</v>
          </cell>
          <cell r="CV146">
            <v>2.1</v>
          </cell>
          <cell r="CW146">
            <v>20.6</v>
          </cell>
          <cell r="CX146">
            <v>14.8</v>
          </cell>
          <cell r="CY146">
            <v>12.1</v>
          </cell>
          <cell r="CZ146">
            <v>18.399999999999999</v>
          </cell>
          <cell r="DA146">
            <v>10.9</v>
          </cell>
          <cell r="DD146">
            <v>-1.3</v>
          </cell>
          <cell r="DM146">
            <v>21.8</v>
          </cell>
        </row>
        <row r="147">
          <cell r="F147">
            <v>7.2</v>
          </cell>
          <cell r="G147">
            <v>14.9</v>
          </cell>
          <cell r="H147">
            <v>3.7</v>
          </cell>
          <cell r="I147">
            <v>22.1</v>
          </cell>
          <cell r="J147">
            <v>11.9</v>
          </cell>
          <cell r="K147">
            <v>13.6</v>
          </cell>
          <cell r="L147">
            <v>11.7</v>
          </cell>
          <cell r="M147">
            <v>14.7</v>
          </cell>
          <cell r="N147">
            <v>16.7</v>
          </cell>
          <cell r="O147">
            <v>15.6</v>
          </cell>
          <cell r="P147">
            <v>2.2999999999999998</v>
          </cell>
          <cell r="Q147">
            <v>0.9</v>
          </cell>
          <cell r="R147">
            <v>-5.8</v>
          </cell>
          <cell r="S147">
            <v>12.8</v>
          </cell>
          <cell r="T147">
            <v>6.9</v>
          </cell>
          <cell r="U147">
            <v>14.3</v>
          </cell>
          <cell r="V147">
            <v>5.0999999999999996</v>
          </cell>
          <cell r="W147">
            <v>4.2</v>
          </cell>
          <cell r="AD147">
            <v>11.1</v>
          </cell>
          <cell r="AE147">
            <v>10.4</v>
          </cell>
          <cell r="AF147">
            <v>12.1</v>
          </cell>
          <cell r="AG147">
            <v>8.1</v>
          </cell>
          <cell r="AH147">
            <v>4.8</v>
          </cell>
          <cell r="AI147">
            <v>10.3</v>
          </cell>
          <cell r="AJ147">
            <v>7.6</v>
          </cell>
          <cell r="AM147">
            <v>15</v>
          </cell>
          <cell r="AN147">
            <v>11.6</v>
          </cell>
          <cell r="AO147">
            <v>11.3</v>
          </cell>
          <cell r="AP147">
            <v>11.9</v>
          </cell>
          <cell r="AQ147">
            <v>9.9</v>
          </cell>
          <cell r="AR147">
            <v>9.5</v>
          </cell>
          <cell r="AS147">
            <v>12.3</v>
          </cell>
          <cell r="AT147">
            <v>6.7</v>
          </cell>
          <cell r="AW147">
            <v>4.5999999999999996</v>
          </cell>
          <cell r="AZ147">
            <v>5.5</v>
          </cell>
          <cell r="BB147">
            <v>8</v>
          </cell>
          <cell r="BC147">
            <v>4.7</v>
          </cell>
          <cell r="BD147">
            <v>9.8000000000000007</v>
          </cell>
          <cell r="BE147">
            <v>8.5</v>
          </cell>
          <cell r="BH147">
            <v>12.7</v>
          </cell>
          <cell r="BI147">
            <v>11.8</v>
          </cell>
          <cell r="BJ147">
            <v>12.9</v>
          </cell>
          <cell r="BK147">
            <v>23.4</v>
          </cell>
          <cell r="BL147">
            <v>28.2</v>
          </cell>
          <cell r="BO147">
            <v>11.3</v>
          </cell>
          <cell r="BR147">
            <v>13.9</v>
          </cell>
          <cell r="BS147">
            <v>12.9</v>
          </cell>
          <cell r="BU147">
            <v>14.5</v>
          </cell>
          <cell r="BV147">
            <v>8.1999999999999993</v>
          </cell>
          <cell r="BW147">
            <v>5.2</v>
          </cell>
          <cell r="BY147">
            <v>6.2</v>
          </cell>
          <cell r="BZ147">
            <v>6.2</v>
          </cell>
          <cell r="CB147">
            <v>7.9</v>
          </cell>
          <cell r="CD147">
            <v>14.3</v>
          </cell>
          <cell r="CE147">
            <v>9.4</v>
          </cell>
          <cell r="CI147">
            <v>14.7</v>
          </cell>
          <cell r="CL147">
            <v>60.3</v>
          </cell>
          <cell r="CM147">
            <v>71.900000000000006</v>
          </cell>
          <cell r="CO147">
            <v>11.4</v>
          </cell>
          <cell r="CP147">
            <v>14.5</v>
          </cell>
          <cell r="CQ147">
            <v>15.1</v>
          </cell>
          <cell r="CR147">
            <v>15</v>
          </cell>
          <cell r="CS147">
            <v>10.1</v>
          </cell>
          <cell r="CT147">
            <v>18.2</v>
          </cell>
          <cell r="CU147">
            <v>14.7</v>
          </cell>
          <cell r="CV147">
            <v>4.2</v>
          </cell>
          <cell r="CW147">
            <v>25.2</v>
          </cell>
          <cell r="CX147">
            <v>17</v>
          </cell>
          <cell r="CY147">
            <v>12.8</v>
          </cell>
          <cell r="CZ147">
            <v>11.1</v>
          </cell>
          <cell r="DA147">
            <v>14.2</v>
          </cell>
          <cell r="DD147">
            <v>-1.8</v>
          </cell>
          <cell r="DM147">
            <v>21.9</v>
          </cell>
        </row>
        <row r="148">
          <cell r="F148">
            <v>8</v>
          </cell>
          <cell r="G148">
            <v>13.7</v>
          </cell>
          <cell r="H148">
            <v>2.4</v>
          </cell>
          <cell r="I148">
            <v>20.9</v>
          </cell>
          <cell r="J148">
            <v>14.5</v>
          </cell>
          <cell r="K148">
            <v>12.6</v>
          </cell>
          <cell r="L148">
            <v>9.6999999999999993</v>
          </cell>
          <cell r="M148">
            <v>15.5</v>
          </cell>
          <cell r="N148">
            <v>13.4</v>
          </cell>
          <cell r="O148">
            <v>11.3</v>
          </cell>
          <cell r="P148">
            <v>4.2</v>
          </cell>
          <cell r="Q148">
            <v>3.1</v>
          </cell>
          <cell r="R148">
            <v>1.1000000000000001</v>
          </cell>
          <cell r="S148">
            <v>8.5</v>
          </cell>
          <cell r="T148">
            <v>3.4</v>
          </cell>
          <cell r="U148">
            <v>11.9</v>
          </cell>
          <cell r="V148">
            <v>5.5</v>
          </cell>
          <cell r="W148">
            <v>7.9</v>
          </cell>
          <cell r="AD148">
            <v>10.6</v>
          </cell>
          <cell r="AE148">
            <v>9.6</v>
          </cell>
          <cell r="AF148">
            <v>12.2</v>
          </cell>
          <cell r="AG148">
            <v>8.6999999999999993</v>
          </cell>
          <cell r="AH148">
            <v>8</v>
          </cell>
          <cell r="AI148">
            <v>11.6</v>
          </cell>
          <cell r="AJ148">
            <v>6.8</v>
          </cell>
          <cell r="AM148">
            <v>12.9</v>
          </cell>
          <cell r="AN148">
            <v>15.4</v>
          </cell>
          <cell r="AO148">
            <v>14.4</v>
          </cell>
          <cell r="AP148">
            <v>16.100000000000001</v>
          </cell>
          <cell r="AQ148">
            <v>11</v>
          </cell>
          <cell r="AR148">
            <v>9.9</v>
          </cell>
          <cell r="AS148">
            <v>17.5</v>
          </cell>
          <cell r="AT148">
            <v>6.4</v>
          </cell>
          <cell r="AW148">
            <v>3.5</v>
          </cell>
          <cell r="AZ148">
            <v>5</v>
          </cell>
          <cell r="BB148">
            <v>8</v>
          </cell>
          <cell r="BC148">
            <v>5.6</v>
          </cell>
          <cell r="BD148">
            <v>11</v>
          </cell>
          <cell r="BE148">
            <v>6.3</v>
          </cell>
          <cell r="BH148">
            <v>13.9</v>
          </cell>
          <cell r="BI148">
            <v>11.4</v>
          </cell>
          <cell r="BJ148">
            <v>12.3</v>
          </cell>
          <cell r="BK148">
            <v>28.1</v>
          </cell>
          <cell r="BL148">
            <v>34.200000000000003</v>
          </cell>
          <cell r="BO148">
            <v>11.2</v>
          </cell>
          <cell r="BR148">
            <v>13.9</v>
          </cell>
          <cell r="BS148">
            <v>13.2</v>
          </cell>
          <cell r="BU148">
            <v>14</v>
          </cell>
          <cell r="BV148">
            <v>7.5</v>
          </cell>
          <cell r="BW148">
            <v>5.3</v>
          </cell>
          <cell r="BY148">
            <v>4.3</v>
          </cell>
          <cell r="BZ148">
            <v>4.3</v>
          </cell>
          <cell r="CB148">
            <v>11.3</v>
          </cell>
          <cell r="CD148">
            <v>12.8</v>
          </cell>
          <cell r="CE148">
            <v>13.1</v>
          </cell>
          <cell r="CI148">
            <v>12.4</v>
          </cell>
          <cell r="CL148">
            <v>20.7</v>
          </cell>
          <cell r="CM148">
            <v>21.7</v>
          </cell>
          <cell r="CO148">
            <v>11</v>
          </cell>
          <cell r="CP148">
            <v>13.2</v>
          </cell>
          <cell r="CQ148">
            <v>11.6</v>
          </cell>
          <cell r="CR148">
            <v>11.6</v>
          </cell>
          <cell r="CS148">
            <v>6.4</v>
          </cell>
          <cell r="CT148">
            <v>13.3</v>
          </cell>
          <cell r="CU148">
            <v>12.9</v>
          </cell>
          <cell r="CV148">
            <v>1.7</v>
          </cell>
          <cell r="CW148">
            <v>18.899999999999999</v>
          </cell>
          <cell r="CX148">
            <v>12.1</v>
          </cell>
          <cell r="CY148">
            <v>11.8</v>
          </cell>
          <cell r="CZ148">
            <v>12.5</v>
          </cell>
          <cell r="DA148">
            <v>11.8</v>
          </cell>
          <cell r="DD148">
            <v>-7.4</v>
          </cell>
          <cell r="DM148">
            <v>8.3000000000000007</v>
          </cell>
        </row>
        <row r="149">
          <cell r="F149">
            <v>9</v>
          </cell>
          <cell r="G149">
            <v>10.199999999999999</v>
          </cell>
          <cell r="H149">
            <v>5.7</v>
          </cell>
          <cell r="I149">
            <v>20.5</v>
          </cell>
          <cell r="J149">
            <v>15.6</v>
          </cell>
          <cell r="K149">
            <v>11.3</v>
          </cell>
          <cell r="L149">
            <v>8.9</v>
          </cell>
          <cell r="M149">
            <v>13</v>
          </cell>
          <cell r="N149">
            <v>16.3</v>
          </cell>
          <cell r="O149">
            <v>10.199999999999999</v>
          </cell>
          <cell r="P149">
            <v>6.5</v>
          </cell>
          <cell r="Q149">
            <v>6.2</v>
          </cell>
          <cell r="R149">
            <v>3.8</v>
          </cell>
          <cell r="S149">
            <v>8.8000000000000007</v>
          </cell>
          <cell r="T149">
            <v>4.4000000000000004</v>
          </cell>
          <cell r="U149">
            <v>11.8</v>
          </cell>
          <cell r="V149">
            <v>6.9</v>
          </cell>
          <cell r="W149">
            <v>9</v>
          </cell>
          <cell r="AD149">
            <v>10.199999999999999</v>
          </cell>
          <cell r="AE149">
            <v>9.5</v>
          </cell>
          <cell r="AF149">
            <v>10.6</v>
          </cell>
          <cell r="AG149">
            <v>9.8000000000000007</v>
          </cell>
          <cell r="AH149">
            <v>9</v>
          </cell>
          <cell r="AI149">
            <v>12</v>
          </cell>
          <cell r="AJ149">
            <v>11.6</v>
          </cell>
          <cell r="AM149">
            <v>11.2</v>
          </cell>
          <cell r="AN149">
            <v>13.9</v>
          </cell>
          <cell r="AO149">
            <v>12.2</v>
          </cell>
          <cell r="AP149">
            <v>14.3</v>
          </cell>
          <cell r="AQ149">
            <v>7.9</v>
          </cell>
          <cell r="AR149">
            <v>7.5</v>
          </cell>
          <cell r="AS149">
            <v>18.399999999999999</v>
          </cell>
          <cell r="AT149">
            <v>6.2</v>
          </cell>
          <cell r="AW149">
            <v>4.7</v>
          </cell>
          <cell r="AZ149">
            <v>5.5</v>
          </cell>
          <cell r="BB149">
            <v>6.1</v>
          </cell>
          <cell r="BC149">
            <v>5.7</v>
          </cell>
          <cell r="BD149">
            <v>10.6</v>
          </cell>
          <cell r="BE149">
            <v>-1.8</v>
          </cell>
          <cell r="BH149">
            <v>11.3</v>
          </cell>
          <cell r="BI149">
            <v>10.6</v>
          </cell>
          <cell r="BJ149">
            <v>11.7</v>
          </cell>
          <cell r="BK149">
            <v>21.1</v>
          </cell>
          <cell r="BL149">
            <v>23.9</v>
          </cell>
          <cell r="BO149">
            <v>10.1</v>
          </cell>
          <cell r="BR149">
            <v>12.9</v>
          </cell>
          <cell r="BS149">
            <v>12</v>
          </cell>
          <cell r="BU149">
            <v>14.8</v>
          </cell>
          <cell r="BV149">
            <v>6.7</v>
          </cell>
          <cell r="BW149">
            <v>6.8</v>
          </cell>
          <cell r="BY149">
            <v>3</v>
          </cell>
          <cell r="BZ149">
            <v>3</v>
          </cell>
          <cell r="CB149">
            <v>11.6</v>
          </cell>
          <cell r="CD149">
            <v>15</v>
          </cell>
          <cell r="CE149">
            <v>14.6</v>
          </cell>
          <cell r="CH149">
            <v>14.8</v>
          </cell>
          <cell r="CI149">
            <v>12.8</v>
          </cell>
          <cell r="CL149">
            <v>22.6</v>
          </cell>
          <cell r="CM149">
            <v>23.9</v>
          </cell>
          <cell r="CO149">
            <v>11.1</v>
          </cell>
          <cell r="CP149">
            <v>19</v>
          </cell>
          <cell r="CQ149">
            <v>13.5</v>
          </cell>
          <cell r="CR149">
            <v>13.9</v>
          </cell>
          <cell r="CS149">
            <v>7.5</v>
          </cell>
          <cell r="CT149">
            <v>20.3</v>
          </cell>
          <cell r="CU149">
            <v>14.5</v>
          </cell>
          <cell r="CV149">
            <v>3.5</v>
          </cell>
          <cell r="CW149">
            <v>11.8</v>
          </cell>
          <cell r="CX149">
            <v>11.1</v>
          </cell>
          <cell r="CY149">
            <v>8.6999999999999993</v>
          </cell>
          <cell r="CZ149">
            <v>12.5</v>
          </cell>
          <cell r="DA149">
            <v>7.6</v>
          </cell>
          <cell r="DD149">
            <v>-7.6</v>
          </cell>
          <cell r="DM149">
            <v>11.8</v>
          </cell>
          <cell r="DP149">
            <v>11</v>
          </cell>
          <cell r="DQ149">
            <v>14.6</v>
          </cell>
          <cell r="DR149">
            <v>8.1</v>
          </cell>
          <cell r="DS149">
            <v>13.4</v>
          </cell>
        </row>
        <row r="150">
          <cell r="F150">
            <v>12.2</v>
          </cell>
          <cell r="G150">
            <v>8.8000000000000007</v>
          </cell>
          <cell r="H150">
            <v>4.9000000000000004</v>
          </cell>
          <cell r="I150">
            <v>18.5</v>
          </cell>
          <cell r="J150">
            <v>12</v>
          </cell>
          <cell r="K150">
            <v>9.5</v>
          </cell>
          <cell r="L150">
            <v>7.5</v>
          </cell>
          <cell r="M150">
            <v>10.8</v>
          </cell>
          <cell r="N150">
            <v>11.7</v>
          </cell>
          <cell r="O150">
            <v>9.3000000000000007</v>
          </cell>
          <cell r="P150">
            <v>13.2</v>
          </cell>
          <cell r="Q150">
            <v>18.2</v>
          </cell>
          <cell r="R150">
            <v>16.600000000000001</v>
          </cell>
          <cell r="S150">
            <v>5.0999999999999996</v>
          </cell>
          <cell r="T150">
            <v>4.2</v>
          </cell>
          <cell r="U150">
            <v>9.5</v>
          </cell>
          <cell r="V150">
            <v>5.0999999999999996</v>
          </cell>
          <cell r="W150">
            <v>13.8</v>
          </cell>
          <cell r="AD150">
            <v>9</v>
          </cell>
          <cell r="AE150">
            <v>8.8000000000000007</v>
          </cell>
          <cell r="AF150">
            <v>9.1999999999999993</v>
          </cell>
          <cell r="AG150">
            <v>10</v>
          </cell>
          <cell r="AH150">
            <v>9.1999999999999993</v>
          </cell>
          <cell r="AI150">
            <v>10.7</v>
          </cell>
          <cell r="AJ150">
            <v>12.9</v>
          </cell>
          <cell r="AM150">
            <v>11.5</v>
          </cell>
          <cell r="AN150">
            <v>13.8</v>
          </cell>
          <cell r="AO150">
            <v>11.4</v>
          </cell>
          <cell r="AP150">
            <v>13.5</v>
          </cell>
          <cell r="AQ150">
            <v>6.3</v>
          </cell>
          <cell r="AR150">
            <v>7.2</v>
          </cell>
          <cell r="AS150">
            <v>20</v>
          </cell>
          <cell r="AT150">
            <v>7.1</v>
          </cell>
          <cell r="AW150">
            <v>5</v>
          </cell>
          <cell r="AZ150">
            <v>7.9</v>
          </cell>
          <cell r="BB150">
            <v>9.9</v>
          </cell>
          <cell r="BC150">
            <v>5.4</v>
          </cell>
          <cell r="BD150">
            <v>10.6</v>
          </cell>
          <cell r="BE150">
            <v>15.8</v>
          </cell>
          <cell r="BH150">
            <v>8.6999999999999993</v>
          </cell>
          <cell r="BI150">
            <v>8.6999999999999993</v>
          </cell>
          <cell r="BJ150">
            <v>9.9</v>
          </cell>
          <cell r="BK150">
            <v>16.600000000000001</v>
          </cell>
          <cell r="BL150">
            <v>18</v>
          </cell>
          <cell r="BO150">
            <v>8.3000000000000007</v>
          </cell>
          <cell r="BR150">
            <v>10.199999999999999</v>
          </cell>
          <cell r="BS150">
            <v>10</v>
          </cell>
          <cell r="BU150">
            <v>10.199999999999999</v>
          </cell>
          <cell r="BV150">
            <v>8.6</v>
          </cell>
          <cell r="BW150">
            <v>11.6</v>
          </cell>
          <cell r="BY150">
            <v>3.2</v>
          </cell>
          <cell r="BZ150">
            <v>3.2</v>
          </cell>
          <cell r="CB150">
            <v>12.9</v>
          </cell>
          <cell r="CD150">
            <v>11.4</v>
          </cell>
          <cell r="CE150">
            <v>16</v>
          </cell>
          <cell r="CH150">
            <v>13.8</v>
          </cell>
          <cell r="CI150">
            <v>10.3</v>
          </cell>
          <cell r="CL150">
            <v>22.5</v>
          </cell>
          <cell r="CM150">
            <v>24</v>
          </cell>
          <cell r="CO150">
            <v>7.7</v>
          </cell>
          <cell r="CP150">
            <v>17.7</v>
          </cell>
          <cell r="CQ150">
            <v>10.199999999999999</v>
          </cell>
          <cell r="CR150">
            <v>10.1</v>
          </cell>
          <cell r="CS150">
            <v>10</v>
          </cell>
          <cell r="CT150">
            <v>11.4</v>
          </cell>
          <cell r="CU150">
            <v>8.8000000000000007</v>
          </cell>
          <cell r="CV150">
            <v>6.9</v>
          </cell>
          <cell r="CW150">
            <v>5.8</v>
          </cell>
          <cell r="CX150">
            <v>11.1</v>
          </cell>
          <cell r="CY150">
            <v>6.8</v>
          </cell>
          <cell r="CZ150">
            <v>3.6</v>
          </cell>
          <cell r="DA150">
            <v>7.6</v>
          </cell>
          <cell r="DD150">
            <v>-2.2000000000000002</v>
          </cell>
          <cell r="DM150">
            <v>6.3</v>
          </cell>
          <cell r="DP150">
            <v>17.100000000000001</v>
          </cell>
          <cell r="DQ150">
            <v>12.8</v>
          </cell>
          <cell r="DR150">
            <v>20.6</v>
          </cell>
          <cell r="DS150">
            <v>13.4</v>
          </cell>
        </row>
        <row r="151">
          <cell r="F151">
            <v>10.1</v>
          </cell>
          <cell r="G151">
            <v>6</v>
          </cell>
          <cell r="H151">
            <v>3.7</v>
          </cell>
          <cell r="I151">
            <v>12.7</v>
          </cell>
          <cell r="J151">
            <v>6.9</v>
          </cell>
          <cell r="K151">
            <v>9</v>
          </cell>
          <cell r="L151">
            <v>7.4</v>
          </cell>
          <cell r="M151">
            <v>10.199999999999999</v>
          </cell>
          <cell r="N151">
            <v>11.5</v>
          </cell>
          <cell r="O151">
            <v>6.3</v>
          </cell>
          <cell r="P151">
            <v>9.9</v>
          </cell>
          <cell r="Q151">
            <v>16.899999999999999</v>
          </cell>
          <cell r="R151">
            <v>3.2</v>
          </cell>
          <cell r="S151">
            <v>1</v>
          </cell>
          <cell r="T151">
            <v>8.4</v>
          </cell>
          <cell r="U151">
            <v>0.6</v>
          </cell>
          <cell r="V151">
            <v>6.5</v>
          </cell>
          <cell r="W151">
            <v>9.6999999999999993</v>
          </cell>
          <cell r="AD151">
            <v>9</v>
          </cell>
          <cell r="AE151">
            <v>8.1</v>
          </cell>
          <cell r="AF151">
            <v>9.5</v>
          </cell>
          <cell r="AG151">
            <v>8.6</v>
          </cell>
          <cell r="AH151">
            <v>9.1</v>
          </cell>
          <cell r="AI151">
            <v>8.3000000000000007</v>
          </cell>
          <cell r="AJ151">
            <v>12.2</v>
          </cell>
          <cell r="AM151">
            <v>6.3</v>
          </cell>
          <cell r="AN151">
            <v>11.3</v>
          </cell>
          <cell r="AO151">
            <v>8.1999999999999993</v>
          </cell>
          <cell r="AP151">
            <v>9.5</v>
          </cell>
          <cell r="AQ151">
            <v>4.8</v>
          </cell>
          <cell r="AR151">
            <v>6.1</v>
          </cell>
          <cell r="AS151">
            <v>18.600000000000001</v>
          </cell>
          <cell r="AT151">
            <v>6</v>
          </cell>
          <cell r="AW151">
            <v>4.2</v>
          </cell>
          <cell r="AZ151">
            <v>6.1</v>
          </cell>
          <cell r="BB151">
            <v>7.9</v>
          </cell>
          <cell r="BC151">
            <v>4.8</v>
          </cell>
          <cell r="BD151">
            <v>9.5</v>
          </cell>
          <cell r="BE151">
            <v>9.6999999999999993</v>
          </cell>
          <cell r="BH151">
            <v>6</v>
          </cell>
          <cell r="BI151">
            <v>7.1</v>
          </cell>
          <cell r="BJ151">
            <v>7.4</v>
          </cell>
          <cell r="BK151">
            <v>11.1</v>
          </cell>
          <cell r="BL151">
            <v>10.8</v>
          </cell>
          <cell r="BO151">
            <v>6.9</v>
          </cell>
          <cell r="BR151">
            <v>6.7</v>
          </cell>
          <cell r="BS151">
            <v>8.4</v>
          </cell>
          <cell r="BU151">
            <v>9.1999999999999993</v>
          </cell>
          <cell r="BV151">
            <v>6.4</v>
          </cell>
          <cell r="BW151">
            <v>12.8</v>
          </cell>
          <cell r="BY151">
            <v>2.2000000000000002</v>
          </cell>
          <cell r="BZ151">
            <v>2.2000000000000002</v>
          </cell>
          <cell r="CB151">
            <v>14.4</v>
          </cell>
          <cell r="CD151">
            <v>11.2</v>
          </cell>
          <cell r="CE151">
            <v>15</v>
          </cell>
          <cell r="CH151">
            <v>15</v>
          </cell>
          <cell r="CI151">
            <v>7.2</v>
          </cell>
          <cell r="CL151">
            <v>15.8</v>
          </cell>
          <cell r="CM151">
            <v>16.600000000000001</v>
          </cell>
          <cell r="CO151">
            <v>6.9</v>
          </cell>
          <cell r="CP151">
            <v>16.2</v>
          </cell>
          <cell r="CQ151">
            <v>8.1</v>
          </cell>
          <cell r="CR151">
            <v>8.1</v>
          </cell>
          <cell r="CS151">
            <v>8.6</v>
          </cell>
          <cell r="CT151">
            <v>6.7</v>
          </cell>
          <cell r="CU151">
            <v>7.9</v>
          </cell>
          <cell r="CV151">
            <v>8.6999999999999993</v>
          </cell>
          <cell r="CW151">
            <v>4.4000000000000004</v>
          </cell>
          <cell r="CX151">
            <v>8.5</v>
          </cell>
          <cell r="CY151">
            <v>3.9</v>
          </cell>
          <cell r="CZ151">
            <v>1.6</v>
          </cell>
          <cell r="DA151">
            <v>4.5999999999999996</v>
          </cell>
          <cell r="DD151">
            <v>-0.9</v>
          </cell>
          <cell r="DM151">
            <v>5.5</v>
          </cell>
          <cell r="DP151">
            <v>15.3</v>
          </cell>
          <cell r="DQ151">
            <v>8.8000000000000007</v>
          </cell>
          <cell r="DR151">
            <v>20.7</v>
          </cell>
          <cell r="DS151">
            <v>13.4</v>
          </cell>
        </row>
        <row r="152">
          <cell r="F152">
            <v>8.9</v>
          </cell>
          <cell r="G152">
            <v>5.6</v>
          </cell>
          <cell r="H152">
            <v>4.9000000000000004</v>
          </cell>
          <cell r="I152">
            <v>7.8</v>
          </cell>
          <cell r="J152">
            <v>5.4</v>
          </cell>
          <cell r="K152">
            <v>9.3000000000000007</v>
          </cell>
          <cell r="L152">
            <v>9.1999999999999993</v>
          </cell>
          <cell r="M152">
            <v>8.1999999999999993</v>
          </cell>
          <cell r="N152">
            <v>14.5</v>
          </cell>
          <cell r="O152">
            <v>8.5</v>
          </cell>
          <cell r="P152">
            <v>5.7</v>
          </cell>
          <cell r="Q152">
            <v>12.6</v>
          </cell>
          <cell r="R152">
            <v>-4.4000000000000004</v>
          </cell>
          <cell r="S152">
            <v>-2.5</v>
          </cell>
          <cell r="T152">
            <v>3.6</v>
          </cell>
          <cell r="U152">
            <v>-0.1</v>
          </cell>
          <cell r="V152">
            <v>5.0999999999999996</v>
          </cell>
          <cell r="W152">
            <v>4.8</v>
          </cell>
          <cell r="AD152">
            <v>8.4</v>
          </cell>
          <cell r="AE152">
            <v>7.7</v>
          </cell>
          <cell r="AF152">
            <v>8.9</v>
          </cell>
          <cell r="AG152">
            <v>9.1999999999999993</v>
          </cell>
          <cell r="AH152">
            <v>2.6</v>
          </cell>
          <cell r="AI152">
            <v>8.1999999999999993</v>
          </cell>
          <cell r="AJ152">
            <v>15.6</v>
          </cell>
          <cell r="AM152">
            <v>4.8</v>
          </cell>
          <cell r="AN152">
            <v>12.4</v>
          </cell>
          <cell r="AO152">
            <v>8</v>
          </cell>
          <cell r="AP152">
            <v>8.1999999999999993</v>
          </cell>
          <cell r="AQ152">
            <v>8.6</v>
          </cell>
          <cell r="AR152">
            <v>7.2</v>
          </cell>
          <cell r="AS152">
            <v>23.2</v>
          </cell>
          <cell r="AT152">
            <v>5.9</v>
          </cell>
          <cell r="AW152">
            <v>4.9000000000000004</v>
          </cell>
          <cell r="AZ152">
            <v>5.4</v>
          </cell>
          <cell r="BB152">
            <v>5.4</v>
          </cell>
          <cell r="BC152">
            <v>3.7</v>
          </cell>
          <cell r="BD152">
            <v>4.9000000000000004</v>
          </cell>
          <cell r="BE152">
            <v>8.6999999999999993</v>
          </cell>
          <cell r="BH152">
            <v>5.9</v>
          </cell>
          <cell r="BI152">
            <v>6.7</v>
          </cell>
          <cell r="BJ152">
            <v>6.9</v>
          </cell>
          <cell r="BK152">
            <v>8.5</v>
          </cell>
          <cell r="BL152">
            <v>8.1999999999999993</v>
          </cell>
          <cell r="BO152">
            <v>6.7</v>
          </cell>
          <cell r="BR152">
            <v>7.2</v>
          </cell>
          <cell r="BS152">
            <v>7.5</v>
          </cell>
          <cell r="BU152">
            <v>7.3</v>
          </cell>
          <cell r="BV152">
            <v>6.6</v>
          </cell>
          <cell r="BW152">
            <v>12.5</v>
          </cell>
          <cell r="BY152">
            <v>2.8</v>
          </cell>
          <cell r="BZ152">
            <v>2.8</v>
          </cell>
          <cell r="CB152">
            <v>13.3</v>
          </cell>
          <cell r="CD152">
            <v>8.6</v>
          </cell>
          <cell r="CE152">
            <v>8.9</v>
          </cell>
          <cell r="CH152">
            <v>14.5</v>
          </cell>
          <cell r="CI152">
            <v>10.199999999999999</v>
          </cell>
          <cell r="CL152">
            <v>11.1</v>
          </cell>
          <cell r="CM152">
            <v>11.4</v>
          </cell>
          <cell r="CO152">
            <v>8.6</v>
          </cell>
          <cell r="CP152">
            <v>14.5</v>
          </cell>
          <cell r="CQ152">
            <v>9.5</v>
          </cell>
          <cell r="CR152">
            <v>9.3000000000000007</v>
          </cell>
          <cell r="CS152">
            <v>8.9</v>
          </cell>
          <cell r="CT152">
            <v>11.6</v>
          </cell>
          <cell r="CU152">
            <v>6.9</v>
          </cell>
          <cell r="CV152">
            <v>9.9</v>
          </cell>
          <cell r="CW152">
            <v>4.7</v>
          </cell>
          <cell r="CX152">
            <v>12.8</v>
          </cell>
          <cell r="CY152">
            <v>9.6999999999999993</v>
          </cell>
          <cell r="CZ152">
            <v>10.9</v>
          </cell>
          <cell r="DA152">
            <v>9.3000000000000007</v>
          </cell>
          <cell r="DD152">
            <v>-0.5</v>
          </cell>
          <cell r="DM152">
            <v>1.4</v>
          </cell>
          <cell r="DP152">
            <v>9</v>
          </cell>
          <cell r="DQ152">
            <v>5.9</v>
          </cell>
          <cell r="DR152">
            <v>11.8</v>
          </cell>
          <cell r="DS152">
            <v>13.4</v>
          </cell>
        </row>
        <row r="153">
          <cell r="F153">
            <v>8.6</v>
          </cell>
          <cell r="G153">
            <v>4.8</v>
          </cell>
          <cell r="H153">
            <v>6</v>
          </cell>
          <cell r="I153">
            <v>3.6</v>
          </cell>
          <cell r="J153">
            <v>3</v>
          </cell>
          <cell r="K153">
            <v>8.5</v>
          </cell>
          <cell r="L153">
            <v>9</v>
          </cell>
          <cell r="M153">
            <v>7.8</v>
          </cell>
          <cell r="N153">
            <v>10.3</v>
          </cell>
          <cell r="O153">
            <v>7.7</v>
          </cell>
          <cell r="P153">
            <v>6.2</v>
          </cell>
          <cell r="Q153">
            <v>13.2</v>
          </cell>
          <cell r="R153">
            <v>4.5999999999999996</v>
          </cell>
          <cell r="S153">
            <v>-3.5</v>
          </cell>
          <cell r="T153">
            <v>1.4</v>
          </cell>
          <cell r="U153">
            <v>-4.0999999999999996</v>
          </cell>
          <cell r="V153">
            <v>2.1</v>
          </cell>
          <cell r="W153">
            <v>5.3</v>
          </cell>
          <cell r="AD153">
            <v>8.1</v>
          </cell>
          <cell r="AE153">
            <v>7.5</v>
          </cell>
          <cell r="AF153">
            <v>8.4</v>
          </cell>
          <cell r="AG153">
            <v>7</v>
          </cell>
          <cell r="AH153">
            <v>0</v>
          </cell>
          <cell r="AI153">
            <v>4.7</v>
          </cell>
          <cell r="AJ153">
            <v>13</v>
          </cell>
          <cell r="AM153">
            <v>2</v>
          </cell>
          <cell r="AN153">
            <v>12.8</v>
          </cell>
          <cell r="AO153">
            <v>8.9</v>
          </cell>
          <cell r="AP153">
            <v>9.4</v>
          </cell>
          <cell r="AQ153">
            <v>8.6</v>
          </cell>
          <cell r="AR153">
            <v>7.5</v>
          </cell>
          <cell r="AS153">
            <v>22.1</v>
          </cell>
          <cell r="AT153">
            <v>6</v>
          </cell>
          <cell r="AW153">
            <v>5.4</v>
          </cell>
          <cell r="AZ153">
            <v>7</v>
          </cell>
          <cell r="BB153">
            <v>7.7</v>
          </cell>
          <cell r="BC153">
            <v>2.2999999999999998</v>
          </cell>
          <cell r="BD153">
            <v>5</v>
          </cell>
          <cell r="BE153">
            <v>22.1</v>
          </cell>
          <cell r="BH153">
            <v>5.8</v>
          </cell>
          <cell r="BI153">
            <v>6.8</v>
          </cell>
          <cell r="BJ153">
            <v>6.8</v>
          </cell>
          <cell r="BK153">
            <v>7.1</v>
          </cell>
          <cell r="BL153">
            <v>6.2</v>
          </cell>
          <cell r="BO153">
            <v>6.8</v>
          </cell>
          <cell r="BR153">
            <v>7.3</v>
          </cell>
          <cell r="BS153">
            <v>6.6</v>
          </cell>
          <cell r="BU153">
            <v>6.8</v>
          </cell>
          <cell r="BV153">
            <v>6.6</v>
          </cell>
          <cell r="BW153">
            <v>11.1</v>
          </cell>
          <cell r="BY153">
            <v>3.3</v>
          </cell>
          <cell r="BZ153">
            <v>3.3</v>
          </cell>
          <cell r="CB153">
            <v>10.8</v>
          </cell>
          <cell r="CD153">
            <v>6.1</v>
          </cell>
          <cell r="CE153">
            <v>5.7</v>
          </cell>
          <cell r="CH153">
            <v>12.7</v>
          </cell>
          <cell r="CI153">
            <v>9.3000000000000007</v>
          </cell>
          <cell r="CL153">
            <v>-25.4</v>
          </cell>
          <cell r="CM153">
            <v>-28.5</v>
          </cell>
          <cell r="CO153">
            <v>9.1</v>
          </cell>
          <cell r="CP153">
            <v>6.9</v>
          </cell>
          <cell r="CQ153">
            <v>7.3</v>
          </cell>
          <cell r="CR153">
            <v>6.6</v>
          </cell>
          <cell r="CS153">
            <v>6.6</v>
          </cell>
          <cell r="CT153">
            <v>6.7</v>
          </cell>
          <cell r="CU153">
            <v>5.9</v>
          </cell>
          <cell r="CV153">
            <v>11.5</v>
          </cell>
          <cell r="CW153">
            <v>5.0999999999999996</v>
          </cell>
          <cell r="CX153">
            <v>13.2</v>
          </cell>
          <cell r="CY153">
            <v>9.6999999999999993</v>
          </cell>
          <cell r="CZ153">
            <v>11.1</v>
          </cell>
          <cell r="DA153">
            <v>9.5</v>
          </cell>
          <cell r="DD153">
            <v>-0.8</v>
          </cell>
          <cell r="DM153">
            <v>-2.2000000000000002</v>
          </cell>
          <cell r="DP153">
            <v>5.3</v>
          </cell>
          <cell r="DQ153">
            <v>6.4</v>
          </cell>
          <cell r="DR153">
            <v>4.5999999999999996</v>
          </cell>
          <cell r="DS153">
            <v>10.8</v>
          </cell>
        </row>
        <row r="154">
          <cell r="F154">
            <v>3.7</v>
          </cell>
          <cell r="G154">
            <v>3.1</v>
          </cell>
          <cell r="H154">
            <v>5.0999999999999996</v>
          </cell>
          <cell r="I154">
            <v>-1.2</v>
          </cell>
          <cell r="J154">
            <v>0.6</v>
          </cell>
          <cell r="K154">
            <v>9.3000000000000007</v>
          </cell>
          <cell r="L154">
            <v>10.7</v>
          </cell>
          <cell r="M154">
            <v>7.9</v>
          </cell>
          <cell r="N154">
            <v>13.2</v>
          </cell>
          <cell r="O154">
            <v>5.6</v>
          </cell>
          <cell r="P154">
            <v>-1.7</v>
          </cell>
          <cell r="Q154">
            <v>0.6</v>
          </cell>
          <cell r="R154">
            <v>-11.3</v>
          </cell>
          <cell r="S154">
            <v>-3.8</v>
          </cell>
          <cell r="T154">
            <v>-1.5</v>
          </cell>
          <cell r="U154">
            <v>-3.1</v>
          </cell>
          <cell r="V154">
            <v>1.6</v>
          </cell>
          <cell r="W154">
            <v>2.9</v>
          </cell>
          <cell r="AD154">
            <v>8.8000000000000007</v>
          </cell>
          <cell r="AE154">
            <v>8.4</v>
          </cell>
          <cell r="AF154">
            <v>9.3000000000000007</v>
          </cell>
          <cell r="AG154">
            <v>7.9</v>
          </cell>
          <cell r="AH154">
            <v>-1.9</v>
          </cell>
          <cell r="AI154">
            <v>8</v>
          </cell>
          <cell r="AJ154">
            <v>13.4</v>
          </cell>
          <cell r="AM154">
            <v>2.6</v>
          </cell>
          <cell r="AN154">
            <v>13.2</v>
          </cell>
          <cell r="AO154">
            <v>10.3</v>
          </cell>
          <cell r="AP154">
            <v>10.9</v>
          </cell>
          <cell r="AQ154">
            <v>8</v>
          </cell>
          <cell r="AR154">
            <v>9</v>
          </cell>
          <cell r="AS154">
            <v>20.3</v>
          </cell>
          <cell r="AT154">
            <v>5.5</v>
          </cell>
          <cell r="AW154">
            <v>8.8000000000000007</v>
          </cell>
          <cell r="AZ154">
            <v>7</v>
          </cell>
          <cell r="BB154">
            <v>4.0999999999999996</v>
          </cell>
          <cell r="BC154">
            <v>3</v>
          </cell>
          <cell r="BD154">
            <v>2.4</v>
          </cell>
          <cell r="BE154">
            <v>8.9</v>
          </cell>
          <cell r="BH154">
            <v>5.9</v>
          </cell>
          <cell r="BI154">
            <v>7.6</v>
          </cell>
          <cell r="BJ154">
            <v>7.2</v>
          </cell>
          <cell r="BK154">
            <v>5.7</v>
          </cell>
          <cell r="BL154">
            <v>4.4000000000000004</v>
          </cell>
          <cell r="BO154">
            <v>7.6</v>
          </cell>
          <cell r="BR154">
            <v>7.6</v>
          </cell>
          <cell r="BS154">
            <v>6.1</v>
          </cell>
          <cell r="BU154">
            <v>5.8</v>
          </cell>
          <cell r="BV154">
            <v>5.4</v>
          </cell>
          <cell r="BW154">
            <v>6.7</v>
          </cell>
          <cell r="BY154">
            <v>2.7</v>
          </cell>
          <cell r="BZ154">
            <v>2.7</v>
          </cell>
          <cell r="CB154">
            <v>9.4</v>
          </cell>
          <cell r="CD154">
            <v>8.6999999999999993</v>
          </cell>
          <cell r="CE154">
            <v>3.8</v>
          </cell>
          <cell r="CH154">
            <v>12.5</v>
          </cell>
          <cell r="CI154">
            <v>8.1</v>
          </cell>
          <cell r="CL154">
            <v>-44.2</v>
          </cell>
          <cell r="CM154">
            <v>-49.1</v>
          </cell>
          <cell r="CO154">
            <v>10.1</v>
          </cell>
          <cell r="CP154">
            <v>6.7</v>
          </cell>
          <cell r="CQ154">
            <v>9.3000000000000007</v>
          </cell>
          <cell r="CR154">
            <v>8.9</v>
          </cell>
          <cell r="CS154">
            <v>4.5999999999999996</v>
          </cell>
          <cell r="CT154">
            <v>16.100000000000001</v>
          </cell>
          <cell r="CU154">
            <v>6.2</v>
          </cell>
          <cell r="CV154">
            <v>9.1</v>
          </cell>
          <cell r="CW154">
            <v>7.8</v>
          </cell>
          <cell r="CX154">
            <v>13.2</v>
          </cell>
          <cell r="CY154">
            <v>9.9</v>
          </cell>
          <cell r="CZ154">
            <v>11.1</v>
          </cell>
          <cell r="DA154">
            <v>9.5</v>
          </cell>
          <cell r="DD154">
            <v>-6</v>
          </cell>
          <cell r="DM154">
            <v>2.5</v>
          </cell>
          <cell r="DP154">
            <v>0.5</v>
          </cell>
          <cell r="DQ154">
            <v>6.2</v>
          </cell>
          <cell r="DR154">
            <v>-3.5</v>
          </cell>
          <cell r="DS154">
            <v>10.8</v>
          </cell>
        </row>
        <row r="155">
          <cell r="F155">
            <v>4.8</v>
          </cell>
          <cell r="G155">
            <v>2.4</v>
          </cell>
          <cell r="H155">
            <v>4.5999999999999996</v>
          </cell>
          <cell r="I155">
            <v>-1.7</v>
          </cell>
          <cell r="J155">
            <v>2.2000000000000002</v>
          </cell>
          <cell r="K155">
            <v>9.4</v>
          </cell>
          <cell r="L155">
            <v>10.6</v>
          </cell>
          <cell r="M155">
            <v>7.6</v>
          </cell>
          <cell r="N155">
            <v>12.4</v>
          </cell>
          <cell r="O155">
            <v>9.4</v>
          </cell>
          <cell r="P155">
            <v>2.2999999999999998</v>
          </cell>
          <cell r="Q155">
            <v>3.2</v>
          </cell>
          <cell r="R155">
            <v>10.8</v>
          </cell>
          <cell r="S155">
            <v>1.1000000000000001</v>
          </cell>
          <cell r="T155">
            <v>-6.4</v>
          </cell>
          <cell r="U155">
            <v>-0.2</v>
          </cell>
          <cell r="V155">
            <v>0.6</v>
          </cell>
          <cell r="W155">
            <v>2.2999999999999998</v>
          </cell>
          <cell r="AD155">
            <v>7.1</v>
          </cell>
          <cell r="AE155">
            <v>7.6</v>
          </cell>
          <cell r="AF155">
            <v>7</v>
          </cell>
          <cell r="AG155">
            <v>8.4</v>
          </cell>
          <cell r="AH155">
            <v>-4.0999999999999996</v>
          </cell>
          <cell r="AI155">
            <v>5.6</v>
          </cell>
          <cell r="AJ155">
            <v>16.3</v>
          </cell>
          <cell r="AM155">
            <v>3.1</v>
          </cell>
          <cell r="AN155">
            <v>12.4</v>
          </cell>
          <cell r="AO155">
            <v>10.5</v>
          </cell>
          <cell r="AP155">
            <v>11.3</v>
          </cell>
          <cell r="AQ155">
            <v>8.4</v>
          </cell>
          <cell r="AR155">
            <v>9.6</v>
          </cell>
          <cell r="AS155">
            <v>16.7</v>
          </cell>
          <cell r="AT155">
            <v>6</v>
          </cell>
          <cell r="AW155">
            <v>9.8000000000000007</v>
          </cell>
          <cell r="AZ155">
            <v>6.6</v>
          </cell>
          <cell r="BB155">
            <v>4.8</v>
          </cell>
          <cell r="BC155">
            <v>5.7</v>
          </cell>
          <cell r="BD155">
            <v>2.4</v>
          </cell>
          <cell r="BE155">
            <v>8.6999999999999993</v>
          </cell>
          <cell r="BH155">
            <v>9.1999999999999993</v>
          </cell>
          <cell r="BI155">
            <v>8.1999999999999993</v>
          </cell>
          <cell r="BJ155">
            <v>7.4</v>
          </cell>
          <cell r="BK155">
            <v>5.5</v>
          </cell>
          <cell r="BL155">
            <v>4.5999999999999996</v>
          </cell>
          <cell r="BO155">
            <v>8.6</v>
          </cell>
          <cell r="BR155">
            <v>7.8</v>
          </cell>
          <cell r="BS155">
            <v>5.5</v>
          </cell>
          <cell r="BU155">
            <v>5</v>
          </cell>
          <cell r="BV155">
            <v>5.2</v>
          </cell>
          <cell r="BW155">
            <v>4.5</v>
          </cell>
          <cell r="BY155">
            <v>1.5</v>
          </cell>
          <cell r="BZ155">
            <v>1.5</v>
          </cell>
          <cell r="CB155">
            <v>6</v>
          </cell>
          <cell r="CD155">
            <v>5.2</v>
          </cell>
          <cell r="CE155">
            <v>3.9</v>
          </cell>
          <cell r="CH155">
            <v>8.6999999999999993</v>
          </cell>
          <cell r="CI155">
            <v>6.9</v>
          </cell>
          <cell r="CL155">
            <v>-46.2</v>
          </cell>
          <cell r="CM155">
            <v>-51.3</v>
          </cell>
          <cell r="CO155">
            <v>9.1999999999999993</v>
          </cell>
          <cell r="CP155">
            <v>5.5</v>
          </cell>
          <cell r="CQ155">
            <v>6.7</v>
          </cell>
          <cell r="CR155">
            <v>6.2</v>
          </cell>
          <cell r="CS155">
            <v>4.3</v>
          </cell>
          <cell r="CT155">
            <v>9</v>
          </cell>
          <cell r="CU155">
            <v>5.5</v>
          </cell>
          <cell r="CV155">
            <v>7.3</v>
          </cell>
          <cell r="CW155">
            <v>7.5</v>
          </cell>
          <cell r="CX155">
            <v>12.7</v>
          </cell>
          <cell r="CY155">
            <v>9.9</v>
          </cell>
          <cell r="CZ155">
            <v>11.1</v>
          </cell>
          <cell r="DA155">
            <v>9.5</v>
          </cell>
          <cell r="DD155">
            <v>-8.1999999999999993</v>
          </cell>
          <cell r="DM155">
            <v>2.4</v>
          </cell>
          <cell r="DP155">
            <v>1.9</v>
          </cell>
          <cell r="DQ155">
            <v>5.8</v>
          </cell>
          <cell r="DR155">
            <v>-1.1000000000000001</v>
          </cell>
          <cell r="DS155">
            <v>11.4</v>
          </cell>
        </row>
        <row r="156">
          <cell r="F156">
            <v>5</v>
          </cell>
          <cell r="G156">
            <v>-0.1</v>
          </cell>
          <cell r="H156">
            <v>1.3</v>
          </cell>
          <cell r="I156">
            <v>-2.9</v>
          </cell>
          <cell r="J156">
            <v>-0.8</v>
          </cell>
          <cell r="K156">
            <v>6.9</v>
          </cell>
          <cell r="L156">
            <v>6.5</v>
          </cell>
          <cell r="M156">
            <v>6.8</v>
          </cell>
          <cell r="N156">
            <v>10</v>
          </cell>
          <cell r="O156">
            <v>6</v>
          </cell>
          <cell r="P156">
            <v>5.4</v>
          </cell>
          <cell r="Q156">
            <v>6.1</v>
          </cell>
          <cell r="R156">
            <v>13.6</v>
          </cell>
          <cell r="S156">
            <v>8.1</v>
          </cell>
          <cell r="T156">
            <v>1.3</v>
          </cell>
          <cell r="U156">
            <v>-0.8</v>
          </cell>
          <cell r="V156">
            <v>0.6</v>
          </cell>
          <cell r="W156">
            <v>6.4</v>
          </cell>
          <cell r="AD156">
            <v>7.1</v>
          </cell>
          <cell r="AE156">
            <v>7.3</v>
          </cell>
          <cell r="AF156">
            <v>6.9</v>
          </cell>
          <cell r="AG156">
            <v>6.6</v>
          </cell>
          <cell r="AH156">
            <v>-0.9</v>
          </cell>
          <cell r="AI156">
            <v>3.9</v>
          </cell>
          <cell r="AJ156">
            <v>14.2</v>
          </cell>
          <cell r="AM156">
            <v>3.4</v>
          </cell>
          <cell r="AN156">
            <v>8</v>
          </cell>
          <cell r="AO156">
            <v>8.1999999999999993</v>
          </cell>
          <cell r="AP156">
            <v>8.6999999999999993</v>
          </cell>
          <cell r="AQ156">
            <v>7.5</v>
          </cell>
          <cell r="AR156">
            <v>6.1</v>
          </cell>
          <cell r="AS156">
            <v>7.4</v>
          </cell>
          <cell r="AT156">
            <v>6.3</v>
          </cell>
          <cell r="AW156">
            <v>9.9</v>
          </cell>
          <cell r="AZ156">
            <v>7.7</v>
          </cell>
          <cell r="BB156">
            <v>8.4</v>
          </cell>
          <cell r="BC156">
            <v>8.1999999999999993</v>
          </cell>
          <cell r="BD156">
            <v>8</v>
          </cell>
          <cell r="BE156">
            <v>10.1</v>
          </cell>
          <cell r="BH156">
            <v>7.6</v>
          </cell>
          <cell r="BI156">
            <v>7.3</v>
          </cell>
          <cell r="BJ156">
            <v>7.7</v>
          </cell>
          <cell r="BK156">
            <v>3.5</v>
          </cell>
          <cell r="BL156">
            <v>2.8</v>
          </cell>
          <cell r="BO156">
            <v>7.2</v>
          </cell>
          <cell r="BR156">
            <v>5.6</v>
          </cell>
          <cell r="BS156">
            <v>3.6</v>
          </cell>
          <cell r="BU156">
            <v>5.9</v>
          </cell>
          <cell r="BV156">
            <v>4.3</v>
          </cell>
          <cell r="BW156">
            <v>3.1</v>
          </cell>
          <cell r="BY156">
            <v>0.4</v>
          </cell>
          <cell r="BZ156">
            <v>0.4</v>
          </cell>
          <cell r="CB156">
            <v>3</v>
          </cell>
          <cell r="CD156">
            <v>5.7</v>
          </cell>
          <cell r="CE156">
            <v>8.8000000000000007</v>
          </cell>
          <cell r="CH156">
            <v>3.6</v>
          </cell>
          <cell r="CI156">
            <v>5.2</v>
          </cell>
          <cell r="CL156">
            <v>-46.8</v>
          </cell>
          <cell r="CM156">
            <v>-52.1</v>
          </cell>
          <cell r="CO156">
            <v>9.3000000000000007</v>
          </cell>
          <cell r="CP156">
            <v>6.6</v>
          </cell>
          <cell r="CQ156">
            <v>4.8</v>
          </cell>
          <cell r="CR156">
            <v>4.7</v>
          </cell>
          <cell r="CS156">
            <v>5</v>
          </cell>
          <cell r="CT156">
            <v>3.1</v>
          </cell>
          <cell r="CU156">
            <v>5.7</v>
          </cell>
          <cell r="CV156">
            <v>6.6</v>
          </cell>
          <cell r="CW156">
            <v>10.3</v>
          </cell>
          <cell r="CX156">
            <v>5.9</v>
          </cell>
          <cell r="CY156">
            <v>0.1</v>
          </cell>
          <cell r="CZ156">
            <v>0.1</v>
          </cell>
          <cell r="DA156">
            <v>0.2</v>
          </cell>
          <cell r="DD156">
            <v>-9.6999999999999993</v>
          </cell>
          <cell r="DM156">
            <v>5</v>
          </cell>
          <cell r="DP156">
            <v>3.5</v>
          </cell>
          <cell r="DQ156">
            <v>5.3</v>
          </cell>
          <cell r="DR156">
            <v>1.9</v>
          </cell>
          <cell r="DS156">
            <v>11.4</v>
          </cell>
        </row>
        <row r="157">
          <cell r="F157">
            <v>4.5</v>
          </cell>
          <cell r="G157">
            <v>1.2</v>
          </cell>
          <cell r="H157">
            <v>3</v>
          </cell>
          <cell r="I157">
            <v>-1</v>
          </cell>
          <cell r="J157">
            <v>-1.4</v>
          </cell>
          <cell r="K157">
            <v>5.5</v>
          </cell>
          <cell r="L157">
            <v>3.6</v>
          </cell>
          <cell r="M157">
            <v>7.2</v>
          </cell>
          <cell r="N157">
            <v>7.6</v>
          </cell>
          <cell r="O157">
            <v>2.5</v>
          </cell>
          <cell r="P157">
            <v>3.6</v>
          </cell>
          <cell r="Q157">
            <v>3.8</v>
          </cell>
          <cell r="R157">
            <v>0.3</v>
          </cell>
          <cell r="S157">
            <v>8.8000000000000007</v>
          </cell>
          <cell r="T157">
            <v>4</v>
          </cell>
          <cell r="U157">
            <v>4</v>
          </cell>
          <cell r="V157">
            <v>2.2000000000000002</v>
          </cell>
          <cell r="W157">
            <v>4.7</v>
          </cell>
          <cell r="AD157">
            <v>7.1</v>
          </cell>
          <cell r="AE157">
            <v>6.9</v>
          </cell>
          <cell r="AF157">
            <v>7.6</v>
          </cell>
          <cell r="AG157">
            <v>8.1999999999999993</v>
          </cell>
          <cell r="AH157">
            <v>1.3</v>
          </cell>
          <cell r="AI157">
            <v>6.8</v>
          </cell>
          <cell r="AJ157">
            <v>16</v>
          </cell>
          <cell r="AM157">
            <v>5.0999999999999996</v>
          </cell>
          <cell r="AN157">
            <v>7.3</v>
          </cell>
          <cell r="AO157">
            <v>7.1</v>
          </cell>
          <cell r="AP157">
            <v>7.4</v>
          </cell>
          <cell r="AQ157">
            <v>6.7</v>
          </cell>
          <cell r="AR157">
            <v>5.6</v>
          </cell>
          <cell r="AS157">
            <v>7.7</v>
          </cell>
          <cell r="AT157">
            <v>6.3</v>
          </cell>
          <cell r="AW157">
            <v>8.6999999999999993</v>
          </cell>
          <cell r="AZ157">
            <v>6.7</v>
          </cell>
          <cell r="BB157">
            <v>7.7</v>
          </cell>
          <cell r="BC157">
            <v>8.6999999999999993</v>
          </cell>
          <cell r="BD157">
            <v>8.3000000000000007</v>
          </cell>
          <cell r="BE157">
            <v>5.0999999999999996</v>
          </cell>
          <cell r="BH157">
            <v>4.0999999999999996</v>
          </cell>
          <cell r="BI157">
            <v>7.2</v>
          </cell>
          <cell r="BJ157">
            <v>7.9</v>
          </cell>
          <cell r="BK157">
            <v>6.5</v>
          </cell>
          <cell r="BL157">
            <v>7.4</v>
          </cell>
          <cell r="BO157">
            <v>7.1</v>
          </cell>
          <cell r="BR157">
            <v>3.3</v>
          </cell>
          <cell r="BS157">
            <v>4.5</v>
          </cell>
          <cell r="BU157">
            <v>5.8</v>
          </cell>
          <cell r="BV157">
            <v>4.9000000000000004</v>
          </cell>
          <cell r="BW157">
            <v>1.9</v>
          </cell>
          <cell r="BY157">
            <v>-0.8</v>
          </cell>
          <cell r="BZ157">
            <v>-0.8</v>
          </cell>
          <cell r="CB157">
            <v>3.5</v>
          </cell>
          <cell r="CD157">
            <v>7.5</v>
          </cell>
          <cell r="CE157">
            <v>8.8000000000000007</v>
          </cell>
          <cell r="CH157">
            <v>1.6</v>
          </cell>
          <cell r="CI157">
            <v>5.5</v>
          </cell>
          <cell r="CL157">
            <v>-21.8</v>
          </cell>
          <cell r="CM157">
            <v>-26.2</v>
          </cell>
          <cell r="CO157">
            <v>8.5</v>
          </cell>
          <cell r="CP157">
            <v>5.8</v>
          </cell>
          <cell r="CQ157">
            <v>5.7</v>
          </cell>
          <cell r="CR157">
            <v>6</v>
          </cell>
          <cell r="CS157">
            <v>7.1</v>
          </cell>
          <cell r="CT157">
            <v>5.8</v>
          </cell>
          <cell r="CU157">
            <v>4.7</v>
          </cell>
          <cell r="CV157">
            <v>5.8</v>
          </cell>
          <cell r="CW157">
            <v>9.8000000000000007</v>
          </cell>
          <cell r="CX157">
            <v>5.2</v>
          </cell>
          <cell r="CY157">
            <v>3</v>
          </cell>
          <cell r="CZ157">
            <v>3.2</v>
          </cell>
          <cell r="DA157">
            <v>2.9</v>
          </cell>
          <cell r="DD157">
            <v>-10.3</v>
          </cell>
          <cell r="DM157">
            <v>5.0999999999999996</v>
          </cell>
          <cell r="DP157">
            <v>4.4000000000000004</v>
          </cell>
          <cell r="DQ157">
            <v>5.7</v>
          </cell>
          <cell r="DR157">
            <v>3.3</v>
          </cell>
          <cell r="DS157">
            <v>8.6999999999999993</v>
          </cell>
        </row>
        <row r="158">
          <cell r="F158">
            <v>6.7</v>
          </cell>
          <cell r="G158">
            <v>3.5</v>
          </cell>
          <cell r="H158">
            <v>3.9</v>
          </cell>
          <cell r="I158">
            <v>4.0999999999999996</v>
          </cell>
          <cell r="J158">
            <v>1.1000000000000001</v>
          </cell>
          <cell r="K158">
            <v>6</v>
          </cell>
          <cell r="L158">
            <v>5.9</v>
          </cell>
          <cell r="M158">
            <v>6</v>
          </cell>
          <cell r="N158">
            <v>6.3</v>
          </cell>
          <cell r="O158">
            <v>4.8</v>
          </cell>
          <cell r="P158">
            <v>6.4</v>
          </cell>
          <cell r="Q158">
            <v>6.3</v>
          </cell>
          <cell r="R158">
            <v>4.2</v>
          </cell>
          <cell r="S158">
            <v>7.3</v>
          </cell>
          <cell r="T158">
            <v>7.6</v>
          </cell>
          <cell r="U158">
            <v>3.5</v>
          </cell>
          <cell r="V158">
            <v>6</v>
          </cell>
          <cell r="W158">
            <v>11.8</v>
          </cell>
          <cell r="AD158">
            <v>7.3</v>
          </cell>
          <cell r="AE158">
            <v>7.6</v>
          </cell>
          <cell r="AF158">
            <v>7.1</v>
          </cell>
          <cell r="AG158">
            <v>8.6999999999999993</v>
          </cell>
          <cell r="AH158">
            <v>1.6</v>
          </cell>
          <cell r="AI158">
            <v>3.2</v>
          </cell>
          <cell r="AJ158">
            <v>13.5</v>
          </cell>
          <cell r="AM158">
            <v>5.2</v>
          </cell>
          <cell r="AN158">
            <v>6.2</v>
          </cell>
          <cell r="AO158">
            <v>5.6</v>
          </cell>
          <cell r="AP158">
            <v>5.9</v>
          </cell>
          <cell r="AQ158">
            <v>5.2</v>
          </cell>
          <cell r="AR158">
            <v>5.8</v>
          </cell>
          <cell r="AS158">
            <v>7.5</v>
          </cell>
          <cell r="AT158">
            <v>6.1</v>
          </cell>
          <cell r="AW158">
            <v>4.5</v>
          </cell>
          <cell r="AZ158">
            <v>6.2</v>
          </cell>
          <cell r="BB158">
            <v>6.5</v>
          </cell>
          <cell r="BC158">
            <v>7.3</v>
          </cell>
          <cell r="BD158">
            <v>7.2</v>
          </cell>
          <cell r="BE158">
            <v>3.8</v>
          </cell>
          <cell r="BH158">
            <v>2.9</v>
          </cell>
          <cell r="BI158">
            <v>7.2</v>
          </cell>
          <cell r="BJ158">
            <v>7.7</v>
          </cell>
          <cell r="BK158">
            <v>9.1</v>
          </cell>
          <cell r="BL158">
            <v>9.9</v>
          </cell>
          <cell r="BO158">
            <v>7.3</v>
          </cell>
          <cell r="BR158">
            <v>3.1</v>
          </cell>
          <cell r="BS158">
            <v>5.4</v>
          </cell>
          <cell r="BU158">
            <v>5.3</v>
          </cell>
          <cell r="BV158">
            <v>5.8</v>
          </cell>
          <cell r="BW158">
            <v>2.2999999999999998</v>
          </cell>
          <cell r="BY158">
            <v>-0.1</v>
          </cell>
          <cell r="BZ158">
            <v>-0.1</v>
          </cell>
          <cell r="CB158">
            <v>5.9</v>
          </cell>
          <cell r="CD158">
            <v>9.4</v>
          </cell>
          <cell r="CE158">
            <v>10.7</v>
          </cell>
          <cell r="CH158">
            <v>0.6</v>
          </cell>
          <cell r="CI158">
            <v>7.6</v>
          </cell>
          <cell r="CL158">
            <v>3.4</v>
          </cell>
          <cell r="CM158">
            <v>2.2000000000000002</v>
          </cell>
          <cell r="CO158">
            <v>9</v>
          </cell>
          <cell r="CP158">
            <v>5.0999999999999996</v>
          </cell>
          <cell r="CQ158">
            <v>8.5</v>
          </cell>
          <cell r="CR158">
            <v>8.6</v>
          </cell>
          <cell r="CS158">
            <v>8.9</v>
          </cell>
          <cell r="CT158">
            <v>11.9</v>
          </cell>
          <cell r="CU158">
            <v>5.7</v>
          </cell>
          <cell r="CV158">
            <v>5.3</v>
          </cell>
          <cell r="CW158">
            <v>7.5</v>
          </cell>
          <cell r="CX158">
            <v>5.5</v>
          </cell>
          <cell r="CY158">
            <v>5.3</v>
          </cell>
          <cell r="CZ158">
            <v>9.6</v>
          </cell>
          <cell r="DA158">
            <v>4.4000000000000004</v>
          </cell>
          <cell r="DD158">
            <v>-5.6</v>
          </cell>
          <cell r="DM158">
            <v>4.0999999999999996</v>
          </cell>
          <cell r="DP158">
            <v>10.1</v>
          </cell>
          <cell r="DQ158">
            <v>5.7</v>
          </cell>
          <cell r="DR158">
            <v>13.2</v>
          </cell>
          <cell r="DS158">
            <v>8.6999999999999993</v>
          </cell>
        </row>
        <row r="159">
          <cell r="F159">
            <v>6.3</v>
          </cell>
          <cell r="G159">
            <v>4.3</v>
          </cell>
          <cell r="H159">
            <v>5.3</v>
          </cell>
          <cell r="I159">
            <v>2.1</v>
          </cell>
          <cell r="J159">
            <v>1.6</v>
          </cell>
          <cell r="K159">
            <v>7.1</v>
          </cell>
          <cell r="L159">
            <v>7.5</v>
          </cell>
          <cell r="M159">
            <v>6.6</v>
          </cell>
          <cell r="N159">
            <v>7.8</v>
          </cell>
          <cell r="O159">
            <v>5.7</v>
          </cell>
          <cell r="P159">
            <v>5.3</v>
          </cell>
          <cell r="Q159">
            <v>4.3</v>
          </cell>
          <cell r="R159">
            <v>-1.5</v>
          </cell>
          <cell r="S159">
            <v>5.9</v>
          </cell>
          <cell r="T159">
            <v>4.8</v>
          </cell>
          <cell r="U159">
            <v>4.5999999999999996</v>
          </cell>
          <cell r="V159">
            <v>6.6</v>
          </cell>
          <cell r="W159">
            <v>20.8</v>
          </cell>
          <cell r="AD159">
            <v>8.6999999999999993</v>
          </cell>
          <cell r="AE159">
            <v>9.5</v>
          </cell>
          <cell r="AF159">
            <v>8.1</v>
          </cell>
          <cell r="AG159">
            <v>9.6</v>
          </cell>
          <cell r="AH159">
            <v>6.1</v>
          </cell>
          <cell r="AI159">
            <v>7.9</v>
          </cell>
          <cell r="AJ159">
            <v>12</v>
          </cell>
          <cell r="AM159">
            <v>8.1999999999999993</v>
          </cell>
          <cell r="AN159">
            <v>7.7</v>
          </cell>
          <cell r="AO159">
            <v>7.2</v>
          </cell>
          <cell r="AP159">
            <v>7.5</v>
          </cell>
          <cell r="AQ159">
            <v>5.5</v>
          </cell>
          <cell r="AR159">
            <v>6.5</v>
          </cell>
          <cell r="AS159">
            <v>9.1</v>
          </cell>
          <cell r="AT159">
            <v>7</v>
          </cell>
          <cell r="AW159">
            <v>7</v>
          </cell>
          <cell r="AZ159">
            <v>8.1999999999999993</v>
          </cell>
          <cell r="BB159">
            <v>7.2</v>
          </cell>
          <cell r="BC159">
            <v>6.5</v>
          </cell>
          <cell r="BD159">
            <v>7.8</v>
          </cell>
          <cell r="BE159">
            <v>6.3</v>
          </cell>
          <cell r="BH159">
            <v>1.6</v>
          </cell>
          <cell r="BI159">
            <v>7.9</v>
          </cell>
          <cell r="BJ159">
            <v>9.1999999999999993</v>
          </cell>
          <cell r="BK159">
            <v>7.7</v>
          </cell>
          <cell r="BL159">
            <v>8.1999999999999993</v>
          </cell>
          <cell r="BO159">
            <v>7.3</v>
          </cell>
          <cell r="BR159">
            <v>3.9</v>
          </cell>
          <cell r="BS159">
            <v>6.3</v>
          </cell>
          <cell r="BU159">
            <v>7.4</v>
          </cell>
          <cell r="BV159">
            <v>9.6</v>
          </cell>
          <cell r="BW159">
            <v>4.5999999999999996</v>
          </cell>
          <cell r="BY159">
            <v>0.5</v>
          </cell>
          <cell r="BZ159">
            <v>0.5</v>
          </cell>
          <cell r="CB159">
            <v>10.1</v>
          </cell>
          <cell r="CD159">
            <v>11.9</v>
          </cell>
          <cell r="CE159">
            <v>11.5</v>
          </cell>
          <cell r="CH159">
            <v>1.6</v>
          </cell>
          <cell r="CI159">
            <v>7.3</v>
          </cell>
          <cell r="CL159">
            <v>6.9</v>
          </cell>
          <cell r="CM159">
            <v>5.8</v>
          </cell>
          <cell r="CO159">
            <v>10.8</v>
          </cell>
          <cell r="CP159">
            <v>11.8</v>
          </cell>
          <cell r="CQ159">
            <v>9.4</v>
          </cell>
          <cell r="CR159">
            <v>9.6999999999999993</v>
          </cell>
          <cell r="CS159">
            <v>10.199999999999999</v>
          </cell>
          <cell r="CT159">
            <v>13.6</v>
          </cell>
          <cell r="CU159">
            <v>6.7</v>
          </cell>
          <cell r="CV159">
            <v>5</v>
          </cell>
          <cell r="CW159">
            <v>6.9</v>
          </cell>
          <cell r="CX159">
            <v>5.9</v>
          </cell>
          <cell r="CY159">
            <v>5.3</v>
          </cell>
          <cell r="CZ159">
            <v>9.6</v>
          </cell>
          <cell r="DA159">
            <v>4.4000000000000004</v>
          </cell>
          <cell r="DD159">
            <v>-2.5</v>
          </cell>
          <cell r="DM159">
            <v>7.1</v>
          </cell>
          <cell r="DP159">
            <v>12.1</v>
          </cell>
          <cell r="DQ159">
            <v>7.8</v>
          </cell>
          <cell r="DR159">
            <v>15.5</v>
          </cell>
          <cell r="DS159">
            <v>8.3000000000000007</v>
          </cell>
        </row>
        <row r="160">
          <cell r="F160">
            <v>7.2</v>
          </cell>
          <cell r="G160">
            <v>6.3</v>
          </cell>
          <cell r="H160">
            <v>7.4</v>
          </cell>
          <cell r="I160">
            <v>3.6</v>
          </cell>
          <cell r="J160">
            <v>3.5</v>
          </cell>
          <cell r="K160">
            <v>12.2</v>
          </cell>
          <cell r="L160">
            <v>10.199999999999999</v>
          </cell>
          <cell r="M160">
            <v>15.8</v>
          </cell>
          <cell r="N160">
            <v>9.3000000000000007</v>
          </cell>
          <cell r="O160">
            <v>9.1</v>
          </cell>
          <cell r="P160">
            <v>3.6</v>
          </cell>
          <cell r="Q160">
            <v>3.1</v>
          </cell>
          <cell r="R160">
            <v>-5.0999999999999996</v>
          </cell>
          <cell r="S160">
            <v>2</v>
          </cell>
          <cell r="T160">
            <v>2.6</v>
          </cell>
          <cell r="U160">
            <v>3.9</v>
          </cell>
          <cell r="V160">
            <v>7.3</v>
          </cell>
          <cell r="W160">
            <v>17.100000000000001</v>
          </cell>
          <cell r="AD160">
            <v>9.3000000000000007</v>
          </cell>
          <cell r="AE160">
            <v>9.1999999999999993</v>
          </cell>
          <cell r="AF160">
            <v>9.5</v>
          </cell>
          <cell r="AG160">
            <v>9.6999999999999993</v>
          </cell>
          <cell r="AH160">
            <v>6.2</v>
          </cell>
          <cell r="AI160">
            <v>11.9</v>
          </cell>
          <cell r="AJ160">
            <v>10.9</v>
          </cell>
          <cell r="AM160">
            <v>8.5</v>
          </cell>
          <cell r="AN160">
            <v>8.1</v>
          </cell>
          <cell r="AO160">
            <v>7.2</v>
          </cell>
          <cell r="AP160">
            <v>8.1</v>
          </cell>
          <cell r="AQ160">
            <v>1</v>
          </cell>
          <cell r="AR160">
            <v>9.6999999999999993</v>
          </cell>
          <cell r="AS160">
            <v>10.1</v>
          </cell>
          <cell r="AT160">
            <v>7.8</v>
          </cell>
          <cell r="AW160">
            <v>6.4</v>
          </cell>
          <cell r="AZ160">
            <v>10.199999999999999</v>
          </cell>
          <cell r="BB160">
            <v>5.7</v>
          </cell>
          <cell r="BC160">
            <v>5.9</v>
          </cell>
          <cell r="BD160">
            <v>4.9000000000000004</v>
          </cell>
          <cell r="BE160">
            <v>7</v>
          </cell>
          <cell r="BH160">
            <v>1.2</v>
          </cell>
          <cell r="BI160">
            <v>8.6</v>
          </cell>
          <cell r="BJ160">
            <v>9.5</v>
          </cell>
          <cell r="BK160">
            <v>6.4</v>
          </cell>
          <cell r="BL160">
            <v>6.3</v>
          </cell>
          <cell r="BO160">
            <v>8.1999999999999993</v>
          </cell>
          <cell r="BR160">
            <v>7.6</v>
          </cell>
          <cell r="BS160">
            <v>8.5</v>
          </cell>
          <cell r="BU160">
            <v>8.1999999999999993</v>
          </cell>
          <cell r="BV160">
            <v>13.8</v>
          </cell>
          <cell r="BW160">
            <v>8.1</v>
          </cell>
          <cell r="BY160">
            <v>4.0999999999999996</v>
          </cell>
          <cell r="BZ160">
            <v>4.0999999999999996</v>
          </cell>
          <cell r="CB160">
            <v>12.9</v>
          </cell>
          <cell r="CD160">
            <v>13.3</v>
          </cell>
          <cell r="CE160">
            <v>6.9</v>
          </cell>
          <cell r="CH160">
            <v>7.4</v>
          </cell>
          <cell r="CI160">
            <v>6.6</v>
          </cell>
          <cell r="CL160">
            <v>7</v>
          </cell>
          <cell r="CM160">
            <v>6.4</v>
          </cell>
          <cell r="CO160">
            <v>10.3</v>
          </cell>
          <cell r="CP160">
            <v>11.9</v>
          </cell>
          <cell r="CQ160">
            <v>9.1</v>
          </cell>
          <cell r="CR160">
            <v>9.3000000000000007</v>
          </cell>
          <cell r="CS160">
            <v>11.7</v>
          </cell>
          <cell r="CT160">
            <v>10.6</v>
          </cell>
          <cell r="CU160">
            <v>7.7</v>
          </cell>
          <cell r="CV160">
            <v>5</v>
          </cell>
          <cell r="CW160">
            <v>4</v>
          </cell>
          <cell r="CX160">
            <v>5.7</v>
          </cell>
          <cell r="CY160">
            <v>7.3</v>
          </cell>
          <cell r="CZ160">
            <v>10.3</v>
          </cell>
          <cell r="DA160">
            <v>6.5</v>
          </cell>
          <cell r="DD160">
            <v>0</v>
          </cell>
          <cell r="DM160">
            <v>4.5999999999999996</v>
          </cell>
          <cell r="DP160">
            <v>13.2</v>
          </cell>
          <cell r="DQ160">
            <v>8.1</v>
          </cell>
          <cell r="DR160">
            <v>17.8</v>
          </cell>
          <cell r="DS160">
            <v>8.3000000000000007</v>
          </cell>
        </row>
        <row r="161">
          <cell r="F161">
            <v>8.3000000000000007</v>
          </cell>
          <cell r="G161">
            <v>5.9</v>
          </cell>
          <cell r="H161">
            <v>6.1</v>
          </cell>
          <cell r="I161">
            <v>4.7</v>
          </cell>
          <cell r="J161">
            <v>4.2</v>
          </cell>
          <cell r="K161">
            <v>12.8</v>
          </cell>
          <cell r="L161">
            <v>10.7</v>
          </cell>
          <cell r="M161">
            <v>17</v>
          </cell>
          <cell r="N161">
            <v>8.6</v>
          </cell>
          <cell r="O161">
            <v>9.4</v>
          </cell>
          <cell r="P161">
            <v>4.5999999999999996</v>
          </cell>
          <cell r="Q161">
            <v>4.3</v>
          </cell>
          <cell r="R161">
            <v>-0.6</v>
          </cell>
          <cell r="S161">
            <v>1.8</v>
          </cell>
          <cell r="T161">
            <v>2.6</v>
          </cell>
          <cell r="U161">
            <v>2.2999999999999998</v>
          </cell>
          <cell r="V161">
            <v>6.4</v>
          </cell>
          <cell r="W161">
            <v>18.8</v>
          </cell>
          <cell r="AD161">
            <v>9.9</v>
          </cell>
          <cell r="AE161">
            <v>10.7</v>
          </cell>
          <cell r="AF161">
            <v>9.1</v>
          </cell>
          <cell r="AG161">
            <v>8.4</v>
          </cell>
          <cell r="AH161">
            <v>5.0999999999999996</v>
          </cell>
          <cell r="AI161">
            <v>9</v>
          </cell>
          <cell r="AJ161">
            <v>7.3</v>
          </cell>
          <cell r="AM161">
            <v>10.4</v>
          </cell>
          <cell r="AN161">
            <v>10</v>
          </cell>
          <cell r="AO161">
            <v>8.4</v>
          </cell>
          <cell r="AP161">
            <v>9.3000000000000007</v>
          </cell>
          <cell r="AQ161">
            <v>2</v>
          </cell>
          <cell r="AR161">
            <v>11</v>
          </cell>
          <cell r="AS161">
            <v>13.6</v>
          </cell>
          <cell r="AT161">
            <v>8.1999999999999993</v>
          </cell>
          <cell r="AW161">
            <v>10.1</v>
          </cell>
          <cell r="AZ161">
            <v>10.1</v>
          </cell>
          <cell r="BB161">
            <v>5.9</v>
          </cell>
          <cell r="BC161">
            <v>5.9</v>
          </cell>
          <cell r="BD161">
            <v>4.5999999999999996</v>
          </cell>
          <cell r="BE161">
            <v>9</v>
          </cell>
          <cell r="BH161">
            <v>6.6</v>
          </cell>
          <cell r="BI161">
            <v>9</v>
          </cell>
          <cell r="BJ161">
            <v>10</v>
          </cell>
          <cell r="BK161">
            <v>5.8</v>
          </cell>
          <cell r="BL161">
            <v>5.5</v>
          </cell>
          <cell r="BO161">
            <v>8.5</v>
          </cell>
          <cell r="BR161">
            <v>9.9</v>
          </cell>
          <cell r="BS161">
            <v>8.8000000000000007</v>
          </cell>
          <cell r="BU161">
            <v>9.3000000000000007</v>
          </cell>
          <cell r="BV161">
            <v>14.3</v>
          </cell>
          <cell r="BW161">
            <v>10.4</v>
          </cell>
          <cell r="BY161">
            <v>8.1</v>
          </cell>
          <cell r="BZ161">
            <v>8.1</v>
          </cell>
          <cell r="CB161">
            <v>14.8</v>
          </cell>
          <cell r="CD161">
            <v>12.1</v>
          </cell>
          <cell r="CE161">
            <v>7.4</v>
          </cell>
          <cell r="CH161">
            <v>9.6</v>
          </cell>
          <cell r="CI161">
            <v>6.8</v>
          </cell>
          <cell r="CL161">
            <v>7.8</v>
          </cell>
          <cell r="CM161">
            <v>7.4</v>
          </cell>
          <cell r="CO161">
            <v>10.199999999999999</v>
          </cell>
          <cell r="CP161">
            <v>12.8</v>
          </cell>
          <cell r="CQ161">
            <v>10.9</v>
          </cell>
          <cell r="CR161">
            <v>11.2</v>
          </cell>
          <cell r="CS161">
            <v>13.9</v>
          </cell>
          <cell r="CT161">
            <v>11</v>
          </cell>
          <cell r="CU161">
            <v>10</v>
          </cell>
          <cell r="CV161">
            <v>5.7</v>
          </cell>
          <cell r="CW161">
            <v>5</v>
          </cell>
          <cell r="CX161">
            <v>7.1</v>
          </cell>
          <cell r="CY161">
            <v>4.9000000000000004</v>
          </cell>
          <cell r="CZ161">
            <v>6.8</v>
          </cell>
          <cell r="DA161">
            <v>4.5999999999999996</v>
          </cell>
          <cell r="DD161">
            <v>3.5</v>
          </cell>
          <cell r="DM161">
            <v>8.1</v>
          </cell>
          <cell r="DP161">
            <v>10.8</v>
          </cell>
          <cell r="DQ161">
            <v>6.3</v>
          </cell>
          <cell r="DR161">
            <v>14.3</v>
          </cell>
          <cell r="DS161">
            <v>10</v>
          </cell>
        </row>
        <row r="162">
          <cell r="F162">
            <v>8.6999999999999993</v>
          </cell>
          <cell r="G162">
            <v>5.6</v>
          </cell>
          <cell r="H162">
            <v>7</v>
          </cell>
          <cell r="I162">
            <v>2.8</v>
          </cell>
          <cell r="J162">
            <v>2</v>
          </cell>
          <cell r="K162">
            <v>11.6</v>
          </cell>
          <cell r="L162">
            <v>7.6</v>
          </cell>
          <cell r="M162">
            <v>17.8</v>
          </cell>
          <cell r="N162">
            <v>8.5</v>
          </cell>
          <cell r="O162">
            <v>6.9</v>
          </cell>
          <cell r="P162">
            <v>3.1</v>
          </cell>
          <cell r="Q162">
            <v>2.2000000000000002</v>
          </cell>
          <cell r="R162">
            <v>3.4</v>
          </cell>
          <cell r="S162">
            <v>3.5</v>
          </cell>
          <cell r="T162">
            <v>1.8</v>
          </cell>
          <cell r="U162">
            <v>1.5</v>
          </cell>
          <cell r="V162">
            <v>3.8</v>
          </cell>
          <cell r="W162">
            <v>10.4</v>
          </cell>
          <cell r="AD162">
            <v>9.3000000000000007</v>
          </cell>
          <cell r="AE162">
            <v>8.9</v>
          </cell>
          <cell r="AF162">
            <v>9.5</v>
          </cell>
          <cell r="AG162">
            <v>11.1</v>
          </cell>
          <cell r="AH162">
            <v>3.6</v>
          </cell>
          <cell r="AI162">
            <v>14</v>
          </cell>
          <cell r="AJ162">
            <v>27.5</v>
          </cell>
          <cell r="AM162">
            <v>10.9</v>
          </cell>
          <cell r="AN162">
            <v>10.5</v>
          </cell>
          <cell r="AO162">
            <v>9</v>
          </cell>
          <cell r="AP162">
            <v>10.1</v>
          </cell>
          <cell r="AQ162">
            <v>2.4</v>
          </cell>
          <cell r="AR162">
            <v>10.9</v>
          </cell>
          <cell r="AS162">
            <v>13.9</v>
          </cell>
          <cell r="AT162">
            <v>10.199999999999999</v>
          </cell>
          <cell r="AW162">
            <v>11.9</v>
          </cell>
          <cell r="AZ162">
            <v>10</v>
          </cell>
          <cell r="BB162">
            <v>12.2</v>
          </cell>
          <cell r="BC162">
            <v>7.4</v>
          </cell>
          <cell r="BD162">
            <v>16.399999999999999</v>
          </cell>
          <cell r="BE162">
            <v>10.199999999999999</v>
          </cell>
          <cell r="BH162">
            <v>9.1</v>
          </cell>
          <cell r="BI162">
            <v>8.5</v>
          </cell>
          <cell r="BJ162">
            <v>10.7</v>
          </cell>
          <cell r="BK162">
            <v>4.5</v>
          </cell>
          <cell r="BL162">
            <v>5.7</v>
          </cell>
          <cell r="BO162">
            <v>7.5</v>
          </cell>
          <cell r="BR162">
            <v>7.8</v>
          </cell>
          <cell r="BS162">
            <v>8.6999999999999993</v>
          </cell>
          <cell r="BU162">
            <v>11.1</v>
          </cell>
          <cell r="BV162">
            <v>13.1</v>
          </cell>
          <cell r="BW162">
            <v>12.8</v>
          </cell>
          <cell r="BY162">
            <v>7.7</v>
          </cell>
          <cell r="BZ162">
            <v>7.7</v>
          </cell>
          <cell r="CB162">
            <v>13.2</v>
          </cell>
          <cell r="CD162">
            <v>7.9</v>
          </cell>
          <cell r="CE162">
            <v>7.3</v>
          </cell>
          <cell r="CH162">
            <v>13.7</v>
          </cell>
          <cell r="CI162">
            <v>6.1</v>
          </cell>
          <cell r="CL162">
            <v>14.1</v>
          </cell>
          <cell r="CM162">
            <v>15.1</v>
          </cell>
          <cell r="CO162">
            <v>10</v>
          </cell>
          <cell r="CP162">
            <v>14.9</v>
          </cell>
          <cell r="CQ162">
            <v>4.5</v>
          </cell>
          <cell r="CR162">
            <v>4.3</v>
          </cell>
          <cell r="CS162">
            <v>13.3</v>
          </cell>
          <cell r="CT162">
            <v>-10.1</v>
          </cell>
          <cell r="CU162">
            <v>10.5</v>
          </cell>
          <cell r="CV162">
            <v>4.0999999999999996</v>
          </cell>
          <cell r="CW162">
            <v>4.9000000000000004</v>
          </cell>
          <cell r="CX162">
            <v>7.2</v>
          </cell>
          <cell r="CY162">
            <v>2.6</v>
          </cell>
          <cell r="CZ162">
            <v>0.6</v>
          </cell>
          <cell r="DA162">
            <v>3.2</v>
          </cell>
          <cell r="DD162">
            <v>2.1</v>
          </cell>
          <cell r="DM162">
            <v>7.3</v>
          </cell>
          <cell r="DP162">
            <v>7.6</v>
          </cell>
          <cell r="DQ162">
            <v>7</v>
          </cell>
          <cell r="DR162">
            <v>8.4</v>
          </cell>
          <cell r="DS162">
            <v>10.1</v>
          </cell>
        </row>
        <row r="163">
          <cell r="F163">
            <v>9.8000000000000007</v>
          </cell>
          <cell r="G163">
            <v>7.3</v>
          </cell>
          <cell r="H163">
            <v>7.1</v>
          </cell>
          <cell r="I163">
            <v>10.1</v>
          </cell>
          <cell r="J163">
            <v>1.8</v>
          </cell>
          <cell r="K163">
            <v>10.5</v>
          </cell>
          <cell r="L163">
            <v>6.6</v>
          </cell>
          <cell r="M163">
            <v>15.8</v>
          </cell>
          <cell r="N163">
            <v>6.8</v>
          </cell>
          <cell r="O163">
            <v>7.9</v>
          </cell>
          <cell r="P163">
            <v>4.9000000000000004</v>
          </cell>
          <cell r="Q163">
            <v>3.4</v>
          </cell>
          <cell r="R163">
            <v>16.3</v>
          </cell>
          <cell r="S163">
            <v>2.2000000000000002</v>
          </cell>
          <cell r="T163">
            <v>2.2000000000000002</v>
          </cell>
          <cell r="U163">
            <v>-1.6</v>
          </cell>
          <cell r="V163">
            <v>3.4</v>
          </cell>
          <cell r="W163">
            <v>5.9</v>
          </cell>
          <cell r="AD163">
            <v>8.9</v>
          </cell>
          <cell r="AE163">
            <v>8.1999999999999993</v>
          </cell>
          <cell r="AF163">
            <v>9.1999999999999993</v>
          </cell>
          <cell r="AG163">
            <v>7.1</v>
          </cell>
          <cell r="AH163">
            <v>-0.9</v>
          </cell>
          <cell r="AI163">
            <v>8.5</v>
          </cell>
          <cell r="AJ163">
            <v>16.8</v>
          </cell>
          <cell r="AM163">
            <v>9.1</v>
          </cell>
          <cell r="AN163">
            <v>10.1</v>
          </cell>
          <cell r="AO163">
            <v>8.6999999999999993</v>
          </cell>
          <cell r="AP163">
            <v>9.6999999999999993</v>
          </cell>
          <cell r="AQ163">
            <v>3</v>
          </cell>
          <cell r="AR163">
            <v>10.8</v>
          </cell>
          <cell r="AS163">
            <v>12.8</v>
          </cell>
          <cell r="AT163">
            <v>9.4</v>
          </cell>
          <cell r="AW163">
            <v>7.2</v>
          </cell>
          <cell r="AZ163">
            <v>10.5</v>
          </cell>
          <cell r="BB163">
            <v>11.6</v>
          </cell>
          <cell r="BC163">
            <v>7.4</v>
          </cell>
          <cell r="BD163">
            <v>16.2</v>
          </cell>
          <cell r="BE163">
            <v>8.1999999999999993</v>
          </cell>
          <cell r="BH163">
            <v>7.3</v>
          </cell>
          <cell r="BI163">
            <v>7.8</v>
          </cell>
          <cell r="BJ163">
            <v>10.1</v>
          </cell>
          <cell r="BK163">
            <v>5.0999999999999996</v>
          </cell>
          <cell r="BL163">
            <v>5.6</v>
          </cell>
          <cell r="BO163">
            <v>6.8</v>
          </cell>
          <cell r="BR163">
            <v>6.2</v>
          </cell>
          <cell r="BS163">
            <v>8.1999999999999993</v>
          </cell>
          <cell r="BU163">
            <v>9.8000000000000007</v>
          </cell>
          <cell r="BV163">
            <v>8.9</v>
          </cell>
          <cell r="BW163">
            <v>12.8</v>
          </cell>
          <cell r="BY163">
            <v>9.6999999999999993</v>
          </cell>
          <cell r="BZ163">
            <v>9.6999999999999993</v>
          </cell>
          <cell r="CB163">
            <v>11.8</v>
          </cell>
          <cell r="CD163">
            <v>5.5</v>
          </cell>
          <cell r="CE163">
            <v>6.1</v>
          </cell>
          <cell r="CH163">
            <v>14.5</v>
          </cell>
          <cell r="CI163">
            <v>6.7</v>
          </cell>
          <cell r="CL163">
            <v>16.2</v>
          </cell>
          <cell r="CM163">
            <v>17.5</v>
          </cell>
          <cell r="CO163">
            <v>10.8</v>
          </cell>
          <cell r="CP163">
            <v>9</v>
          </cell>
          <cell r="CQ163">
            <v>7.5</v>
          </cell>
          <cell r="CR163">
            <v>7.2</v>
          </cell>
          <cell r="CS163">
            <v>16.5</v>
          </cell>
          <cell r="CT163">
            <v>-6.8</v>
          </cell>
          <cell r="CU163">
            <v>11.5</v>
          </cell>
          <cell r="CV163">
            <v>4.4000000000000004</v>
          </cell>
          <cell r="CW163">
            <v>7.1</v>
          </cell>
          <cell r="CX163">
            <v>10.9</v>
          </cell>
          <cell r="CY163">
            <v>3.5</v>
          </cell>
          <cell r="CZ163">
            <v>4.5999999999999996</v>
          </cell>
          <cell r="DA163">
            <v>3.2</v>
          </cell>
          <cell r="DD163">
            <v>2.7</v>
          </cell>
          <cell r="DM163">
            <v>7.3</v>
          </cell>
          <cell r="DP163">
            <v>9.3000000000000007</v>
          </cell>
          <cell r="DQ163">
            <v>8.9</v>
          </cell>
          <cell r="DR163">
            <v>9.5</v>
          </cell>
          <cell r="DS163">
            <v>10</v>
          </cell>
        </row>
        <row r="164">
          <cell r="F164">
            <v>8.9</v>
          </cell>
          <cell r="G164">
            <v>5.3</v>
          </cell>
          <cell r="H164">
            <v>5.6</v>
          </cell>
          <cell r="I164">
            <v>5.9</v>
          </cell>
          <cell r="J164">
            <v>2.2000000000000002</v>
          </cell>
          <cell r="K164">
            <v>5.6</v>
          </cell>
          <cell r="L164">
            <v>5.4</v>
          </cell>
          <cell r="M164">
            <v>5.4</v>
          </cell>
          <cell r="N164">
            <v>6.7</v>
          </cell>
          <cell r="O164">
            <v>6.1</v>
          </cell>
          <cell r="P164">
            <v>7.9</v>
          </cell>
          <cell r="Q164">
            <v>5.3</v>
          </cell>
          <cell r="R164">
            <v>18.5</v>
          </cell>
          <cell r="S164">
            <v>6.7</v>
          </cell>
          <cell r="T164">
            <v>2.7</v>
          </cell>
          <cell r="U164">
            <v>3.3</v>
          </cell>
          <cell r="V164">
            <v>4.9000000000000004</v>
          </cell>
          <cell r="W164">
            <v>18.2</v>
          </cell>
          <cell r="AD164">
            <v>8.8000000000000007</v>
          </cell>
          <cell r="AE164">
            <v>10</v>
          </cell>
          <cell r="AF164">
            <v>7.7</v>
          </cell>
          <cell r="AG164">
            <v>6.1</v>
          </cell>
          <cell r="AH164">
            <v>-1.8</v>
          </cell>
          <cell r="AI164">
            <v>8.8000000000000007</v>
          </cell>
          <cell r="AJ164">
            <v>13.1</v>
          </cell>
          <cell r="AM164">
            <v>8.9</v>
          </cell>
          <cell r="AN164">
            <v>10.7</v>
          </cell>
          <cell r="AO164">
            <v>9.8000000000000007</v>
          </cell>
          <cell r="AP164">
            <v>10</v>
          </cell>
          <cell r="AQ164">
            <v>8.9</v>
          </cell>
          <cell r="AR164">
            <v>10.3</v>
          </cell>
          <cell r="AS164">
            <v>12.5</v>
          </cell>
          <cell r="AT164">
            <v>10.3</v>
          </cell>
          <cell r="AW164">
            <v>9.6</v>
          </cell>
          <cell r="AZ164">
            <v>10.5</v>
          </cell>
          <cell r="BB164">
            <v>12.1</v>
          </cell>
          <cell r="BC164">
            <v>7.2</v>
          </cell>
          <cell r="BD164">
            <v>17.600000000000001</v>
          </cell>
          <cell r="BE164">
            <v>6.9</v>
          </cell>
          <cell r="BH164">
            <v>8.1</v>
          </cell>
          <cell r="BI164">
            <v>7.2</v>
          </cell>
          <cell r="BJ164">
            <v>10.199999999999999</v>
          </cell>
          <cell r="BK164">
            <v>5.8</v>
          </cell>
          <cell r="BL164">
            <v>6.2</v>
          </cell>
          <cell r="BO164">
            <v>5.7</v>
          </cell>
          <cell r="BR164">
            <v>4.0999999999999996</v>
          </cell>
          <cell r="BS164">
            <v>7.3</v>
          </cell>
          <cell r="BU164">
            <v>8.6999999999999993</v>
          </cell>
          <cell r="BV164">
            <v>5.6</v>
          </cell>
          <cell r="BW164">
            <v>10.4</v>
          </cell>
          <cell r="BY164">
            <v>8</v>
          </cell>
          <cell r="BZ164">
            <v>8</v>
          </cell>
          <cell r="CB164">
            <v>17.5</v>
          </cell>
          <cell r="CD164">
            <v>2.8</v>
          </cell>
          <cell r="CE164">
            <v>6.7</v>
          </cell>
          <cell r="CH164">
            <v>12.1</v>
          </cell>
          <cell r="CI164">
            <v>6.8</v>
          </cell>
          <cell r="CL164">
            <v>26.2</v>
          </cell>
          <cell r="CM164">
            <v>29.5</v>
          </cell>
          <cell r="CO164">
            <v>10.5</v>
          </cell>
          <cell r="CP164">
            <v>18.3</v>
          </cell>
          <cell r="CQ164">
            <v>11.8</v>
          </cell>
          <cell r="CR164">
            <v>11.9</v>
          </cell>
          <cell r="CS164">
            <v>20.7</v>
          </cell>
          <cell r="CT164">
            <v>3.1</v>
          </cell>
          <cell r="CU164">
            <v>11.3</v>
          </cell>
          <cell r="CV164">
            <v>6.3</v>
          </cell>
          <cell r="CW164">
            <v>7.2</v>
          </cell>
          <cell r="CX164">
            <v>10.7</v>
          </cell>
          <cell r="CY164">
            <v>3.8</v>
          </cell>
          <cell r="CZ164">
            <v>9.8000000000000007</v>
          </cell>
          <cell r="DA164">
            <v>2.4</v>
          </cell>
          <cell r="DD164">
            <v>6.7</v>
          </cell>
          <cell r="DM164">
            <v>9.6999999999999993</v>
          </cell>
          <cell r="DP164">
            <v>6.4</v>
          </cell>
          <cell r="DQ164">
            <v>7.5</v>
          </cell>
          <cell r="DR164">
            <v>5.3</v>
          </cell>
          <cell r="DS164">
            <v>10</v>
          </cell>
        </row>
        <row r="165">
          <cell r="F165">
            <v>7.9</v>
          </cell>
          <cell r="G165">
            <v>5.6</v>
          </cell>
          <cell r="H165">
            <v>4.7</v>
          </cell>
          <cell r="I165">
            <v>8.9</v>
          </cell>
          <cell r="J165">
            <v>2.2999999999999998</v>
          </cell>
          <cell r="K165">
            <v>5.2</v>
          </cell>
          <cell r="L165">
            <v>6.4</v>
          </cell>
          <cell r="M165">
            <v>3.4</v>
          </cell>
          <cell r="N165">
            <v>7.3</v>
          </cell>
          <cell r="O165">
            <v>5.0999999999999996</v>
          </cell>
          <cell r="P165">
            <v>8.1</v>
          </cell>
          <cell r="Q165">
            <v>5.9</v>
          </cell>
          <cell r="R165">
            <v>21.9</v>
          </cell>
          <cell r="S165">
            <v>5.6</v>
          </cell>
          <cell r="T165">
            <v>2.8</v>
          </cell>
          <cell r="U165">
            <v>-0.3</v>
          </cell>
          <cell r="V165">
            <v>3.9</v>
          </cell>
          <cell r="W165">
            <v>19</v>
          </cell>
          <cell r="AD165">
            <v>8</v>
          </cell>
          <cell r="AE165">
            <v>8.1</v>
          </cell>
          <cell r="AF165">
            <v>8</v>
          </cell>
          <cell r="AG165">
            <v>6.6</v>
          </cell>
          <cell r="AH165">
            <v>-1</v>
          </cell>
          <cell r="AI165">
            <v>11.6</v>
          </cell>
          <cell r="AJ165">
            <v>12.8</v>
          </cell>
          <cell r="AM165">
            <v>8.1</v>
          </cell>
          <cell r="AN165">
            <v>10.5</v>
          </cell>
          <cell r="AO165">
            <v>10.199999999999999</v>
          </cell>
          <cell r="AP165">
            <v>10.5</v>
          </cell>
          <cell r="AQ165">
            <v>9.6</v>
          </cell>
          <cell r="AR165">
            <v>10</v>
          </cell>
          <cell r="AS165">
            <v>11.3</v>
          </cell>
          <cell r="AT165">
            <v>10.3</v>
          </cell>
          <cell r="AW165">
            <v>8.5</v>
          </cell>
          <cell r="AZ165">
            <v>11.4</v>
          </cell>
          <cell r="BB165">
            <v>11.6</v>
          </cell>
          <cell r="BC165">
            <v>7.8</v>
          </cell>
          <cell r="BD165">
            <v>17.600000000000001</v>
          </cell>
          <cell r="BE165">
            <v>4.7</v>
          </cell>
          <cell r="BH165">
            <v>7.2</v>
          </cell>
          <cell r="BI165">
            <v>7.2</v>
          </cell>
          <cell r="BJ165">
            <v>10.3</v>
          </cell>
          <cell r="BK165">
            <v>4.4000000000000004</v>
          </cell>
          <cell r="BL165">
            <v>4.3</v>
          </cell>
          <cell r="BO165">
            <v>5.8</v>
          </cell>
          <cell r="BR165">
            <v>2.6</v>
          </cell>
          <cell r="BS165">
            <v>6.6</v>
          </cell>
          <cell r="BU165">
            <v>4.8</v>
          </cell>
          <cell r="BV165">
            <v>5</v>
          </cell>
          <cell r="BW165">
            <v>8.5</v>
          </cell>
          <cell r="BY165">
            <v>5.7</v>
          </cell>
          <cell r="BZ165">
            <v>5.7</v>
          </cell>
          <cell r="CB165">
            <v>17.899999999999999</v>
          </cell>
          <cell r="CD165">
            <v>4</v>
          </cell>
          <cell r="CE165">
            <v>7.4</v>
          </cell>
          <cell r="CH165">
            <v>12.2</v>
          </cell>
          <cell r="CI165">
            <v>6.1</v>
          </cell>
          <cell r="CL165">
            <v>27</v>
          </cell>
          <cell r="CM165">
            <v>30.4</v>
          </cell>
          <cell r="CO165">
            <v>11.2</v>
          </cell>
          <cell r="CP165">
            <v>21.4</v>
          </cell>
          <cell r="CQ165">
            <v>11.2</v>
          </cell>
          <cell r="CR165">
            <v>11.3</v>
          </cell>
          <cell r="CS165">
            <v>18.7</v>
          </cell>
          <cell r="CT165">
            <v>2.8</v>
          </cell>
          <cell r="CU165">
            <v>11.1</v>
          </cell>
          <cell r="CV165">
            <v>5.6</v>
          </cell>
          <cell r="CW165">
            <v>6.2</v>
          </cell>
          <cell r="CX165">
            <v>10</v>
          </cell>
          <cell r="CY165">
            <v>3.7</v>
          </cell>
          <cell r="CZ165">
            <v>9.8000000000000007</v>
          </cell>
          <cell r="DA165">
            <v>2.1</v>
          </cell>
          <cell r="DD165">
            <v>9</v>
          </cell>
          <cell r="DM165">
            <v>6.5</v>
          </cell>
          <cell r="DP165">
            <v>8.5</v>
          </cell>
          <cell r="DQ165">
            <v>11.6</v>
          </cell>
          <cell r="DR165">
            <v>6.5</v>
          </cell>
          <cell r="DS165">
            <v>10.4</v>
          </cell>
        </row>
        <row r="166">
          <cell r="F166">
            <v>5.7</v>
          </cell>
          <cell r="G166">
            <v>4.3</v>
          </cell>
          <cell r="H166">
            <v>3.9</v>
          </cell>
          <cell r="I166">
            <v>5.0999999999999996</v>
          </cell>
          <cell r="J166">
            <v>4.5</v>
          </cell>
          <cell r="K166">
            <v>5.0999999999999996</v>
          </cell>
          <cell r="L166">
            <v>6.6</v>
          </cell>
          <cell r="M166">
            <v>2.2000000000000002</v>
          </cell>
          <cell r="N166">
            <v>8.4</v>
          </cell>
          <cell r="O166">
            <v>9</v>
          </cell>
          <cell r="P166">
            <v>7.8</v>
          </cell>
          <cell r="Q166">
            <v>5.6</v>
          </cell>
          <cell r="R166">
            <v>14.7</v>
          </cell>
          <cell r="S166">
            <v>5.4</v>
          </cell>
          <cell r="T166">
            <v>7.6</v>
          </cell>
          <cell r="U166">
            <v>-1.1000000000000001</v>
          </cell>
          <cell r="V166">
            <v>5.4</v>
          </cell>
          <cell r="W166">
            <v>20.2</v>
          </cell>
          <cell r="AD166">
            <v>7.8</v>
          </cell>
          <cell r="AE166">
            <v>8.1</v>
          </cell>
          <cell r="AF166">
            <v>7.5</v>
          </cell>
          <cell r="AG166">
            <v>0.5</v>
          </cell>
          <cell r="AH166">
            <v>0.3</v>
          </cell>
          <cell r="AI166">
            <v>10.3</v>
          </cell>
          <cell r="AJ166">
            <v>-9.9</v>
          </cell>
          <cell r="AM166">
            <v>6.5</v>
          </cell>
          <cell r="AN166">
            <v>11</v>
          </cell>
          <cell r="AO166">
            <v>10.8</v>
          </cell>
          <cell r="AP166">
            <v>11.1</v>
          </cell>
          <cell r="AQ166">
            <v>10.6</v>
          </cell>
          <cell r="AR166">
            <v>10.8</v>
          </cell>
          <cell r="AS166">
            <v>11.6</v>
          </cell>
          <cell r="AT166">
            <v>8.5</v>
          </cell>
          <cell r="AW166">
            <v>7.2</v>
          </cell>
          <cell r="AZ166">
            <v>12.7</v>
          </cell>
          <cell r="BB166">
            <v>5.2</v>
          </cell>
          <cell r="BC166">
            <v>7</v>
          </cell>
          <cell r="BD166">
            <v>4.8</v>
          </cell>
          <cell r="BE166">
            <v>3.5</v>
          </cell>
          <cell r="BH166">
            <v>6.4</v>
          </cell>
          <cell r="BI166">
            <v>7.4</v>
          </cell>
          <cell r="BJ166">
            <v>9.8000000000000007</v>
          </cell>
          <cell r="BK166">
            <v>4.9000000000000004</v>
          </cell>
          <cell r="BL166">
            <v>4</v>
          </cell>
          <cell r="BO166">
            <v>6.1</v>
          </cell>
          <cell r="BR166">
            <v>4.2</v>
          </cell>
          <cell r="BS166">
            <v>7.3</v>
          </cell>
          <cell r="BU166">
            <v>7.6</v>
          </cell>
          <cell r="BV166">
            <v>6.8</v>
          </cell>
          <cell r="BW166">
            <v>6.8</v>
          </cell>
          <cell r="BY166">
            <v>6.7</v>
          </cell>
          <cell r="BZ166">
            <v>6.7</v>
          </cell>
          <cell r="CB166">
            <v>20.7</v>
          </cell>
          <cell r="CD166">
            <v>3.4</v>
          </cell>
          <cell r="CE166">
            <v>7.2</v>
          </cell>
          <cell r="CH166">
            <v>8.6999999999999993</v>
          </cell>
          <cell r="CI166">
            <v>7.6</v>
          </cell>
          <cell r="CL166">
            <v>22.5</v>
          </cell>
          <cell r="CM166">
            <v>25</v>
          </cell>
          <cell r="CO166">
            <v>11.9</v>
          </cell>
          <cell r="CP166">
            <v>14.4</v>
          </cell>
          <cell r="CQ166">
            <v>14</v>
          </cell>
          <cell r="CR166">
            <v>14.3</v>
          </cell>
          <cell r="CS166">
            <v>18</v>
          </cell>
          <cell r="CT166">
            <v>12.4</v>
          </cell>
          <cell r="CU166">
            <v>10.8</v>
          </cell>
          <cell r="CV166">
            <v>6.5</v>
          </cell>
          <cell r="CW166">
            <v>10.3</v>
          </cell>
          <cell r="CX166">
            <v>9.8000000000000007</v>
          </cell>
          <cell r="CY166">
            <v>4</v>
          </cell>
          <cell r="CZ166">
            <v>9.8000000000000007</v>
          </cell>
          <cell r="DA166">
            <v>2.4</v>
          </cell>
          <cell r="DD166">
            <v>9.6</v>
          </cell>
          <cell r="DM166">
            <v>6.5</v>
          </cell>
          <cell r="DP166">
            <v>5.9</v>
          </cell>
          <cell r="DQ166">
            <v>7.9</v>
          </cell>
          <cell r="DR166">
            <v>4.5999999999999996</v>
          </cell>
          <cell r="DS166">
            <v>10.199999999999999</v>
          </cell>
        </row>
        <row r="167">
          <cell r="F167">
            <v>4.3</v>
          </cell>
          <cell r="G167">
            <v>4.0999999999999996</v>
          </cell>
          <cell r="H167">
            <v>4.2</v>
          </cell>
          <cell r="I167">
            <v>2.4</v>
          </cell>
          <cell r="J167">
            <v>7.3</v>
          </cell>
          <cell r="K167">
            <v>4.5999999999999996</v>
          </cell>
          <cell r="L167">
            <v>4.2</v>
          </cell>
          <cell r="M167">
            <v>3.9</v>
          </cell>
          <cell r="N167">
            <v>8.6</v>
          </cell>
          <cell r="O167">
            <v>6.7</v>
          </cell>
          <cell r="P167">
            <v>6.5</v>
          </cell>
          <cell r="Q167">
            <v>6.4</v>
          </cell>
          <cell r="R167">
            <v>4.7</v>
          </cell>
          <cell r="S167">
            <v>7</v>
          </cell>
          <cell r="T167">
            <v>5.4</v>
          </cell>
          <cell r="U167">
            <v>1.1000000000000001</v>
          </cell>
          <cell r="V167">
            <v>6.9</v>
          </cell>
          <cell r="W167">
            <v>19.100000000000001</v>
          </cell>
          <cell r="AD167">
            <v>7.4</v>
          </cell>
          <cell r="AE167">
            <v>7.9</v>
          </cell>
          <cell r="AF167">
            <v>7.1</v>
          </cell>
          <cell r="AG167">
            <v>2.2999999999999998</v>
          </cell>
          <cell r="AH167">
            <v>1.5</v>
          </cell>
          <cell r="AI167">
            <v>12.3</v>
          </cell>
          <cell r="AJ167">
            <v>-6.6</v>
          </cell>
          <cell r="AM167">
            <v>8.6</v>
          </cell>
          <cell r="AN167">
            <v>10.1</v>
          </cell>
          <cell r="AO167">
            <v>10.199999999999999</v>
          </cell>
          <cell r="AP167">
            <v>10.4</v>
          </cell>
          <cell r="AQ167">
            <v>10.1</v>
          </cell>
          <cell r="AR167">
            <v>10</v>
          </cell>
          <cell r="AS167">
            <v>10.1</v>
          </cell>
          <cell r="AT167">
            <v>8.9</v>
          </cell>
          <cell r="AW167">
            <v>9.1999999999999993</v>
          </cell>
          <cell r="AZ167">
            <v>11.7</v>
          </cell>
          <cell r="BB167">
            <v>4.9000000000000004</v>
          </cell>
          <cell r="BC167">
            <v>4.9000000000000004</v>
          </cell>
          <cell r="BD167">
            <v>4.4000000000000004</v>
          </cell>
          <cell r="BE167">
            <v>5.4</v>
          </cell>
          <cell r="BH167">
            <v>7.2</v>
          </cell>
          <cell r="BI167">
            <v>7.4</v>
          </cell>
          <cell r="BJ167">
            <v>10.5</v>
          </cell>
          <cell r="BK167">
            <v>7.1</v>
          </cell>
          <cell r="BL167">
            <v>7.1</v>
          </cell>
          <cell r="BO167">
            <v>5.9</v>
          </cell>
          <cell r="BR167">
            <v>5.4</v>
          </cell>
          <cell r="BS167">
            <v>7.6</v>
          </cell>
          <cell r="BU167">
            <v>5.4</v>
          </cell>
          <cell r="BV167">
            <v>8.5</v>
          </cell>
          <cell r="BW167">
            <v>6.7</v>
          </cell>
          <cell r="BY167">
            <v>5.0999999999999996</v>
          </cell>
          <cell r="BZ167">
            <v>5.0999999999999996</v>
          </cell>
          <cell r="CB167">
            <v>16.899999999999999</v>
          </cell>
          <cell r="CD167">
            <v>3.9</v>
          </cell>
          <cell r="CE167">
            <v>6.9</v>
          </cell>
          <cell r="CH167">
            <v>9.6</v>
          </cell>
          <cell r="CI167">
            <v>7.4</v>
          </cell>
          <cell r="CL167">
            <v>20.7</v>
          </cell>
          <cell r="CM167">
            <v>23.5</v>
          </cell>
          <cell r="CO167">
            <v>11.5</v>
          </cell>
          <cell r="CP167">
            <v>6.8</v>
          </cell>
          <cell r="CQ167">
            <v>10.6</v>
          </cell>
          <cell r="CR167">
            <v>10.9</v>
          </cell>
          <cell r="CS167">
            <v>14.9</v>
          </cell>
          <cell r="CT167">
            <v>5.2</v>
          </cell>
          <cell r="CU167">
            <v>9.1999999999999993</v>
          </cell>
          <cell r="CV167">
            <v>6.5</v>
          </cell>
          <cell r="CW167">
            <v>11.4</v>
          </cell>
          <cell r="CX167">
            <v>7.8</v>
          </cell>
          <cell r="CY167">
            <v>9</v>
          </cell>
          <cell r="CZ167">
            <v>8.5</v>
          </cell>
          <cell r="DA167">
            <v>8.4</v>
          </cell>
          <cell r="DD167">
            <v>6.7</v>
          </cell>
          <cell r="DM167">
            <v>4.8</v>
          </cell>
          <cell r="DP167">
            <v>4.8</v>
          </cell>
          <cell r="DQ167">
            <v>7.2</v>
          </cell>
          <cell r="DR167">
            <v>3.4</v>
          </cell>
          <cell r="DS167">
            <v>10.199999999999999</v>
          </cell>
        </row>
        <row r="168">
          <cell r="F168">
            <v>4.0999999999999996</v>
          </cell>
          <cell r="G168">
            <v>6.6</v>
          </cell>
          <cell r="H168">
            <v>4.7</v>
          </cell>
          <cell r="I168">
            <v>10.7</v>
          </cell>
          <cell r="J168">
            <v>9.1</v>
          </cell>
          <cell r="K168">
            <v>4.7</v>
          </cell>
          <cell r="L168">
            <v>4.4000000000000004</v>
          </cell>
          <cell r="M168">
            <v>5</v>
          </cell>
          <cell r="N168">
            <v>3.2</v>
          </cell>
          <cell r="O168">
            <v>7.2</v>
          </cell>
          <cell r="P168">
            <v>4.8</v>
          </cell>
          <cell r="Q168">
            <v>4.2</v>
          </cell>
          <cell r="R168">
            <v>5.3</v>
          </cell>
          <cell r="S168">
            <v>3.4</v>
          </cell>
          <cell r="T168">
            <v>4.5999999999999996</v>
          </cell>
          <cell r="U168">
            <v>-1.2</v>
          </cell>
          <cell r="V168">
            <v>5.5</v>
          </cell>
          <cell r="W168">
            <v>10.8</v>
          </cell>
          <cell r="AD168">
            <v>6.7</v>
          </cell>
          <cell r="AE168">
            <v>6.2</v>
          </cell>
          <cell r="AF168">
            <v>7.1</v>
          </cell>
          <cell r="AG168">
            <v>2</v>
          </cell>
          <cell r="AH168">
            <v>2</v>
          </cell>
          <cell r="AI168">
            <v>8.6</v>
          </cell>
          <cell r="AJ168">
            <v>-4.3</v>
          </cell>
          <cell r="AM168">
            <v>5.7</v>
          </cell>
          <cell r="AN168">
            <v>8.6999999999999993</v>
          </cell>
          <cell r="AO168">
            <v>8.5</v>
          </cell>
          <cell r="AP168">
            <v>9.9</v>
          </cell>
          <cell r="AQ168">
            <v>4.2</v>
          </cell>
          <cell r="AR168">
            <v>9.1</v>
          </cell>
          <cell r="AS168">
            <v>9.1999999999999993</v>
          </cell>
          <cell r="AT168">
            <v>7.5</v>
          </cell>
          <cell r="AW168">
            <v>8.1</v>
          </cell>
          <cell r="AZ168">
            <v>9.5</v>
          </cell>
          <cell r="BB168">
            <v>4.4000000000000004</v>
          </cell>
          <cell r="BC168">
            <v>3.8</v>
          </cell>
          <cell r="BD168">
            <v>4.5999999999999996</v>
          </cell>
          <cell r="BE168">
            <v>5.4</v>
          </cell>
          <cell r="BH168">
            <v>8.1999999999999993</v>
          </cell>
          <cell r="BI168">
            <v>6.9</v>
          </cell>
          <cell r="BJ168">
            <v>10.7</v>
          </cell>
          <cell r="BK168">
            <v>6.3</v>
          </cell>
          <cell r="BL168">
            <v>6.4</v>
          </cell>
          <cell r="BO168">
            <v>5.3</v>
          </cell>
          <cell r="BR168">
            <v>4.8</v>
          </cell>
          <cell r="BS168">
            <v>7</v>
          </cell>
          <cell r="BU168">
            <v>4.5999999999999996</v>
          </cell>
          <cell r="BV168">
            <v>9.8000000000000007</v>
          </cell>
          <cell r="BW168">
            <v>6.4</v>
          </cell>
          <cell r="BY168">
            <v>4.5</v>
          </cell>
          <cell r="BZ168">
            <v>4.5</v>
          </cell>
          <cell r="CB168">
            <v>11.2</v>
          </cell>
          <cell r="CD168">
            <v>8</v>
          </cell>
          <cell r="CE168">
            <v>6.5</v>
          </cell>
          <cell r="CH168">
            <v>9.6999999999999993</v>
          </cell>
          <cell r="CI168">
            <v>6.7</v>
          </cell>
          <cell r="CL168">
            <v>16.600000000000001</v>
          </cell>
          <cell r="CM168">
            <v>19.899999999999999</v>
          </cell>
          <cell r="CN168">
            <v>4.2</v>
          </cell>
          <cell r="CO168">
            <v>10.6</v>
          </cell>
          <cell r="CP168">
            <v>-9.4</v>
          </cell>
          <cell r="CQ168">
            <v>8.5</v>
          </cell>
          <cell r="CR168">
            <v>8.6999999999999993</v>
          </cell>
          <cell r="CS168">
            <v>10.6</v>
          </cell>
          <cell r="CT168">
            <v>2.7</v>
          </cell>
          <cell r="CU168">
            <v>8.3000000000000007</v>
          </cell>
          <cell r="CV168">
            <v>5.9</v>
          </cell>
          <cell r="CW168">
            <v>12</v>
          </cell>
          <cell r="CX168">
            <v>7.1</v>
          </cell>
          <cell r="CY168">
            <v>8.6</v>
          </cell>
          <cell r="CZ168">
            <v>2.7</v>
          </cell>
          <cell r="DA168">
            <v>9.4</v>
          </cell>
          <cell r="DD168">
            <v>3.3</v>
          </cell>
          <cell r="DM168">
            <v>4.8</v>
          </cell>
          <cell r="DN168">
            <v>10.5</v>
          </cell>
          <cell r="DP168">
            <v>6.6</v>
          </cell>
          <cell r="DQ168">
            <v>8.1</v>
          </cell>
          <cell r="DR168">
            <v>5.0999999999999996</v>
          </cell>
          <cell r="DS168">
            <v>10.199999999999999</v>
          </cell>
        </row>
        <row r="169">
          <cell r="F169">
            <v>4.5999999999999996</v>
          </cell>
          <cell r="G169">
            <v>6.1</v>
          </cell>
          <cell r="H169">
            <v>5.0999999999999996</v>
          </cell>
          <cell r="I169">
            <v>7.4</v>
          </cell>
          <cell r="J169">
            <v>9</v>
          </cell>
          <cell r="K169">
            <v>5.5</v>
          </cell>
          <cell r="L169">
            <v>3.8</v>
          </cell>
          <cell r="M169">
            <v>7</v>
          </cell>
          <cell r="N169">
            <v>3.8</v>
          </cell>
          <cell r="O169">
            <v>8.6</v>
          </cell>
          <cell r="P169">
            <v>4.9000000000000004</v>
          </cell>
          <cell r="Q169">
            <v>4.9000000000000004</v>
          </cell>
          <cell r="R169">
            <v>2.8</v>
          </cell>
          <cell r="S169">
            <v>4.9000000000000004</v>
          </cell>
          <cell r="T169">
            <v>0.6</v>
          </cell>
          <cell r="U169">
            <v>0.8</v>
          </cell>
          <cell r="V169">
            <v>6</v>
          </cell>
          <cell r="W169">
            <v>12.8</v>
          </cell>
          <cell r="AD169">
            <v>6.6</v>
          </cell>
          <cell r="AE169">
            <v>5.5</v>
          </cell>
          <cell r="AF169">
            <v>7.6</v>
          </cell>
          <cell r="AG169">
            <v>1.6</v>
          </cell>
          <cell r="AH169">
            <v>2.5</v>
          </cell>
          <cell r="AI169">
            <v>6.9</v>
          </cell>
          <cell r="AJ169">
            <v>-3.7</v>
          </cell>
          <cell r="AM169">
            <v>2.4</v>
          </cell>
          <cell r="AN169">
            <v>7.9</v>
          </cell>
          <cell r="AO169">
            <v>7.8</v>
          </cell>
          <cell r="AP169">
            <v>8.6999999999999993</v>
          </cell>
          <cell r="AQ169">
            <v>4.2</v>
          </cell>
          <cell r="AR169">
            <v>8.9</v>
          </cell>
          <cell r="AS169">
            <v>8</v>
          </cell>
          <cell r="AT169">
            <v>7</v>
          </cell>
          <cell r="AW169">
            <v>8.1</v>
          </cell>
          <cell r="AZ169">
            <v>8.6999999999999993</v>
          </cell>
          <cell r="BB169">
            <v>4.5999999999999996</v>
          </cell>
          <cell r="BC169">
            <v>3.9</v>
          </cell>
          <cell r="BD169">
            <v>4.8</v>
          </cell>
          <cell r="BE169">
            <v>5.2</v>
          </cell>
          <cell r="BH169">
            <v>8.6</v>
          </cell>
          <cell r="BI169">
            <v>6.6</v>
          </cell>
          <cell r="BJ169">
            <v>11.4</v>
          </cell>
          <cell r="BK169">
            <v>5.9</v>
          </cell>
          <cell r="BL169">
            <v>6.1</v>
          </cell>
          <cell r="BO169">
            <v>4.5</v>
          </cell>
          <cell r="BR169">
            <v>5.0999999999999996</v>
          </cell>
          <cell r="BS169">
            <v>7</v>
          </cell>
          <cell r="BU169">
            <v>8.1</v>
          </cell>
          <cell r="BV169">
            <v>10.9</v>
          </cell>
          <cell r="BW169">
            <v>7.3</v>
          </cell>
          <cell r="BY169">
            <v>4.5999999999999996</v>
          </cell>
          <cell r="BZ169">
            <v>4.5999999999999996</v>
          </cell>
          <cell r="CB169">
            <v>8.1999999999999993</v>
          </cell>
          <cell r="CD169">
            <v>4.8</v>
          </cell>
          <cell r="CE169">
            <v>5.8</v>
          </cell>
          <cell r="CH169">
            <v>10.6</v>
          </cell>
          <cell r="CI169">
            <v>7.6</v>
          </cell>
          <cell r="CL169">
            <v>14.9</v>
          </cell>
          <cell r="CM169">
            <v>18.100000000000001</v>
          </cell>
          <cell r="CN169">
            <v>3.7</v>
          </cell>
          <cell r="CO169">
            <v>9</v>
          </cell>
          <cell r="CP169">
            <v>7</v>
          </cell>
          <cell r="CQ169">
            <v>6.7</v>
          </cell>
          <cell r="CR169">
            <v>6.6</v>
          </cell>
          <cell r="CS169">
            <v>9.4</v>
          </cell>
          <cell r="CT169">
            <v>1.1000000000000001</v>
          </cell>
          <cell r="CU169">
            <v>6</v>
          </cell>
          <cell r="CV169">
            <v>7.7</v>
          </cell>
          <cell r="CW169">
            <v>6.8</v>
          </cell>
          <cell r="CX169">
            <v>7.8</v>
          </cell>
          <cell r="CY169">
            <v>7.3</v>
          </cell>
          <cell r="CZ169">
            <v>2.7</v>
          </cell>
          <cell r="DA169">
            <v>7.7</v>
          </cell>
          <cell r="DD169">
            <v>-1.9</v>
          </cell>
          <cell r="DM169">
            <v>5.3</v>
          </cell>
          <cell r="DN169">
            <v>10.3</v>
          </cell>
          <cell r="DP169">
            <v>10.199999999999999</v>
          </cell>
          <cell r="DQ169">
            <v>7.8</v>
          </cell>
          <cell r="DR169">
            <v>12.8</v>
          </cell>
          <cell r="DS169">
            <v>11.8</v>
          </cell>
        </row>
        <row r="170">
          <cell r="F170">
            <v>7.9</v>
          </cell>
          <cell r="G170">
            <v>6.8</v>
          </cell>
          <cell r="H170">
            <v>5.0999999999999996</v>
          </cell>
          <cell r="I170">
            <v>10.5</v>
          </cell>
          <cell r="J170">
            <v>10.7</v>
          </cell>
          <cell r="K170">
            <v>6.9</v>
          </cell>
          <cell r="L170">
            <v>4.7</v>
          </cell>
          <cell r="M170">
            <v>7.4</v>
          </cell>
          <cell r="N170">
            <v>11.2</v>
          </cell>
          <cell r="O170">
            <v>8.5</v>
          </cell>
          <cell r="P170">
            <v>7.1</v>
          </cell>
          <cell r="Q170">
            <v>8.9</v>
          </cell>
          <cell r="R170">
            <v>8.6999999999999993</v>
          </cell>
          <cell r="S170">
            <v>5.8</v>
          </cell>
          <cell r="T170">
            <v>1.8</v>
          </cell>
          <cell r="U170">
            <v>1.6</v>
          </cell>
          <cell r="V170">
            <v>5.9</v>
          </cell>
          <cell r="W170">
            <v>13</v>
          </cell>
          <cell r="AD170">
            <v>6.6</v>
          </cell>
          <cell r="AE170">
            <v>6.1</v>
          </cell>
          <cell r="AF170">
            <v>7</v>
          </cell>
          <cell r="AG170">
            <v>3.3</v>
          </cell>
          <cell r="AH170">
            <v>6.3</v>
          </cell>
          <cell r="AI170">
            <v>7.3</v>
          </cell>
          <cell r="AJ170">
            <v>0.3</v>
          </cell>
          <cell r="AM170">
            <v>3.7</v>
          </cell>
          <cell r="AN170">
            <v>7</v>
          </cell>
          <cell r="AO170">
            <v>7.3</v>
          </cell>
          <cell r="AP170">
            <v>7.5</v>
          </cell>
          <cell r="AQ170">
            <v>6.1</v>
          </cell>
          <cell r="AR170">
            <v>8.1999999999999993</v>
          </cell>
          <cell r="AS170">
            <v>6</v>
          </cell>
          <cell r="AT170">
            <v>7.7</v>
          </cell>
          <cell r="AW170">
            <v>11.5</v>
          </cell>
          <cell r="AZ170">
            <v>5.8</v>
          </cell>
          <cell r="BB170">
            <v>6.4</v>
          </cell>
          <cell r="BC170">
            <v>6.9</v>
          </cell>
          <cell r="BD170">
            <v>6.2</v>
          </cell>
          <cell r="BE170">
            <v>6</v>
          </cell>
          <cell r="BH170">
            <v>8.6</v>
          </cell>
          <cell r="BI170">
            <v>6.7</v>
          </cell>
          <cell r="BJ170">
            <v>11.5</v>
          </cell>
          <cell r="BK170">
            <v>5.7</v>
          </cell>
          <cell r="BL170">
            <v>6</v>
          </cell>
          <cell r="BO170">
            <v>4.4000000000000004</v>
          </cell>
          <cell r="BR170">
            <v>5.5</v>
          </cell>
          <cell r="BS170">
            <v>6.3</v>
          </cell>
          <cell r="BU170">
            <v>6.1</v>
          </cell>
          <cell r="BV170">
            <v>11.5</v>
          </cell>
          <cell r="BW170">
            <v>3.7</v>
          </cell>
          <cell r="BY170">
            <v>4.0999999999999996</v>
          </cell>
          <cell r="BZ170">
            <v>4.0999999999999996</v>
          </cell>
          <cell r="CB170">
            <v>5.0999999999999996</v>
          </cell>
          <cell r="CD170">
            <v>5</v>
          </cell>
          <cell r="CE170">
            <v>6.3</v>
          </cell>
          <cell r="CH170">
            <v>11.4</v>
          </cell>
          <cell r="CI170">
            <v>6.5</v>
          </cell>
          <cell r="CL170">
            <v>13.4</v>
          </cell>
          <cell r="CM170">
            <v>15.4</v>
          </cell>
          <cell r="CN170">
            <v>6</v>
          </cell>
          <cell r="CO170">
            <v>9.6</v>
          </cell>
          <cell r="CP170">
            <v>9.4</v>
          </cell>
          <cell r="CQ170">
            <v>5.5</v>
          </cell>
          <cell r="CR170">
            <v>5.4</v>
          </cell>
          <cell r="CS170">
            <v>10</v>
          </cell>
          <cell r="CT170">
            <v>-2.2000000000000002</v>
          </cell>
          <cell r="CU170">
            <v>6</v>
          </cell>
          <cell r="CV170">
            <v>9.1</v>
          </cell>
          <cell r="CW170">
            <v>3.1</v>
          </cell>
          <cell r="CX170">
            <v>8.1</v>
          </cell>
          <cell r="CY170">
            <v>6.9</v>
          </cell>
          <cell r="CZ170">
            <v>2.7</v>
          </cell>
          <cell r="DA170">
            <v>7.4</v>
          </cell>
          <cell r="DD170">
            <v>-4.2</v>
          </cell>
          <cell r="DM170">
            <v>8</v>
          </cell>
          <cell r="DN170">
            <v>10.4</v>
          </cell>
          <cell r="DP170">
            <v>12.1</v>
          </cell>
          <cell r="DQ170">
            <v>11.1</v>
          </cell>
          <cell r="DR170">
            <v>12.9</v>
          </cell>
          <cell r="DS170">
            <v>11.8</v>
          </cell>
        </row>
        <row r="171">
          <cell r="F171">
            <v>9.4</v>
          </cell>
          <cell r="G171">
            <v>5.7</v>
          </cell>
          <cell r="H171">
            <v>4.3</v>
          </cell>
          <cell r="I171">
            <v>8.6</v>
          </cell>
          <cell r="J171">
            <v>7.4</v>
          </cell>
          <cell r="K171">
            <v>7.4</v>
          </cell>
          <cell r="L171">
            <v>6.9</v>
          </cell>
          <cell r="M171">
            <v>6.4</v>
          </cell>
          <cell r="N171">
            <v>12.9</v>
          </cell>
          <cell r="O171">
            <v>6.8</v>
          </cell>
          <cell r="P171">
            <v>8</v>
          </cell>
          <cell r="Q171">
            <v>10.8</v>
          </cell>
          <cell r="R171">
            <v>10.8</v>
          </cell>
          <cell r="S171">
            <v>6.3</v>
          </cell>
          <cell r="T171">
            <v>3.2</v>
          </cell>
          <cell r="U171">
            <v>0.2</v>
          </cell>
          <cell r="V171">
            <v>6.3</v>
          </cell>
          <cell r="W171">
            <v>11.1</v>
          </cell>
          <cell r="AD171">
            <v>6.9</v>
          </cell>
          <cell r="AE171">
            <v>5.8</v>
          </cell>
          <cell r="AF171">
            <v>7.7</v>
          </cell>
          <cell r="AG171">
            <v>5.0999999999999996</v>
          </cell>
          <cell r="AH171">
            <v>12.4</v>
          </cell>
          <cell r="AI171">
            <v>6.6</v>
          </cell>
          <cell r="AJ171">
            <v>2.2999999999999998</v>
          </cell>
          <cell r="AM171">
            <v>3.8</v>
          </cell>
          <cell r="AN171">
            <v>6.7</v>
          </cell>
          <cell r="AO171">
            <v>6.4</v>
          </cell>
          <cell r="AP171">
            <v>5.6</v>
          </cell>
          <cell r="AQ171">
            <v>7.5</v>
          </cell>
          <cell r="AR171">
            <v>8.5</v>
          </cell>
          <cell r="AS171">
            <v>7.5</v>
          </cell>
          <cell r="AT171">
            <v>7.3</v>
          </cell>
          <cell r="AW171">
            <v>10.8</v>
          </cell>
          <cell r="AZ171">
            <v>5</v>
          </cell>
          <cell r="BB171">
            <v>6.7</v>
          </cell>
          <cell r="BC171">
            <v>7.6</v>
          </cell>
          <cell r="BD171">
            <v>7.4</v>
          </cell>
          <cell r="BE171">
            <v>4.8</v>
          </cell>
          <cell r="BH171">
            <v>10</v>
          </cell>
          <cell r="BI171">
            <v>9.1</v>
          </cell>
          <cell r="BJ171">
            <v>11.3</v>
          </cell>
          <cell r="BK171">
            <v>5.4</v>
          </cell>
          <cell r="BL171">
            <v>5.7</v>
          </cell>
          <cell r="BO171">
            <v>8</v>
          </cell>
          <cell r="BR171">
            <v>6.6</v>
          </cell>
          <cell r="BS171">
            <v>6</v>
          </cell>
          <cell r="BU171">
            <v>5.9</v>
          </cell>
          <cell r="BV171">
            <v>9.8000000000000007</v>
          </cell>
          <cell r="BW171">
            <v>4.7</v>
          </cell>
          <cell r="BY171">
            <v>4.9000000000000004</v>
          </cell>
          <cell r="BZ171">
            <v>4.9000000000000004</v>
          </cell>
          <cell r="CB171">
            <v>7.1</v>
          </cell>
          <cell r="CD171">
            <v>5.7</v>
          </cell>
          <cell r="CE171">
            <v>6.8</v>
          </cell>
          <cell r="CH171">
            <v>9.6999999999999993</v>
          </cell>
          <cell r="CI171">
            <v>5.7</v>
          </cell>
          <cell r="CL171">
            <v>12.8</v>
          </cell>
          <cell r="CM171">
            <v>14.6</v>
          </cell>
          <cell r="CN171">
            <v>6.5</v>
          </cell>
          <cell r="CO171">
            <v>8.6</v>
          </cell>
          <cell r="CP171">
            <v>10.1</v>
          </cell>
          <cell r="CQ171">
            <v>5.0999999999999996</v>
          </cell>
          <cell r="CR171">
            <v>4.7</v>
          </cell>
          <cell r="CS171">
            <v>10.1</v>
          </cell>
          <cell r="CT171">
            <v>-2.2000000000000002</v>
          </cell>
          <cell r="CU171">
            <v>6.5</v>
          </cell>
          <cell r="CV171">
            <v>7.4</v>
          </cell>
          <cell r="CW171">
            <v>-2.7</v>
          </cell>
          <cell r="CX171">
            <v>11.1</v>
          </cell>
          <cell r="CY171">
            <v>2.2000000000000002</v>
          </cell>
          <cell r="CZ171">
            <v>0</v>
          </cell>
          <cell r="DA171">
            <v>2.6</v>
          </cell>
          <cell r="DD171">
            <v>-3.5</v>
          </cell>
          <cell r="DM171">
            <v>8.4</v>
          </cell>
          <cell r="DN171">
            <v>9.1</v>
          </cell>
          <cell r="DP171">
            <v>7.5</v>
          </cell>
          <cell r="DQ171">
            <v>10.3</v>
          </cell>
          <cell r="DR171">
            <v>5.0999999999999996</v>
          </cell>
          <cell r="DS171">
            <v>11.8</v>
          </cell>
        </row>
        <row r="172">
          <cell r="F172">
            <v>9.6</v>
          </cell>
          <cell r="G172">
            <v>6.6</v>
          </cell>
          <cell r="H172">
            <v>4.7</v>
          </cell>
          <cell r="I172">
            <v>11.5</v>
          </cell>
          <cell r="J172">
            <v>8</v>
          </cell>
          <cell r="K172">
            <v>10.6</v>
          </cell>
          <cell r="L172">
            <v>10.1</v>
          </cell>
          <cell r="M172">
            <v>8.6999999999999993</v>
          </cell>
          <cell r="N172">
            <v>20.5</v>
          </cell>
          <cell r="O172">
            <v>9.3000000000000007</v>
          </cell>
          <cell r="P172">
            <v>9.3000000000000007</v>
          </cell>
          <cell r="Q172">
            <v>11.3</v>
          </cell>
          <cell r="R172">
            <v>9.1</v>
          </cell>
          <cell r="S172">
            <v>7.1</v>
          </cell>
          <cell r="T172">
            <v>7.2</v>
          </cell>
          <cell r="U172">
            <v>3.3</v>
          </cell>
          <cell r="V172">
            <v>6.8</v>
          </cell>
          <cell r="W172">
            <v>15.5</v>
          </cell>
          <cell r="AD172">
            <v>7.2</v>
          </cell>
          <cell r="AE172">
            <v>6.2</v>
          </cell>
          <cell r="AF172">
            <v>8.3000000000000007</v>
          </cell>
          <cell r="AG172">
            <v>6.7</v>
          </cell>
          <cell r="AH172">
            <v>13.4</v>
          </cell>
          <cell r="AI172">
            <v>6.1</v>
          </cell>
          <cell r="AJ172">
            <v>2</v>
          </cell>
          <cell r="AM172">
            <v>6.5</v>
          </cell>
          <cell r="AN172">
            <v>5.2</v>
          </cell>
          <cell r="AO172">
            <v>3.9</v>
          </cell>
          <cell r="AP172">
            <v>0.8</v>
          </cell>
          <cell r="AQ172">
            <v>8.8000000000000007</v>
          </cell>
          <cell r="AR172">
            <v>8.5</v>
          </cell>
          <cell r="AS172">
            <v>8.6</v>
          </cell>
          <cell r="AT172">
            <v>7.5</v>
          </cell>
          <cell r="AW172">
            <v>9.5</v>
          </cell>
          <cell r="AZ172">
            <v>5.4</v>
          </cell>
          <cell r="BB172">
            <v>8.3000000000000007</v>
          </cell>
          <cell r="BC172">
            <v>9.1</v>
          </cell>
          <cell r="BD172">
            <v>9.3000000000000007</v>
          </cell>
          <cell r="BE172">
            <v>5.3</v>
          </cell>
          <cell r="BH172">
            <v>11.4</v>
          </cell>
          <cell r="BI172">
            <v>14.5</v>
          </cell>
          <cell r="BJ172">
            <v>11.3</v>
          </cell>
          <cell r="BK172">
            <v>4.7</v>
          </cell>
          <cell r="BL172">
            <v>5.2</v>
          </cell>
          <cell r="BO172">
            <v>16.100000000000001</v>
          </cell>
          <cell r="BR172">
            <v>8.4</v>
          </cell>
          <cell r="BS172">
            <v>6.1</v>
          </cell>
          <cell r="BU172">
            <v>5.7</v>
          </cell>
          <cell r="BV172">
            <v>9</v>
          </cell>
          <cell r="BW172">
            <v>4.4000000000000004</v>
          </cell>
          <cell r="BY172">
            <v>5.8</v>
          </cell>
          <cell r="BZ172">
            <v>5.8</v>
          </cell>
          <cell r="CB172">
            <v>6.3</v>
          </cell>
          <cell r="CD172">
            <v>2.5</v>
          </cell>
          <cell r="CE172">
            <v>3.2</v>
          </cell>
          <cell r="CH172">
            <v>10.5</v>
          </cell>
          <cell r="CI172">
            <v>6.6</v>
          </cell>
          <cell r="CL172">
            <v>9.9</v>
          </cell>
          <cell r="CM172">
            <v>10</v>
          </cell>
          <cell r="CN172">
            <v>6.1</v>
          </cell>
          <cell r="CO172">
            <v>9.8000000000000007</v>
          </cell>
          <cell r="CP172">
            <v>6.9</v>
          </cell>
          <cell r="CQ172">
            <v>2.7</v>
          </cell>
          <cell r="CR172">
            <v>2.1</v>
          </cell>
          <cell r="CS172">
            <v>8.6</v>
          </cell>
          <cell r="CT172">
            <v>-8.4</v>
          </cell>
          <cell r="CU172">
            <v>6.8</v>
          </cell>
          <cell r="CV172">
            <v>8.1</v>
          </cell>
          <cell r="CW172">
            <v>-2.4</v>
          </cell>
          <cell r="CX172">
            <v>11.2</v>
          </cell>
          <cell r="CY172">
            <v>2.9</v>
          </cell>
          <cell r="CZ172">
            <v>4.4000000000000004</v>
          </cell>
          <cell r="DA172">
            <v>2.7</v>
          </cell>
          <cell r="DD172">
            <v>-3.6</v>
          </cell>
          <cell r="DM172">
            <v>9.1</v>
          </cell>
          <cell r="DN172">
            <v>10.4</v>
          </cell>
          <cell r="DP172">
            <v>13.4</v>
          </cell>
          <cell r="DQ172">
            <v>11.1</v>
          </cell>
          <cell r="DR172">
            <v>16</v>
          </cell>
          <cell r="DS172">
            <v>11.8</v>
          </cell>
        </row>
        <row r="173">
          <cell r="F173">
            <v>9.5</v>
          </cell>
          <cell r="G173">
            <v>7</v>
          </cell>
          <cell r="H173">
            <v>6.5</v>
          </cell>
          <cell r="I173">
            <v>9.1</v>
          </cell>
          <cell r="J173">
            <v>7.3</v>
          </cell>
          <cell r="K173">
            <v>9.5</v>
          </cell>
          <cell r="L173">
            <v>10.7</v>
          </cell>
          <cell r="M173">
            <v>7.1</v>
          </cell>
          <cell r="N173">
            <v>15.2</v>
          </cell>
          <cell r="O173">
            <v>9.1999999999999993</v>
          </cell>
          <cell r="P173">
            <v>10.7</v>
          </cell>
          <cell r="Q173">
            <v>12.1</v>
          </cell>
          <cell r="R173">
            <v>9.6</v>
          </cell>
          <cell r="S173">
            <v>8.4</v>
          </cell>
          <cell r="T173">
            <v>10.199999999999999</v>
          </cell>
          <cell r="U173">
            <v>6.8</v>
          </cell>
          <cell r="V173">
            <v>7.5</v>
          </cell>
          <cell r="W173">
            <v>16.600000000000001</v>
          </cell>
          <cell r="AD173">
            <v>7.3</v>
          </cell>
          <cell r="AE173">
            <v>5.9</v>
          </cell>
          <cell r="AF173">
            <v>8.6999999999999993</v>
          </cell>
          <cell r="AG173">
            <v>7.2</v>
          </cell>
          <cell r="AH173">
            <v>12.3</v>
          </cell>
          <cell r="AI173">
            <v>5.7</v>
          </cell>
          <cell r="AJ173">
            <v>2.1</v>
          </cell>
          <cell r="AM173">
            <v>10.4</v>
          </cell>
          <cell r="AN173">
            <v>5.0999999999999996</v>
          </cell>
          <cell r="AO173">
            <v>3.2</v>
          </cell>
          <cell r="AP173">
            <v>0.2</v>
          </cell>
          <cell r="AQ173">
            <v>7.6</v>
          </cell>
          <cell r="AR173">
            <v>8.4</v>
          </cell>
          <cell r="AS173">
            <v>10.4</v>
          </cell>
          <cell r="AT173">
            <v>7.3</v>
          </cell>
          <cell r="AW173">
            <v>7.7</v>
          </cell>
          <cell r="AZ173">
            <v>5.9</v>
          </cell>
          <cell r="BB173">
            <v>7.2</v>
          </cell>
          <cell r="BC173">
            <v>7</v>
          </cell>
          <cell r="BD173">
            <v>9</v>
          </cell>
          <cell r="BE173">
            <v>3</v>
          </cell>
          <cell r="BH173">
            <v>11.9</v>
          </cell>
          <cell r="BI173">
            <v>11.6</v>
          </cell>
          <cell r="BJ173">
            <v>10.7</v>
          </cell>
          <cell r="BK173">
            <v>4.5</v>
          </cell>
          <cell r="BL173">
            <v>5.0999999999999996</v>
          </cell>
          <cell r="BO173">
            <v>11.9</v>
          </cell>
          <cell r="BR173">
            <v>6.5</v>
          </cell>
          <cell r="BS173">
            <v>5.7</v>
          </cell>
          <cell r="BU173">
            <v>5.3</v>
          </cell>
          <cell r="BV173">
            <v>7.8</v>
          </cell>
          <cell r="BW173">
            <v>5.3</v>
          </cell>
          <cell r="BY173">
            <v>5</v>
          </cell>
          <cell r="BZ173">
            <v>5</v>
          </cell>
          <cell r="CB173">
            <v>5.0999999999999996</v>
          </cell>
          <cell r="CD173">
            <v>4</v>
          </cell>
          <cell r="CE173">
            <v>1.8</v>
          </cell>
          <cell r="CH173">
            <v>8.9</v>
          </cell>
          <cell r="CI173">
            <v>6.4</v>
          </cell>
          <cell r="CL173">
            <v>11.8</v>
          </cell>
          <cell r="CM173">
            <v>12.4</v>
          </cell>
          <cell r="CN173">
            <v>6.1</v>
          </cell>
          <cell r="CO173">
            <v>11.1</v>
          </cell>
          <cell r="CP173">
            <v>6</v>
          </cell>
          <cell r="CQ173">
            <v>2.5</v>
          </cell>
          <cell r="CR173">
            <v>2.2000000000000002</v>
          </cell>
          <cell r="CS173">
            <v>7.9</v>
          </cell>
          <cell r="CT173">
            <v>-8.9</v>
          </cell>
          <cell r="CU173">
            <v>7.6</v>
          </cell>
          <cell r="CV173">
            <v>5.9</v>
          </cell>
          <cell r="CW173">
            <v>3</v>
          </cell>
          <cell r="CX173">
            <v>9.6</v>
          </cell>
          <cell r="CY173">
            <v>2.2999999999999998</v>
          </cell>
          <cell r="CZ173">
            <v>6.4</v>
          </cell>
          <cell r="DA173">
            <v>1.9</v>
          </cell>
          <cell r="DD173">
            <v>-3</v>
          </cell>
          <cell r="DM173">
            <v>8</v>
          </cell>
          <cell r="DN173">
            <v>8.1999999999999993</v>
          </cell>
          <cell r="DP173">
            <v>3.5</v>
          </cell>
          <cell r="DQ173">
            <v>8</v>
          </cell>
          <cell r="DR173">
            <v>-1</v>
          </cell>
          <cell r="DS173">
            <v>12.4</v>
          </cell>
        </row>
        <row r="174">
          <cell r="F174">
            <v>9.3000000000000007</v>
          </cell>
          <cell r="G174">
            <v>6.7</v>
          </cell>
          <cell r="H174">
            <v>4.8</v>
          </cell>
          <cell r="I174">
            <v>9.6999999999999993</v>
          </cell>
          <cell r="J174">
            <v>8.9</v>
          </cell>
          <cell r="K174">
            <v>7.1</v>
          </cell>
          <cell r="L174">
            <v>8.8000000000000007</v>
          </cell>
          <cell r="M174">
            <v>6.4</v>
          </cell>
          <cell r="N174">
            <v>5.4</v>
          </cell>
          <cell r="O174">
            <v>5.2</v>
          </cell>
          <cell r="P174">
            <v>10</v>
          </cell>
          <cell r="Q174">
            <v>13.1</v>
          </cell>
          <cell r="R174">
            <v>7</v>
          </cell>
          <cell r="S174">
            <v>9.6</v>
          </cell>
          <cell r="T174">
            <v>8.9</v>
          </cell>
          <cell r="U174">
            <v>6.4</v>
          </cell>
          <cell r="V174">
            <v>7.4</v>
          </cell>
          <cell r="W174">
            <v>14.1</v>
          </cell>
          <cell r="AD174">
            <v>8.1</v>
          </cell>
          <cell r="AE174">
            <v>5.8</v>
          </cell>
          <cell r="AF174">
            <v>10.4</v>
          </cell>
          <cell r="AG174">
            <v>6.5</v>
          </cell>
          <cell r="AH174">
            <v>10</v>
          </cell>
          <cell r="AI174">
            <v>4.9000000000000004</v>
          </cell>
          <cell r="AJ174">
            <v>0.2</v>
          </cell>
          <cell r="AM174">
            <v>8.4</v>
          </cell>
          <cell r="AN174">
            <v>5.7</v>
          </cell>
          <cell r="AO174">
            <v>3.6</v>
          </cell>
          <cell r="AP174">
            <v>0.3</v>
          </cell>
          <cell r="AQ174">
            <v>7.6</v>
          </cell>
          <cell r="AR174">
            <v>9.4</v>
          </cell>
          <cell r="AS174">
            <v>11.6</v>
          </cell>
          <cell r="AT174">
            <v>6.3</v>
          </cell>
          <cell r="AW174">
            <v>3</v>
          </cell>
          <cell r="AZ174">
            <v>6.9</v>
          </cell>
          <cell r="BB174">
            <v>7.4</v>
          </cell>
          <cell r="BC174">
            <v>4.0999999999999996</v>
          </cell>
          <cell r="BD174">
            <v>11</v>
          </cell>
          <cell r="BE174">
            <v>4</v>
          </cell>
          <cell r="BH174">
            <v>11.7</v>
          </cell>
          <cell r="BI174">
            <v>15.2</v>
          </cell>
          <cell r="BJ174">
            <v>10.1</v>
          </cell>
          <cell r="BK174">
            <v>4.4000000000000004</v>
          </cell>
          <cell r="BL174">
            <v>5</v>
          </cell>
          <cell r="BO174">
            <v>17.7</v>
          </cell>
          <cell r="BR174">
            <v>7.8</v>
          </cell>
          <cell r="BS174">
            <v>5.0999999999999996</v>
          </cell>
          <cell r="BU174">
            <v>5.2</v>
          </cell>
          <cell r="BV174">
            <v>5.5</v>
          </cell>
          <cell r="BW174">
            <v>7.9</v>
          </cell>
          <cell r="BY174">
            <v>3.2</v>
          </cell>
          <cell r="BZ174">
            <v>3.2</v>
          </cell>
          <cell r="CB174">
            <v>5.6</v>
          </cell>
          <cell r="CD174">
            <v>4.5999999999999996</v>
          </cell>
          <cell r="CE174">
            <v>-0.5</v>
          </cell>
          <cell r="CH174">
            <v>7.9</v>
          </cell>
          <cell r="CI174">
            <v>5.8</v>
          </cell>
          <cell r="CL174">
            <v>10.6</v>
          </cell>
          <cell r="CM174">
            <v>11.6</v>
          </cell>
          <cell r="CN174">
            <v>2.9</v>
          </cell>
          <cell r="CO174">
            <v>9.5</v>
          </cell>
          <cell r="CP174">
            <v>5.4</v>
          </cell>
          <cell r="CQ174">
            <v>5.2</v>
          </cell>
          <cell r="CR174">
            <v>5.0999999999999996</v>
          </cell>
          <cell r="CS174">
            <v>6</v>
          </cell>
          <cell r="CT174">
            <v>5.0999999999999996</v>
          </cell>
          <cell r="CU174">
            <v>4.7</v>
          </cell>
          <cell r="CV174">
            <v>4.2</v>
          </cell>
          <cell r="CW174">
            <v>3.5</v>
          </cell>
          <cell r="CX174">
            <v>9.3000000000000007</v>
          </cell>
          <cell r="CY174">
            <v>0.1</v>
          </cell>
          <cell r="CZ174">
            <v>8</v>
          </cell>
          <cell r="DA174">
            <v>-0.8</v>
          </cell>
          <cell r="DD174">
            <v>-4.3</v>
          </cell>
          <cell r="DM174">
            <v>2.9</v>
          </cell>
          <cell r="DN174">
            <v>9.1999999999999993</v>
          </cell>
          <cell r="DP174">
            <v>5.3</v>
          </cell>
          <cell r="DQ174">
            <v>8</v>
          </cell>
          <cell r="DR174">
            <v>2.9</v>
          </cell>
          <cell r="DS174">
            <v>12.4</v>
          </cell>
        </row>
        <row r="175">
          <cell r="D175">
            <v>6.6</v>
          </cell>
          <cell r="F175">
            <v>8.9</v>
          </cell>
          <cell r="G175">
            <v>6.2</v>
          </cell>
          <cell r="H175">
            <v>3.8</v>
          </cell>
          <cell r="I175">
            <v>10.8</v>
          </cell>
          <cell r="J175">
            <v>9.3000000000000007</v>
          </cell>
          <cell r="K175">
            <v>7.5</v>
          </cell>
          <cell r="L175">
            <v>10</v>
          </cell>
          <cell r="M175">
            <v>6.7</v>
          </cell>
          <cell r="N175">
            <v>2.9</v>
          </cell>
          <cell r="O175">
            <v>8.9</v>
          </cell>
          <cell r="P175">
            <v>9.1999999999999993</v>
          </cell>
          <cell r="Q175">
            <v>11.2</v>
          </cell>
          <cell r="R175">
            <v>3.1</v>
          </cell>
          <cell r="S175">
            <v>10.1</v>
          </cell>
          <cell r="T175">
            <v>9</v>
          </cell>
          <cell r="U175">
            <v>8.5</v>
          </cell>
          <cell r="V175">
            <v>7.1</v>
          </cell>
          <cell r="W175">
            <v>15</v>
          </cell>
          <cell r="X175">
            <v>19.8</v>
          </cell>
          <cell r="Y175">
            <v>1.2</v>
          </cell>
          <cell r="Z175">
            <v>33.1</v>
          </cell>
          <cell r="AA175">
            <v>6.1</v>
          </cell>
          <cell r="AB175">
            <v>6.5</v>
          </cell>
          <cell r="AC175">
            <v>5.8</v>
          </cell>
          <cell r="AD175">
            <v>7.9</v>
          </cell>
          <cell r="AE175">
            <v>7</v>
          </cell>
          <cell r="AF175">
            <v>8.6999999999999993</v>
          </cell>
          <cell r="AG175">
            <v>4.9000000000000004</v>
          </cell>
          <cell r="AH175">
            <v>-0.8</v>
          </cell>
          <cell r="AI175">
            <v>4.2</v>
          </cell>
          <cell r="AJ175">
            <v>0.4</v>
          </cell>
          <cell r="AK175">
            <v>9.3000000000000007</v>
          </cell>
          <cell r="AL175">
            <v>4.9000000000000004</v>
          </cell>
          <cell r="AM175">
            <v>7.8</v>
          </cell>
          <cell r="AN175">
            <v>6.8</v>
          </cell>
          <cell r="AO175">
            <v>4.5999999999999996</v>
          </cell>
          <cell r="AP175">
            <v>2.2000000000000002</v>
          </cell>
          <cell r="AQ175">
            <v>6.8</v>
          </cell>
          <cell r="AR175">
            <v>9.6</v>
          </cell>
          <cell r="AS175">
            <v>12.6</v>
          </cell>
          <cell r="AT175">
            <v>6.1</v>
          </cell>
          <cell r="AU175">
            <v>5</v>
          </cell>
          <cell r="AV175">
            <v>4.5</v>
          </cell>
          <cell r="AW175">
            <v>3.5</v>
          </cell>
          <cell r="AX175">
            <v>7.1</v>
          </cell>
          <cell r="AY175">
            <v>7</v>
          </cell>
          <cell r="AZ175">
            <v>8.4</v>
          </cell>
          <cell r="BA175">
            <v>5.6</v>
          </cell>
          <cell r="BB175">
            <v>5.7</v>
          </cell>
          <cell r="BC175">
            <v>1.8</v>
          </cell>
          <cell r="BD175">
            <v>9.3000000000000007</v>
          </cell>
          <cell r="BE175">
            <v>2.6</v>
          </cell>
          <cell r="BH175">
            <v>10.1</v>
          </cell>
          <cell r="BI175">
            <v>16.600000000000001</v>
          </cell>
          <cell r="BJ175">
            <v>9</v>
          </cell>
          <cell r="BK175">
            <v>3.6</v>
          </cell>
          <cell r="BL175">
            <v>3.5</v>
          </cell>
          <cell r="BM175">
            <v>3.6</v>
          </cell>
          <cell r="BO175">
            <v>20.5</v>
          </cell>
          <cell r="BR175">
            <v>6</v>
          </cell>
          <cell r="BS175">
            <v>4.9000000000000004</v>
          </cell>
          <cell r="BT175">
            <v>6.4</v>
          </cell>
          <cell r="BU175">
            <v>6.5</v>
          </cell>
          <cell r="BV175">
            <v>5.5</v>
          </cell>
          <cell r="BW175">
            <v>7.3</v>
          </cell>
          <cell r="BX175">
            <v>4</v>
          </cell>
          <cell r="BY175">
            <v>3.7</v>
          </cell>
          <cell r="BZ175">
            <v>3.7</v>
          </cell>
          <cell r="CA175">
            <v>5</v>
          </cell>
          <cell r="CB175">
            <v>3.4</v>
          </cell>
          <cell r="CC175">
            <v>4.8</v>
          </cell>
          <cell r="CD175">
            <v>4.2</v>
          </cell>
          <cell r="CE175">
            <v>0.2</v>
          </cell>
          <cell r="CF175">
            <v>6</v>
          </cell>
          <cell r="CG175">
            <v>5.6</v>
          </cell>
          <cell r="CH175">
            <v>10.4</v>
          </cell>
          <cell r="CI175">
            <v>6.8</v>
          </cell>
          <cell r="CJ175">
            <v>5.6</v>
          </cell>
          <cell r="CK175">
            <v>9.6999999999999993</v>
          </cell>
          <cell r="CL175">
            <v>10.6</v>
          </cell>
          <cell r="CM175">
            <v>11.5</v>
          </cell>
          <cell r="CN175">
            <v>3.2</v>
          </cell>
          <cell r="CO175">
            <v>10</v>
          </cell>
          <cell r="CP175">
            <v>5.5</v>
          </cell>
          <cell r="CQ175">
            <v>6</v>
          </cell>
          <cell r="CR175">
            <v>5.9</v>
          </cell>
          <cell r="CS175">
            <v>4.5999999999999996</v>
          </cell>
          <cell r="CT175">
            <v>7.3</v>
          </cell>
          <cell r="CU175">
            <v>3.9</v>
          </cell>
          <cell r="CV175">
            <v>4.3</v>
          </cell>
          <cell r="CW175">
            <v>3.2</v>
          </cell>
          <cell r="CX175">
            <v>7.7</v>
          </cell>
          <cell r="CY175">
            <v>-0.9</v>
          </cell>
          <cell r="CZ175">
            <v>9.6</v>
          </cell>
          <cell r="DA175">
            <v>-2.2000000000000002</v>
          </cell>
          <cell r="DB175">
            <v>4.4000000000000004</v>
          </cell>
          <cell r="DC175">
            <v>-3.1</v>
          </cell>
          <cell r="DD175">
            <v>-6.6</v>
          </cell>
          <cell r="DE175">
            <v>3</v>
          </cell>
          <cell r="DF175">
            <v>1.7</v>
          </cell>
          <cell r="DI175">
            <v>4.2</v>
          </cell>
          <cell r="DM175">
            <v>2.6</v>
          </cell>
          <cell r="DN175">
            <v>9.5</v>
          </cell>
          <cell r="DP175">
            <v>7</v>
          </cell>
          <cell r="DQ175">
            <v>7</v>
          </cell>
          <cell r="DR175">
            <v>7</v>
          </cell>
          <cell r="DS175">
            <v>12.4</v>
          </cell>
          <cell r="EA175">
            <v>9.6999999999999993</v>
          </cell>
        </row>
        <row r="176">
          <cell r="D176">
            <v>1</v>
          </cell>
          <cell r="F176">
            <v>7.6</v>
          </cell>
          <cell r="G176">
            <v>6.2</v>
          </cell>
          <cell r="H176">
            <v>4.2</v>
          </cell>
          <cell r="I176">
            <v>9.1</v>
          </cell>
          <cell r="J176">
            <v>12.1</v>
          </cell>
          <cell r="K176">
            <v>5.9</v>
          </cell>
          <cell r="L176">
            <v>8.6</v>
          </cell>
          <cell r="M176">
            <v>4.7</v>
          </cell>
          <cell r="N176">
            <v>2.2999999999999998</v>
          </cell>
          <cell r="O176">
            <v>5.5</v>
          </cell>
          <cell r="P176">
            <v>7.3</v>
          </cell>
          <cell r="Q176">
            <v>10.1</v>
          </cell>
          <cell r="R176">
            <v>7.4</v>
          </cell>
          <cell r="S176">
            <v>9</v>
          </cell>
          <cell r="T176">
            <v>7.5</v>
          </cell>
          <cell r="U176">
            <v>7.7</v>
          </cell>
          <cell r="V176">
            <v>8.3000000000000007</v>
          </cell>
          <cell r="W176">
            <v>0.2</v>
          </cell>
          <cell r="X176">
            <v>13.8</v>
          </cell>
          <cell r="Y176">
            <v>-5.0999999999999996</v>
          </cell>
          <cell r="Z176">
            <v>28.6</v>
          </cell>
          <cell r="AA176">
            <v>6.3</v>
          </cell>
          <cell r="AB176">
            <v>6.9</v>
          </cell>
          <cell r="AC176">
            <v>5.8</v>
          </cell>
          <cell r="AD176">
            <v>7.3</v>
          </cell>
          <cell r="AE176">
            <v>5.7</v>
          </cell>
          <cell r="AF176">
            <v>8.6999999999999993</v>
          </cell>
          <cell r="AG176">
            <v>5.9</v>
          </cell>
          <cell r="AH176">
            <v>-2.2999999999999998</v>
          </cell>
          <cell r="AI176">
            <v>5.7</v>
          </cell>
          <cell r="AJ176">
            <v>-1</v>
          </cell>
          <cell r="AK176">
            <v>12.1</v>
          </cell>
          <cell r="AL176">
            <v>7.4</v>
          </cell>
          <cell r="AM176">
            <v>9.3000000000000007</v>
          </cell>
          <cell r="AN176">
            <v>8.6999999999999993</v>
          </cell>
          <cell r="AO176">
            <v>7</v>
          </cell>
          <cell r="AP176">
            <v>6.9</v>
          </cell>
          <cell r="AQ176">
            <v>5.3</v>
          </cell>
          <cell r="AR176">
            <v>9.4</v>
          </cell>
          <cell r="AS176">
            <v>12.8</v>
          </cell>
          <cell r="AT176">
            <v>5</v>
          </cell>
          <cell r="AU176">
            <v>4</v>
          </cell>
          <cell r="AV176">
            <v>3.3</v>
          </cell>
          <cell r="AW176">
            <v>5.3</v>
          </cell>
          <cell r="AX176">
            <v>5.9</v>
          </cell>
          <cell r="AY176">
            <v>5.4</v>
          </cell>
          <cell r="AZ176">
            <v>9.6</v>
          </cell>
          <cell r="BA176">
            <v>5.4</v>
          </cell>
          <cell r="BB176">
            <v>3.5</v>
          </cell>
          <cell r="BC176">
            <v>2.2000000000000002</v>
          </cell>
          <cell r="BD176">
            <v>4.5</v>
          </cell>
          <cell r="BE176">
            <v>2.2999999999999998</v>
          </cell>
          <cell r="BH176">
            <v>9.9</v>
          </cell>
          <cell r="BI176">
            <v>13.6</v>
          </cell>
          <cell r="BJ176">
            <v>8.4</v>
          </cell>
          <cell r="BK176">
            <v>4.2</v>
          </cell>
          <cell r="BL176">
            <v>3.8</v>
          </cell>
          <cell r="BM176">
            <v>5.3</v>
          </cell>
          <cell r="BO176">
            <v>15.9</v>
          </cell>
          <cell r="BR176">
            <v>5.3</v>
          </cell>
          <cell r="BS176">
            <v>4.9000000000000004</v>
          </cell>
          <cell r="BT176">
            <v>7.3</v>
          </cell>
          <cell r="BU176">
            <v>7.8</v>
          </cell>
          <cell r="BV176">
            <v>5.4</v>
          </cell>
          <cell r="BW176">
            <v>8</v>
          </cell>
          <cell r="BX176">
            <v>3</v>
          </cell>
          <cell r="BY176">
            <v>3.2</v>
          </cell>
          <cell r="BZ176">
            <v>3.2</v>
          </cell>
          <cell r="CA176">
            <v>2.8</v>
          </cell>
          <cell r="CB176">
            <v>2.8</v>
          </cell>
          <cell r="CC176">
            <v>3.1</v>
          </cell>
          <cell r="CD176">
            <v>7.4</v>
          </cell>
          <cell r="CE176">
            <v>3.7</v>
          </cell>
          <cell r="CF176">
            <v>2.4</v>
          </cell>
          <cell r="CG176">
            <v>4.5999999999999996</v>
          </cell>
          <cell r="CH176">
            <v>9.5</v>
          </cell>
          <cell r="CI176">
            <v>6.8</v>
          </cell>
          <cell r="CJ176">
            <v>4.5999999999999996</v>
          </cell>
          <cell r="CK176">
            <v>8.9</v>
          </cell>
          <cell r="CL176">
            <v>8.9</v>
          </cell>
          <cell r="CM176">
            <v>9.3000000000000007</v>
          </cell>
          <cell r="CN176">
            <v>3.7</v>
          </cell>
          <cell r="CO176">
            <v>9.4</v>
          </cell>
          <cell r="CP176">
            <v>8.6999999999999993</v>
          </cell>
          <cell r="CQ176">
            <v>8.1999999999999993</v>
          </cell>
          <cell r="CR176">
            <v>8.1999999999999993</v>
          </cell>
          <cell r="CS176">
            <v>5</v>
          </cell>
          <cell r="CT176">
            <v>15.2</v>
          </cell>
          <cell r="CU176">
            <v>4.3</v>
          </cell>
          <cell r="CV176">
            <v>2.4</v>
          </cell>
          <cell r="CW176">
            <v>3.6</v>
          </cell>
          <cell r="CX176">
            <v>8</v>
          </cell>
          <cell r="CY176">
            <v>-2.4</v>
          </cell>
          <cell r="CZ176">
            <v>8.6999999999999993</v>
          </cell>
          <cell r="DA176">
            <v>-3.8</v>
          </cell>
          <cell r="DB176">
            <v>4.7</v>
          </cell>
          <cell r="DC176">
            <v>-3.3</v>
          </cell>
          <cell r="DD176">
            <v>-7.2</v>
          </cell>
          <cell r="DE176">
            <v>3.5</v>
          </cell>
          <cell r="DF176">
            <v>1.6</v>
          </cell>
          <cell r="DI176">
            <v>1.7</v>
          </cell>
          <cell r="DM176">
            <v>-0.8</v>
          </cell>
          <cell r="DN176">
            <v>9.1999999999999993</v>
          </cell>
          <cell r="DP176">
            <v>7.1</v>
          </cell>
          <cell r="DQ176">
            <v>7.6</v>
          </cell>
          <cell r="DR176">
            <v>6.5</v>
          </cell>
          <cell r="DS176">
            <v>12.4</v>
          </cell>
          <cell r="EA176">
            <v>9.8000000000000007</v>
          </cell>
        </row>
        <row r="177">
          <cell r="D177">
            <v>1.1000000000000001</v>
          </cell>
          <cell r="F177">
            <v>6.2</v>
          </cell>
          <cell r="G177">
            <v>6.7</v>
          </cell>
          <cell r="H177">
            <v>3.1</v>
          </cell>
          <cell r="I177">
            <v>13.2</v>
          </cell>
          <cell r="J177">
            <v>11.7</v>
          </cell>
          <cell r="K177">
            <v>7.1</v>
          </cell>
          <cell r="L177">
            <v>8.1999999999999993</v>
          </cell>
          <cell r="M177">
            <v>6.3</v>
          </cell>
          <cell r="N177">
            <v>7.9</v>
          </cell>
          <cell r="O177">
            <v>5</v>
          </cell>
          <cell r="P177">
            <v>5.7</v>
          </cell>
          <cell r="Q177">
            <v>9.4</v>
          </cell>
          <cell r="R177">
            <v>7.4</v>
          </cell>
          <cell r="S177">
            <v>5.7</v>
          </cell>
          <cell r="T177">
            <v>4.3</v>
          </cell>
          <cell r="U177">
            <v>4.5999999999999996</v>
          </cell>
          <cell r="V177">
            <v>8.6999999999999993</v>
          </cell>
          <cell r="W177">
            <v>-4.5999999999999996</v>
          </cell>
          <cell r="X177">
            <v>1.5</v>
          </cell>
          <cell r="Y177">
            <v>2</v>
          </cell>
          <cell r="Z177">
            <v>1.1000000000000001</v>
          </cell>
          <cell r="AA177">
            <v>8</v>
          </cell>
          <cell r="AB177">
            <v>7.5</v>
          </cell>
          <cell r="AC177">
            <v>8.6</v>
          </cell>
          <cell r="AD177">
            <v>7.7</v>
          </cell>
          <cell r="AE177">
            <v>7.4</v>
          </cell>
          <cell r="AF177">
            <v>8</v>
          </cell>
          <cell r="AG177">
            <v>4.4000000000000004</v>
          </cell>
          <cell r="AH177">
            <v>-5.0999999999999996</v>
          </cell>
          <cell r="AI177">
            <v>7.3</v>
          </cell>
          <cell r="AJ177">
            <v>0</v>
          </cell>
          <cell r="AK177">
            <v>11.3</v>
          </cell>
          <cell r="AL177">
            <v>3.6</v>
          </cell>
          <cell r="AM177">
            <v>6.5</v>
          </cell>
          <cell r="AN177">
            <v>8.9</v>
          </cell>
          <cell r="AO177">
            <v>7.5</v>
          </cell>
          <cell r="AP177">
            <v>8</v>
          </cell>
          <cell r="AQ177">
            <v>4.3</v>
          </cell>
          <cell r="AR177">
            <v>9.5</v>
          </cell>
          <cell r="AS177">
            <v>12.4</v>
          </cell>
          <cell r="AT177">
            <v>5.2</v>
          </cell>
          <cell r="AU177">
            <v>4.0999999999999996</v>
          </cell>
          <cell r="AV177">
            <v>4.3</v>
          </cell>
          <cell r="AW177">
            <v>5.5</v>
          </cell>
          <cell r="AX177">
            <v>6</v>
          </cell>
          <cell r="AY177">
            <v>5.4</v>
          </cell>
          <cell r="AZ177">
            <v>9.6</v>
          </cell>
          <cell r="BA177">
            <v>4.8</v>
          </cell>
          <cell r="BB177">
            <v>4.4000000000000004</v>
          </cell>
          <cell r="BC177">
            <v>3.4</v>
          </cell>
          <cell r="BD177">
            <v>4.5999999999999996</v>
          </cell>
          <cell r="BE177">
            <v>4.8</v>
          </cell>
          <cell r="BH177">
            <v>9.6999999999999993</v>
          </cell>
          <cell r="BI177">
            <v>17.100000000000001</v>
          </cell>
          <cell r="BJ177">
            <v>7</v>
          </cell>
          <cell r="BK177">
            <v>4.4000000000000004</v>
          </cell>
          <cell r="BL177">
            <v>3.7</v>
          </cell>
          <cell r="BM177">
            <v>5.9</v>
          </cell>
          <cell r="BO177">
            <v>21.9</v>
          </cell>
          <cell r="BR177">
            <v>6.8</v>
          </cell>
          <cell r="BS177">
            <v>5.7</v>
          </cell>
          <cell r="BT177">
            <v>7.8</v>
          </cell>
          <cell r="BU177">
            <v>8.5</v>
          </cell>
          <cell r="BV177">
            <v>6.5</v>
          </cell>
          <cell r="BW177">
            <v>6.9</v>
          </cell>
          <cell r="BX177">
            <v>3.4</v>
          </cell>
          <cell r="BY177">
            <v>2.1</v>
          </cell>
          <cell r="BZ177">
            <v>2.1</v>
          </cell>
          <cell r="CA177">
            <v>5</v>
          </cell>
          <cell r="CB177">
            <v>3.9</v>
          </cell>
          <cell r="CC177">
            <v>3.6</v>
          </cell>
          <cell r="CD177">
            <v>6.8</v>
          </cell>
          <cell r="CE177">
            <v>5.6</v>
          </cell>
          <cell r="CF177">
            <v>1.3</v>
          </cell>
          <cell r="CG177">
            <v>5.7</v>
          </cell>
          <cell r="CH177">
            <v>11.3</v>
          </cell>
          <cell r="CI177">
            <v>7.8</v>
          </cell>
          <cell r="CJ177">
            <v>5.7</v>
          </cell>
          <cell r="CK177">
            <v>6.1</v>
          </cell>
          <cell r="CL177">
            <v>6.5</v>
          </cell>
          <cell r="CM177">
            <v>6.1</v>
          </cell>
          <cell r="CN177">
            <v>3.1</v>
          </cell>
          <cell r="CO177">
            <v>8.5</v>
          </cell>
          <cell r="CP177">
            <v>4.8</v>
          </cell>
          <cell r="CQ177">
            <v>9.9</v>
          </cell>
          <cell r="CR177">
            <v>9.9</v>
          </cell>
          <cell r="CS177">
            <v>4.5999999999999996</v>
          </cell>
          <cell r="CT177">
            <v>22.6</v>
          </cell>
          <cell r="CU177">
            <v>4.5</v>
          </cell>
          <cell r="CV177">
            <v>3.9</v>
          </cell>
          <cell r="CW177">
            <v>3.4</v>
          </cell>
          <cell r="CX177">
            <v>8.9</v>
          </cell>
          <cell r="CY177">
            <v>-1.1000000000000001</v>
          </cell>
          <cell r="CZ177">
            <v>7.3</v>
          </cell>
          <cell r="DA177">
            <v>-2.1</v>
          </cell>
          <cell r="DB177">
            <v>6.1</v>
          </cell>
          <cell r="DC177">
            <v>-3.9</v>
          </cell>
          <cell r="DD177">
            <v>-8.1999999999999993</v>
          </cell>
          <cell r="DE177">
            <v>3.5</v>
          </cell>
          <cell r="DF177">
            <v>3</v>
          </cell>
          <cell r="DI177">
            <v>6.3</v>
          </cell>
          <cell r="DM177">
            <v>5.6</v>
          </cell>
          <cell r="DN177">
            <v>10.6</v>
          </cell>
          <cell r="DP177">
            <v>10.8</v>
          </cell>
          <cell r="DQ177">
            <v>9.5</v>
          </cell>
          <cell r="DR177">
            <v>12.5</v>
          </cell>
          <cell r="DS177">
            <v>14.1</v>
          </cell>
          <cell r="EA177">
            <v>9.6999999999999993</v>
          </cell>
        </row>
        <row r="178">
          <cell r="D178">
            <v>1.2</v>
          </cell>
          <cell r="F178">
            <v>5.8</v>
          </cell>
          <cell r="G178">
            <v>7.5</v>
          </cell>
          <cell r="H178">
            <v>4.5999999999999996</v>
          </cell>
          <cell r="I178">
            <v>14.1</v>
          </cell>
          <cell r="J178">
            <v>10.5</v>
          </cell>
          <cell r="K178">
            <v>8.9</v>
          </cell>
          <cell r="L178">
            <v>8.9</v>
          </cell>
          <cell r="M178">
            <v>9.6999999999999993</v>
          </cell>
          <cell r="N178">
            <v>7.2</v>
          </cell>
          <cell r="O178">
            <v>6.4</v>
          </cell>
          <cell r="P178">
            <v>4</v>
          </cell>
          <cell r="Q178">
            <v>5.9</v>
          </cell>
          <cell r="R178">
            <v>6.1</v>
          </cell>
          <cell r="S178">
            <v>3.7</v>
          </cell>
          <cell r="T178">
            <v>0.3</v>
          </cell>
          <cell r="U178">
            <v>5.3</v>
          </cell>
          <cell r="V178">
            <v>7.6</v>
          </cell>
          <cell r="W178">
            <v>-4.8</v>
          </cell>
          <cell r="X178">
            <v>-1.1000000000000001</v>
          </cell>
          <cell r="Y178">
            <v>6.7</v>
          </cell>
          <cell r="Z178">
            <v>-5.8</v>
          </cell>
          <cell r="AA178">
            <v>8.1999999999999993</v>
          </cell>
          <cell r="AB178">
            <v>7.7</v>
          </cell>
          <cell r="AC178">
            <v>8.6</v>
          </cell>
          <cell r="AD178">
            <v>7.6</v>
          </cell>
          <cell r="AE178">
            <v>8.1</v>
          </cell>
          <cell r="AF178">
            <v>7.1</v>
          </cell>
          <cell r="AG178">
            <v>6</v>
          </cell>
          <cell r="AH178">
            <v>-6.3</v>
          </cell>
          <cell r="AI178">
            <v>6.8</v>
          </cell>
          <cell r="AJ178">
            <v>2.6</v>
          </cell>
          <cell r="AK178">
            <v>13.5</v>
          </cell>
          <cell r="AL178">
            <v>5</v>
          </cell>
          <cell r="AM178">
            <v>7.9</v>
          </cell>
          <cell r="AN178">
            <v>8.5</v>
          </cell>
          <cell r="AO178">
            <v>6.8</v>
          </cell>
          <cell r="AP178">
            <v>8.1999999999999993</v>
          </cell>
          <cell r="AQ178">
            <v>0.5</v>
          </cell>
          <cell r="AR178">
            <v>9</v>
          </cell>
          <cell r="AS178">
            <v>13.1</v>
          </cell>
          <cell r="AT178">
            <v>4.4000000000000004</v>
          </cell>
          <cell r="AU178">
            <v>5.3</v>
          </cell>
          <cell r="AV178">
            <v>5.5</v>
          </cell>
          <cell r="AW178">
            <v>7.3</v>
          </cell>
          <cell r="AX178">
            <v>4.8</v>
          </cell>
          <cell r="AY178">
            <v>4</v>
          </cell>
          <cell r="AZ178">
            <v>9.9</v>
          </cell>
          <cell r="BA178">
            <v>4.5999999999999996</v>
          </cell>
          <cell r="BB178">
            <v>1.5</v>
          </cell>
          <cell r="BC178">
            <v>3.7</v>
          </cell>
          <cell r="BD178">
            <v>0.5</v>
          </cell>
          <cell r="BE178">
            <v>0.9</v>
          </cell>
          <cell r="BH178">
            <v>10.9</v>
          </cell>
          <cell r="BI178">
            <v>12.9</v>
          </cell>
          <cell r="BJ178">
            <v>6.3</v>
          </cell>
          <cell r="BK178">
            <v>4.4000000000000004</v>
          </cell>
          <cell r="BL178">
            <v>3.7</v>
          </cell>
          <cell r="BM178">
            <v>6</v>
          </cell>
          <cell r="BO178">
            <v>16.100000000000001</v>
          </cell>
          <cell r="BR178">
            <v>6.1</v>
          </cell>
          <cell r="BS178">
            <v>6.3</v>
          </cell>
          <cell r="BT178">
            <v>8.5</v>
          </cell>
          <cell r="BU178">
            <v>9.8000000000000007</v>
          </cell>
          <cell r="BV178">
            <v>6.2</v>
          </cell>
          <cell r="BW178">
            <v>6.6</v>
          </cell>
          <cell r="BX178">
            <v>3.7</v>
          </cell>
          <cell r="BY178">
            <v>2.8</v>
          </cell>
          <cell r="BZ178">
            <v>2.8</v>
          </cell>
          <cell r="CA178">
            <v>5.9</v>
          </cell>
          <cell r="CB178">
            <v>2.9</v>
          </cell>
          <cell r="CC178">
            <v>5.4</v>
          </cell>
          <cell r="CD178">
            <v>7.6</v>
          </cell>
          <cell r="CE178">
            <v>8.1999999999999993</v>
          </cell>
          <cell r="CF178">
            <v>2.7</v>
          </cell>
          <cell r="CG178">
            <v>8.5</v>
          </cell>
          <cell r="CH178">
            <v>11.7</v>
          </cell>
          <cell r="CI178">
            <v>9.3000000000000007</v>
          </cell>
          <cell r="CJ178">
            <v>8.5</v>
          </cell>
          <cell r="CK178">
            <v>6.6</v>
          </cell>
          <cell r="CL178">
            <v>7</v>
          </cell>
          <cell r="CM178">
            <v>6.5</v>
          </cell>
          <cell r="CN178">
            <v>3.9</v>
          </cell>
          <cell r="CO178">
            <v>9.1999999999999993</v>
          </cell>
          <cell r="CP178">
            <v>5.6</v>
          </cell>
          <cell r="CQ178">
            <v>8</v>
          </cell>
          <cell r="CR178">
            <v>7.9</v>
          </cell>
          <cell r="CS178">
            <v>3.7</v>
          </cell>
          <cell r="CT178">
            <v>13.2</v>
          </cell>
          <cell r="CU178">
            <v>7.8</v>
          </cell>
          <cell r="CV178">
            <v>3.8</v>
          </cell>
          <cell r="CW178">
            <v>2.6</v>
          </cell>
          <cell r="CX178">
            <v>9</v>
          </cell>
          <cell r="CY178">
            <v>1.2</v>
          </cell>
          <cell r="CZ178">
            <v>6.1</v>
          </cell>
          <cell r="DA178">
            <v>0.5</v>
          </cell>
          <cell r="DB178">
            <v>5.9</v>
          </cell>
          <cell r="DC178">
            <v>-3.8</v>
          </cell>
          <cell r="DD178">
            <v>-8.6</v>
          </cell>
          <cell r="DE178">
            <v>4.3</v>
          </cell>
          <cell r="DF178">
            <v>7.3</v>
          </cell>
          <cell r="DI178">
            <v>8.8000000000000007</v>
          </cell>
          <cell r="DM178">
            <v>9.6</v>
          </cell>
          <cell r="DN178">
            <v>9.4</v>
          </cell>
          <cell r="DP178">
            <v>8.6999999999999993</v>
          </cell>
          <cell r="DQ178">
            <v>9.1</v>
          </cell>
          <cell r="DR178">
            <v>8.1</v>
          </cell>
          <cell r="DS178">
            <v>14.1</v>
          </cell>
          <cell r="EA178">
            <v>10.199999999999999</v>
          </cell>
        </row>
        <row r="179">
          <cell r="D179">
            <v>3.5</v>
          </cell>
          <cell r="F179">
            <v>2.5</v>
          </cell>
          <cell r="G179">
            <v>7</v>
          </cell>
          <cell r="H179">
            <v>5.5</v>
          </cell>
          <cell r="I179">
            <v>10.9</v>
          </cell>
          <cell r="J179">
            <v>8.1999999999999993</v>
          </cell>
          <cell r="K179">
            <v>7.4</v>
          </cell>
          <cell r="L179">
            <v>6.9</v>
          </cell>
          <cell r="M179">
            <v>7.9</v>
          </cell>
          <cell r="N179">
            <v>9.4</v>
          </cell>
          <cell r="O179">
            <v>3.4</v>
          </cell>
          <cell r="P179">
            <v>2</v>
          </cell>
          <cell r="Q179">
            <v>3.7</v>
          </cell>
          <cell r="R179">
            <v>5</v>
          </cell>
          <cell r="S179">
            <v>1.6</v>
          </cell>
          <cell r="T179">
            <v>-1.5</v>
          </cell>
          <cell r="U179">
            <v>2.4</v>
          </cell>
          <cell r="V179">
            <v>4.5999999999999996</v>
          </cell>
          <cell r="W179">
            <v>-5.4</v>
          </cell>
          <cell r="X179">
            <v>-18.2</v>
          </cell>
          <cell r="Y179">
            <v>1.6</v>
          </cell>
          <cell r="Z179">
            <v>-28.9</v>
          </cell>
          <cell r="AA179">
            <v>7.5</v>
          </cell>
          <cell r="AB179">
            <v>6.7</v>
          </cell>
          <cell r="AC179">
            <v>8.4</v>
          </cell>
          <cell r="AD179">
            <v>7</v>
          </cell>
          <cell r="AE179">
            <v>5.9</v>
          </cell>
          <cell r="AF179">
            <v>8</v>
          </cell>
          <cell r="AG179">
            <v>6</v>
          </cell>
          <cell r="AH179">
            <v>-0.8</v>
          </cell>
          <cell r="AI179">
            <v>9.9</v>
          </cell>
          <cell r="AJ179">
            <v>2.1</v>
          </cell>
          <cell r="AK179">
            <v>10.3</v>
          </cell>
          <cell r="AL179">
            <v>6</v>
          </cell>
          <cell r="AM179">
            <v>6.6</v>
          </cell>
          <cell r="AN179">
            <v>8.1</v>
          </cell>
          <cell r="AO179">
            <v>6.9</v>
          </cell>
          <cell r="AP179">
            <v>8.6</v>
          </cell>
          <cell r="AQ179">
            <v>-1</v>
          </cell>
          <cell r="AR179">
            <v>9.6</v>
          </cell>
          <cell r="AS179">
            <v>11.5</v>
          </cell>
          <cell r="AT179">
            <v>4.9000000000000004</v>
          </cell>
          <cell r="AU179">
            <v>5.5</v>
          </cell>
          <cell r="AV179">
            <v>5.9</v>
          </cell>
          <cell r="AW179">
            <v>8.4</v>
          </cell>
          <cell r="AX179">
            <v>4.5</v>
          </cell>
          <cell r="AY179">
            <v>3.8</v>
          </cell>
          <cell r="AZ179">
            <v>8.8000000000000007</v>
          </cell>
          <cell r="BA179">
            <v>5.8</v>
          </cell>
          <cell r="BB179">
            <v>2.6</v>
          </cell>
          <cell r="BC179">
            <v>7.3</v>
          </cell>
          <cell r="BD179">
            <v>0.5</v>
          </cell>
          <cell r="BE179">
            <v>1.2</v>
          </cell>
          <cell r="BH179">
            <v>11</v>
          </cell>
          <cell r="BI179">
            <v>7.8</v>
          </cell>
          <cell r="BJ179">
            <v>5.5</v>
          </cell>
          <cell r="BK179">
            <v>-0.3</v>
          </cell>
          <cell r="BL179">
            <v>-2.9</v>
          </cell>
          <cell r="BM179">
            <v>7.3</v>
          </cell>
          <cell r="BO179">
            <v>8.8000000000000007</v>
          </cell>
          <cell r="BR179">
            <v>6.9</v>
          </cell>
          <cell r="BS179">
            <v>5.7</v>
          </cell>
          <cell r="BT179">
            <v>7.7</v>
          </cell>
          <cell r="BU179">
            <v>8.5</v>
          </cell>
          <cell r="BV179">
            <v>6.7</v>
          </cell>
          <cell r="BW179">
            <v>5.2</v>
          </cell>
          <cell r="BX179">
            <v>4.0999999999999996</v>
          </cell>
          <cell r="BY179">
            <v>2</v>
          </cell>
          <cell r="BZ179">
            <v>2</v>
          </cell>
          <cell r="CA179">
            <v>5.4</v>
          </cell>
          <cell r="CB179">
            <v>6.1</v>
          </cell>
          <cell r="CC179">
            <v>6.7</v>
          </cell>
          <cell r="CD179">
            <v>8.5</v>
          </cell>
          <cell r="CE179">
            <v>7.4</v>
          </cell>
          <cell r="CF179">
            <v>4.5</v>
          </cell>
          <cell r="CG179">
            <v>9.6</v>
          </cell>
          <cell r="CH179">
            <v>11.3</v>
          </cell>
          <cell r="CI179">
            <v>8</v>
          </cell>
          <cell r="CJ179">
            <v>9.6</v>
          </cell>
          <cell r="CK179">
            <v>7.4</v>
          </cell>
          <cell r="CL179">
            <v>7.5</v>
          </cell>
          <cell r="CM179">
            <v>7.3</v>
          </cell>
          <cell r="CN179">
            <v>4</v>
          </cell>
          <cell r="CO179">
            <v>8.9</v>
          </cell>
          <cell r="CP179">
            <v>6.9</v>
          </cell>
          <cell r="CQ179">
            <v>7.7</v>
          </cell>
          <cell r="CR179">
            <v>7.5</v>
          </cell>
          <cell r="CS179">
            <v>0.7</v>
          </cell>
          <cell r="CT179">
            <v>17.399999999999999</v>
          </cell>
          <cell r="CU179">
            <v>8.4</v>
          </cell>
          <cell r="CV179">
            <v>3.4</v>
          </cell>
          <cell r="CW179">
            <v>6.4</v>
          </cell>
          <cell r="CX179">
            <v>9.3000000000000007</v>
          </cell>
          <cell r="CY179">
            <v>3.4</v>
          </cell>
          <cell r="CZ179">
            <v>6.2</v>
          </cell>
          <cell r="DA179">
            <v>3</v>
          </cell>
          <cell r="DB179">
            <v>5.3</v>
          </cell>
          <cell r="DC179">
            <v>-2.5</v>
          </cell>
          <cell r="DD179">
            <v>-6.8</v>
          </cell>
          <cell r="DE179">
            <v>4.5</v>
          </cell>
          <cell r="DF179">
            <v>9</v>
          </cell>
          <cell r="DI179">
            <v>9.4</v>
          </cell>
          <cell r="DM179">
            <v>10.6</v>
          </cell>
          <cell r="DN179">
            <v>9.5</v>
          </cell>
          <cell r="DP179">
            <v>6.6</v>
          </cell>
          <cell r="DQ179">
            <v>5.6</v>
          </cell>
          <cell r="DR179">
            <v>7.6</v>
          </cell>
          <cell r="DS179">
            <v>14.1</v>
          </cell>
          <cell r="EA179">
            <v>7</v>
          </cell>
        </row>
        <row r="180">
          <cell r="D180">
            <v>0.9</v>
          </cell>
          <cell r="F180">
            <v>3.2</v>
          </cell>
          <cell r="G180">
            <v>5.8</v>
          </cell>
          <cell r="H180">
            <v>5.8</v>
          </cell>
          <cell r="I180">
            <v>7</v>
          </cell>
          <cell r="J180">
            <v>5</v>
          </cell>
          <cell r="K180">
            <v>8</v>
          </cell>
          <cell r="L180">
            <v>5.7</v>
          </cell>
          <cell r="M180">
            <v>10.1</v>
          </cell>
          <cell r="N180">
            <v>9.8000000000000007</v>
          </cell>
          <cell r="O180">
            <v>3.5</v>
          </cell>
          <cell r="P180">
            <v>1.9</v>
          </cell>
          <cell r="Q180">
            <v>4.4000000000000004</v>
          </cell>
          <cell r="R180">
            <v>2</v>
          </cell>
          <cell r="S180">
            <v>1.1000000000000001</v>
          </cell>
          <cell r="T180">
            <v>-4.5</v>
          </cell>
          <cell r="U180">
            <v>0.8</v>
          </cell>
          <cell r="V180">
            <v>3.4</v>
          </cell>
          <cell r="W180">
            <v>0.1</v>
          </cell>
          <cell r="X180">
            <v>-17.5</v>
          </cell>
          <cell r="Y180">
            <v>4.8</v>
          </cell>
          <cell r="Z180">
            <v>-30.2</v>
          </cell>
          <cell r="AA180">
            <v>6.4</v>
          </cell>
          <cell r="AB180">
            <v>5.7</v>
          </cell>
          <cell r="AC180">
            <v>7</v>
          </cell>
          <cell r="AD180">
            <v>7.5</v>
          </cell>
          <cell r="AE180">
            <v>7</v>
          </cell>
          <cell r="AF180">
            <v>8</v>
          </cell>
          <cell r="AG180">
            <v>5</v>
          </cell>
          <cell r="AH180">
            <v>-0.5</v>
          </cell>
          <cell r="AI180">
            <v>9.9</v>
          </cell>
          <cell r="AJ180">
            <v>4.8</v>
          </cell>
          <cell r="AK180">
            <v>6.4</v>
          </cell>
          <cell r="AL180">
            <v>2.2000000000000002</v>
          </cell>
          <cell r="AM180">
            <v>5.6</v>
          </cell>
          <cell r="AN180">
            <v>9.6</v>
          </cell>
          <cell r="AO180">
            <v>7.5</v>
          </cell>
          <cell r="AP180">
            <v>9</v>
          </cell>
          <cell r="AQ180">
            <v>-0.7</v>
          </cell>
          <cell r="AR180">
            <v>11.2</v>
          </cell>
          <cell r="AS180">
            <v>14.7</v>
          </cell>
          <cell r="AT180">
            <v>4.5</v>
          </cell>
          <cell r="AU180">
            <v>4.4000000000000004</v>
          </cell>
          <cell r="AV180">
            <v>4.7</v>
          </cell>
          <cell r="AW180">
            <v>6.2</v>
          </cell>
          <cell r="AX180">
            <v>4.5</v>
          </cell>
          <cell r="AY180">
            <v>4.0999999999999996</v>
          </cell>
          <cell r="AZ180">
            <v>6.8</v>
          </cell>
          <cell r="BA180">
            <v>5.7</v>
          </cell>
          <cell r="BB180">
            <v>3.2</v>
          </cell>
          <cell r="BC180">
            <v>4.8</v>
          </cell>
          <cell r="BD180">
            <v>3.6</v>
          </cell>
          <cell r="BE180">
            <v>0.1</v>
          </cell>
          <cell r="BH180">
            <v>9.6999999999999993</v>
          </cell>
          <cell r="BI180">
            <v>5.0999999999999996</v>
          </cell>
          <cell r="BJ180">
            <v>5</v>
          </cell>
          <cell r="BK180">
            <v>5.4</v>
          </cell>
          <cell r="BL180">
            <v>4.9000000000000004</v>
          </cell>
          <cell r="BM180">
            <v>7.1</v>
          </cell>
          <cell r="BO180">
            <v>5.2</v>
          </cell>
          <cell r="BR180">
            <v>5.4</v>
          </cell>
          <cell r="BS180">
            <v>6</v>
          </cell>
          <cell r="BT180">
            <v>7.5</v>
          </cell>
          <cell r="BU180">
            <v>9.1999999999999993</v>
          </cell>
          <cell r="BV180">
            <v>4.8</v>
          </cell>
          <cell r="BW180">
            <v>3.2</v>
          </cell>
          <cell r="BX180">
            <v>3</v>
          </cell>
          <cell r="BY180">
            <v>1</v>
          </cell>
          <cell r="BZ180">
            <v>1</v>
          </cell>
          <cell r="CA180">
            <v>7.9</v>
          </cell>
          <cell r="CB180">
            <v>1.6</v>
          </cell>
          <cell r="CC180">
            <v>7.7</v>
          </cell>
          <cell r="CD180">
            <v>9.3000000000000007</v>
          </cell>
          <cell r="CE180">
            <v>8.1999999999999993</v>
          </cell>
          <cell r="CF180">
            <v>5.6</v>
          </cell>
          <cell r="CG180">
            <v>10.4</v>
          </cell>
          <cell r="CH180">
            <v>8.8000000000000007</v>
          </cell>
          <cell r="CI180">
            <v>7.3</v>
          </cell>
          <cell r="CJ180">
            <v>10.4</v>
          </cell>
          <cell r="CK180">
            <v>11.8</v>
          </cell>
          <cell r="CL180">
            <v>12.3</v>
          </cell>
          <cell r="CM180">
            <v>14.2</v>
          </cell>
          <cell r="CN180">
            <v>4.0999999999999996</v>
          </cell>
          <cell r="CO180">
            <v>8</v>
          </cell>
          <cell r="CP180">
            <v>9.1</v>
          </cell>
          <cell r="CQ180">
            <v>12.3</v>
          </cell>
          <cell r="CR180">
            <v>12.3</v>
          </cell>
          <cell r="CS180">
            <v>0.5</v>
          </cell>
          <cell r="CT180">
            <v>35.5</v>
          </cell>
          <cell r="CU180">
            <v>7.8</v>
          </cell>
          <cell r="CV180">
            <v>4.9000000000000004</v>
          </cell>
          <cell r="CW180">
            <v>5.2</v>
          </cell>
          <cell r="CX180">
            <v>12.3</v>
          </cell>
          <cell r="CY180">
            <v>2.6</v>
          </cell>
          <cell r="CZ180">
            <v>3.3</v>
          </cell>
          <cell r="DA180">
            <v>2.6</v>
          </cell>
          <cell r="DB180">
            <v>6.1</v>
          </cell>
          <cell r="DC180">
            <v>-1.9</v>
          </cell>
          <cell r="DD180">
            <v>-6.1</v>
          </cell>
          <cell r="DE180">
            <v>4.8</v>
          </cell>
          <cell r="DF180">
            <v>9.4</v>
          </cell>
          <cell r="DI180">
            <v>9.5</v>
          </cell>
          <cell r="DM180">
            <v>10.7</v>
          </cell>
          <cell r="DN180">
            <v>8.6999999999999993</v>
          </cell>
          <cell r="DP180">
            <v>8.5</v>
          </cell>
          <cell r="DQ180">
            <v>6.5</v>
          </cell>
          <cell r="DR180">
            <v>10.3</v>
          </cell>
          <cell r="DS180">
            <v>14.1</v>
          </cell>
          <cell r="EA180">
            <v>6.9</v>
          </cell>
        </row>
        <row r="181">
          <cell r="D181">
            <v>0.7</v>
          </cell>
          <cell r="F181">
            <v>5.2</v>
          </cell>
          <cell r="G181">
            <v>4.4000000000000004</v>
          </cell>
          <cell r="H181">
            <v>6.2</v>
          </cell>
          <cell r="I181">
            <v>2.7</v>
          </cell>
          <cell r="J181">
            <v>5.3</v>
          </cell>
          <cell r="K181">
            <v>6.2</v>
          </cell>
          <cell r="L181">
            <v>4.7</v>
          </cell>
          <cell r="M181">
            <v>7.6</v>
          </cell>
          <cell r="N181">
            <v>8.3000000000000007</v>
          </cell>
          <cell r="O181">
            <v>3.9</v>
          </cell>
          <cell r="P181">
            <v>2.1</v>
          </cell>
          <cell r="Q181">
            <v>3</v>
          </cell>
          <cell r="R181">
            <v>1.5</v>
          </cell>
          <cell r="S181">
            <v>0.8</v>
          </cell>
          <cell r="T181">
            <v>-2.6</v>
          </cell>
          <cell r="U181">
            <v>2.8</v>
          </cell>
          <cell r="V181">
            <v>3.7</v>
          </cell>
          <cell r="W181">
            <v>2.6</v>
          </cell>
          <cell r="X181">
            <v>7.5</v>
          </cell>
          <cell r="Y181">
            <v>10.4</v>
          </cell>
          <cell r="Z181">
            <v>5.5</v>
          </cell>
          <cell r="AA181">
            <v>5.3</v>
          </cell>
          <cell r="AB181">
            <v>6.2</v>
          </cell>
          <cell r="AC181">
            <v>4.5999999999999996</v>
          </cell>
          <cell r="AD181">
            <v>6.2</v>
          </cell>
          <cell r="AE181">
            <v>5.4</v>
          </cell>
          <cell r="AF181">
            <v>6.9</v>
          </cell>
          <cell r="AG181">
            <v>5.0999999999999996</v>
          </cell>
          <cell r="AH181">
            <v>0.4</v>
          </cell>
          <cell r="AI181">
            <v>9.1999999999999993</v>
          </cell>
          <cell r="AJ181">
            <v>1.8</v>
          </cell>
          <cell r="AK181">
            <v>6.1</v>
          </cell>
          <cell r="AL181">
            <v>2.2999999999999998</v>
          </cell>
          <cell r="AM181">
            <v>7.2</v>
          </cell>
          <cell r="AN181">
            <v>8.6999999999999993</v>
          </cell>
          <cell r="AO181">
            <v>7.1</v>
          </cell>
          <cell r="AP181">
            <v>7.7</v>
          </cell>
          <cell r="AQ181">
            <v>1.5</v>
          </cell>
          <cell r="AR181">
            <v>10.7</v>
          </cell>
          <cell r="AS181">
            <v>12.5</v>
          </cell>
          <cell r="AT181">
            <v>4.9000000000000004</v>
          </cell>
          <cell r="AU181">
            <v>5.6</v>
          </cell>
          <cell r="AV181">
            <v>5.2</v>
          </cell>
          <cell r="AW181">
            <v>7.7</v>
          </cell>
          <cell r="AX181">
            <v>4.5</v>
          </cell>
          <cell r="AY181">
            <v>4.0999999999999996</v>
          </cell>
          <cell r="AZ181">
            <v>6.8</v>
          </cell>
          <cell r="BA181">
            <v>6.3</v>
          </cell>
          <cell r="BB181">
            <v>3.9</v>
          </cell>
          <cell r="BC181">
            <v>5.9</v>
          </cell>
          <cell r="BD181">
            <v>3.8</v>
          </cell>
          <cell r="BE181">
            <v>1.4</v>
          </cell>
          <cell r="BH181">
            <v>7.6</v>
          </cell>
          <cell r="BI181">
            <v>1.6</v>
          </cell>
          <cell r="BJ181">
            <v>4.5</v>
          </cell>
          <cell r="BK181">
            <v>5.6</v>
          </cell>
          <cell r="BL181">
            <v>5.0999999999999996</v>
          </cell>
          <cell r="BM181">
            <v>7</v>
          </cell>
          <cell r="BO181">
            <v>0.5</v>
          </cell>
          <cell r="BR181">
            <v>5.7</v>
          </cell>
          <cell r="BS181">
            <v>5</v>
          </cell>
          <cell r="BT181">
            <v>5.0999999999999996</v>
          </cell>
          <cell r="BU181">
            <v>6.1</v>
          </cell>
          <cell r="BV181">
            <v>2.7</v>
          </cell>
          <cell r="BW181">
            <v>4.2</v>
          </cell>
          <cell r="BX181">
            <v>3.5</v>
          </cell>
          <cell r="BY181">
            <v>1.5</v>
          </cell>
          <cell r="BZ181">
            <v>1.5</v>
          </cell>
          <cell r="CA181">
            <v>5.5</v>
          </cell>
          <cell r="CB181">
            <v>4.5999999999999996</v>
          </cell>
          <cell r="CC181">
            <v>5.4</v>
          </cell>
          <cell r="CD181">
            <v>8.3000000000000007</v>
          </cell>
          <cell r="CE181">
            <v>7.3</v>
          </cell>
          <cell r="CF181">
            <v>4.5</v>
          </cell>
          <cell r="CG181">
            <v>11.8</v>
          </cell>
          <cell r="CH181">
            <v>-12.2</v>
          </cell>
          <cell r="CI181">
            <v>6.1</v>
          </cell>
          <cell r="CJ181">
            <v>11.8</v>
          </cell>
          <cell r="CK181">
            <v>11.7</v>
          </cell>
          <cell r="CL181">
            <v>13.1</v>
          </cell>
          <cell r="CM181">
            <v>15.2</v>
          </cell>
          <cell r="CN181">
            <v>3.7</v>
          </cell>
          <cell r="CO181">
            <v>8.5</v>
          </cell>
          <cell r="CP181">
            <v>5</v>
          </cell>
          <cell r="CQ181">
            <v>4.4000000000000004</v>
          </cell>
          <cell r="CR181">
            <v>3.9</v>
          </cell>
          <cell r="CS181">
            <v>-1.2</v>
          </cell>
          <cell r="CT181">
            <v>7.7</v>
          </cell>
          <cell r="CU181">
            <v>7.3</v>
          </cell>
          <cell r="CV181">
            <v>4.0999999999999996</v>
          </cell>
          <cell r="CW181">
            <v>6.5</v>
          </cell>
          <cell r="CX181">
            <v>12.6</v>
          </cell>
          <cell r="CY181">
            <v>2.4</v>
          </cell>
          <cell r="CZ181">
            <v>2.6</v>
          </cell>
          <cell r="DA181">
            <v>2.4</v>
          </cell>
          <cell r="DB181">
            <v>4.2</v>
          </cell>
          <cell r="DC181">
            <v>-1.5</v>
          </cell>
          <cell r="DD181">
            <v>-4.7</v>
          </cell>
          <cell r="DE181">
            <v>3.6</v>
          </cell>
          <cell r="DF181">
            <v>7.9</v>
          </cell>
          <cell r="DI181">
            <v>4.5</v>
          </cell>
          <cell r="DM181">
            <v>3.5</v>
          </cell>
          <cell r="DN181">
            <v>7.9</v>
          </cell>
          <cell r="DP181">
            <v>3</v>
          </cell>
          <cell r="DQ181">
            <v>1.3</v>
          </cell>
          <cell r="DR181">
            <v>4.4000000000000004</v>
          </cell>
          <cell r="DS181">
            <v>10.199999999999999</v>
          </cell>
          <cell r="EA181">
            <v>6.5</v>
          </cell>
        </row>
        <row r="182">
          <cell r="D182">
            <v>1.7</v>
          </cell>
          <cell r="F182">
            <v>2.1</v>
          </cell>
          <cell r="G182">
            <v>3.1</v>
          </cell>
          <cell r="H182">
            <v>6.7</v>
          </cell>
          <cell r="I182">
            <v>-2.2000000000000002</v>
          </cell>
          <cell r="J182">
            <v>3</v>
          </cell>
          <cell r="K182">
            <v>5.3</v>
          </cell>
          <cell r="L182">
            <v>4.7</v>
          </cell>
          <cell r="M182">
            <v>5.6</v>
          </cell>
          <cell r="N182">
            <v>8.1999999999999993</v>
          </cell>
          <cell r="O182">
            <v>3</v>
          </cell>
          <cell r="P182">
            <v>0.4</v>
          </cell>
          <cell r="Q182">
            <v>1.1000000000000001</v>
          </cell>
          <cell r="R182">
            <v>-4.0999999999999996</v>
          </cell>
          <cell r="S182">
            <v>1.5</v>
          </cell>
          <cell r="T182">
            <v>-5.4</v>
          </cell>
          <cell r="U182">
            <v>1.9</v>
          </cell>
          <cell r="V182">
            <v>3.3</v>
          </cell>
          <cell r="W182">
            <v>3</v>
          </cell>
          <cell r="X182">
            <v>-11.8</v>
          </cell>
          <cell r="Y182">
            <v>9.6</v>
          </cell>
          <cell r="Z182">
            <v>-26</v>
          </cell>
          <cell r="AA182">
            <v>5.5</v>
          </cell>
          <cell r="AB182">
            <v>5.7</v>
          </cell>
          <cell r="AC182">
            <v>5.4</v>
          </cell>
          <cell r="AD182">
            <v>5.0999999999999996</v>
          </cell>
          <cell r="AE182">
            <v>3.3</v>
          </cell>
          <cell r="AF182">
            <v>6.9</v>
          </cell>
          <cell r="AG182">
            <v>3.8</v>
          </cell>
          <cell r="AH182">
            <v>1</v>
          </cell>
          <cell r="AI182">
            <v>9.1</v>
          </cell>
          <cell r="AJ182">
            <v>0.2</v>
          </cell>
          <cell r="AK182">
            <v>2.2999999999999998</v>
          </cell>
          <cell r="AL182">
            <v>0.2</v>
          </cell>
          <cell r="AM182">
            <v>7.9</v>
          </cell>
          <cell r="AN182">
            <v>8.9</v>
          </cell>
          <cell r="AO182">
            <v>7.3</v>
          </cell>
          <cell r="AP182">
            <v>7.4</v>
          </cell>
          <cell r="AQ182">
            <v>3.8</v>
          </cell>
          <cell r="AR182">
            <v>10.8</v>
          </cell>
          <cell r="AS182">
            <v>12.7</v>
          </cell>
          <cell r="AT182">
            <v>4.3</v>
          </cell>
          <cell r="AU182">
            <v>5.0999999999999996</v>
          </cell>
          <cell r="AV182">
            <v>5.8</v>
          </cell>
          <cell r="AW182">
            <v>5.8</v>
          </cell>
          <cell r="AX182">
            <v>3.6</v>
          </cell>
          <cell r="AY182">
            <v>2.9</v>
          </cell>
          <cell r="AZ182">
            <v>8</v>
          </cell>
          <cell r="BA182">
            <v>3.7</v>
          </cell>
          <cell r="BB182">
            <v>3.9</v>
          </cell>
          <cell r="BC182">
            <v>4.2</v>
          </cell>
          <cell r="BD182">
            <v>4.3</v>
          </cell>
          <cell r="BE182">
            <v>2.4</v>
          </cell>
          <cell r="BH182">
            <v>7.3</v>
          </cell>
          <cell r="BI182">
            <v>0</v>
          </cell>
          <cell r="BJ182">
            <v>4</v>
          </cell>
          <cell r="BK182">
            <v>5.4</v>
          </cell>
          <cell r="BL182">
            <v>5.2</v>
          </cell>
          <cell r="BM182">
            <v>6</v>
          </cell>
          <cell r="BO182">
            <v>-1.7</v>
          </cell>
          <cell r="BR182">
            <v>4.5</v>
          </cell>
          <cell r="BS182">
            <v>3.5</v>
          </cell>
          <cell r="BT182">
            <v>3.4</v>
          </cell>
          <cell r="BU182">
            <v>3.8</v>
          </cell>
          <cell r="BV182">
            <v>1.1000000000000001</v>
          </cell>
          <cell r="BW182">
            <v>4.5</v>
          </cell>
          <cell r="BX182">
            <v>2.6</v>
          </cell>
          <cell r="BY182">
            <v>3.2</v>
          </cell>
          <cell r="BZ182">
            <v>3.2</v>
          </cell>
          <cell r="CA182">
            <v>2.1</v>
          </cell>
          <cell r="CB182">
            <v>2</v>
          </cell>
          <cell r="CC182">
            <v>3.7</v>
          </cell>
          <cell r="CD182">
            <v>3.3</v>
          </cell>
          <cell r="CE182">
            <v>5.5</v>
          </cell>
          <cell r="CF182">
            <v>5</v>
          </cell>
          <cell r="CG182">
            <v>8.6</v>
          </cell>
          <cell r="CH182">
            <v>-13.2</v>
          </cell>
          <cell r="CI182">
            <v>5.0999999999999996</v>
          </cell>
          <cell r="CJ182">
            <v>8.6</v>
          </cell>
          <cell r="CK182">
            <v>12.5</v>
          </cell>
          <cell r="CL182">
            <v>14.1</v>
          </cell>
          <cell r="CM182">
            <v>16.7</v>
          </cell>
          <cell r="CN182">
            <v>3.5</v>
          </cell>
          <cell r="CO182">
            <v>7.7</v>
          </cell>
          <cell r="CP182">
            <v>5.9</v>
          </cell>
          <cell r="CQ182">
            <v>3.2</v>
          </cell>
          <cell r="CR182">
            <v>2.5</v>
          </cell>
          <cell r="CS182">
            <v>1</v>
          </cell>
          <cell r="CT182">
            <v>1.6</v>
          </cell>
          <cell r="CU182">
            <v>4.8</v>
          </cell>
          <cell r="CV182">
            <v>0.2</v>
          </cell>
          <cell r="CW182">
            <v>6.9</v>
          </cell>
          <cell r="CX182">
            <v>14.5</v>
          </cell>
          <cell r="CY182">
            <v>2.4</v>
          </cell>
          <cell r="CZ182">
            <v>3</v>
          </cell>
          <cell r="DA182">
            <v>2.4</v>
          </cell>
          <cell r="DB182">
            <v>2.2999999999999998</v>
          </cell>
          <cell r="DC182">
            <v>-0.8</v>
          </cell>
          <cell r="DD182">
            <v>-3.9</v>
          </cell>
          <cell r="DE182">
            <v>3.7</v>
          </cell>
          <cell r="DF182">
            <v>7.1</v>
          </cell>
          <cell r="DI182">
            <v>2.9</v>
          </cell>
          <cell r="DM182">
            <v>1</v>
          </cell>
          <cell r="DN182">
            <v>8.3000000000000007</v>
          </cell>
          <cell r="DP182">
            <v>-3.3</v>
          </cell>
          <cell r="DQ182">
            <v>-8.1999999999999993</v>
          </cell>
          <cell r="DR182">
            <v>1.6</v>
          </cell>
          <cell r="DS182">
            <v>10.199999999999999</v>
          </cell>
          <cell r="EA182">
            <v>7</v>
          </cell>
        </row>
        <row r="183">
          <cell r="D183">
            <v>-3.1</v>
          </cell>
          <cell r="F183">
            <v>3.4</v>
          </cell>
          <cell r="G183">
            <v>5.4</v>
          </cell>
          <cell r="H183">
            <v>8.1999999999999993</v>
          </cell>
          <cell r="I183">
            <v>2.4</v>
          </cell>
          <cell r="J183">
            <v>4</v>
          </cell>
          <cell r="K183">
            <v>4.3</v>
          </cell>
          <cell r="L183">
            <v>3.5</v>
          </cell>
          <cell r="M183">
            <v>5.4</v>
          </cell>
          <cell r="N183">
            <v>3.8</v>
          </cell>
          <cell r="O183">
            <v>2.4</v>
          </cell>
          <cell r="P183">
            <v>0.2</v>
          </cell>
          <cell r="Q183">
            <v>1.1000000000000001</v>
          </cell>
          <cell r="R183">
            <v>-2.6</v>
          </cell>
          <cell r="S183">
            <v>2.2999999999999998</v>
          </cell>
          <cell r="T183">
            <v>-4.5</v>
          </cell>
          <cell r="U183">
            <v>0.3</v>
          </cell>
          <cell r="V183">
            <v>4.8</v>
          </cell>
          <cell r="W183">
            <v>-2.5</v>
          </cell>
          <cell r="X183">
            <v>0.2</v>
          </cell>
          <cell r="Y183">
            <v>11.7</v>
          </cell>
          <cell r="Z183">
            <v>-8.6</v>
          </cell>
          <cell r="AA183">
            <v>5.0999999999999996</v>
          </cell>
          <cell r="AB183">
            <v>6.1</v>
          </cell>
          <cell r="AC183">
            <v>4.0999999999999996</v>
          </cell>
          <cell r="AD183">
            <v>5.3</v>
          </cell>
          <cell r="AE183">
            <v>3.7</v>
          </cell>
          <cell r="AF183">
            <v>6.8</v>
          </cell>
          <cell r="AG183">
            <v>2.2000000000000002</v>
          </cell>
          <cell r="AH183">
            <v>-2.6</v>
          </cell>
          <cell r="AI183">
            <v>7.6</v>
          </cell>
          <cell r="AJ183">
            <v>-0.5</v>
          </cell>
          <cell r="AK183">
            <v>0.9</v>
          </cell>
          <cell r="AL183">
            <v>0.5</v>
          </cell>
          <cell r="AM183">
            <v>5.7</v>
          </cell>
          <cell r="AN183">
            <v>8.3000000000000007</v>
          </cell>
          <cell r="AO183">
            <v>5.7</v>
          </cell>
          <cell r="AP183">
            <v>5.2</v>
          </cell>
          <cell r="AQ183">
            <v>3.6</v>
          </cell>
          <cell r="AR183">
            <v>9.3000000000000007</v>
          </cell>
          <cell r="AS183">
            <v>14.5</v>
          </cell>
          <cell r="AT183">
            <v>3.2</v>
          </cell>
          <cell r="AU183">
            <v>2.2999999999999998</v>
          </cell>
          <cell r="AV183">
            <v>2.4</v>
          </cell>
          <cell r="AW183">
            <v>3.6</v>
          </cell>
          <cell r="AX183">
            <v>3.6</v>
          </cell>
          <cell r="AY183">
            <v>3.1</v>
          </cell>
          <cell r="AZ183">
            <v>6.5</v>
          </cell>
          <cell r="BA183">
            <v>2.4</v>
          </cell>
          <cell r="BB183">
            <v>4.0999999999999996</v>
          </cell>
          <cell r="BC183">
            <v>3.4</v>
          </cell>
          <cell r="BD183">
            <v>4.7</v>
          </cell>
          <cell r="BE183">
            <v>4.0999999999999996</v>
          </cell>
          <cell r="BH183">
            <v>5.7</v>
          </cell>
          <cell r="BI183">
            <v>-2.6</v>
          </cell>
          <cell r="BJ183">
            <v>3</v>
          </cell>
          <cell r="BK183">
            <v>11.3</v>
          </cell>
          <cell r="BL183">
            <v>13.5</v>
          </cell>
          <cell r="BM183">
            <v>5.7</v>
          </cell>
          <cell r="BO183">
            <v>-5</v>
          </cell>
          <cell r="BR183">
            <v>5</v>
          </cell>
          <cell r="BS183">
            <v>3.6</v>
          </cell>
          <cell r="BT183">
            <v>1.9</v>
          </cell>
          <cell r="BU183">
            <v>2.2999999999999998</v>
          </cell>
          <cell r="BV183">
            <v>-0.2</v>
          </cell>
          <cell r="BW183">
            <v>3.8</v>
          </cell>
          <cell r="BX183">
            <v>1.7</v>
          </cell>
          <cell r="BY183">
            <v>2.9</v>
          </cell>
          <cell r="BZ183">
            <v>2.9</v>
          </cell>
          <cell r="CA183">
            <v>-1.3</v>
          </cell>
          <cell r="CB183">
            <v>2.5</v>
          </cell>
          <cell r="CC183">
            <v>3.1</v>
          </cell>
          <cell r="CD183">
            <v>3.8</v>
          </cell>
          <cell r="CE183">
            <v>3.6</v>
          </cell>
          <cell r="CF183">
            <v>4</v>
          </cell>
          <cell r="CG183">
            <v>8.6999999999999993</v>
          </cell>
          <cell r="CH183">
            <v>-15.3</v>
          </cell>
          <cell r="CI183">
            <v>4.0999999999999996</v>
          </cell>
          <cell r="CJ183">
            <v>8.6999999999999993</v>
          </cell>
          <cell r="CK183">
            <v>14.3</v>
          </cell>
          <cell r="CL183">
            <v>15.7</v>
          </cell>
          <cell r="CM183">
            <v>19.3</v>
          </cell>
          <cell r="CN183">
            <v>2.9</v>
          </cell>
          <cell r="CO183">
            <v>7.3</v>
          </cell>
          <cell r="CP183">
            <v>7.8</v>
          </cell>
          <cell r="CQ183">
            <v>3.2</v>
          </cell>
          <cell r="CR183">
            <v>2.7</v>
          </cell>
          <cell r="CS183">
            <v>4.3</v>
          </cell>
          <cell r="CT183">
            <v>1.9</v>
          </cell>
          <cell r="CU183">
            <v>4.4000000000000004</v>
          </cell>
          <cell r="CV183">
            <v>0.5</v>
          </cell>
          <cell r="CW183">
            <v>7.6</v>
          </cell>
          <cell r="CX183">
            <v>11.5</v>
          </cell>
          <cell r="CY183">
            <v>4.2</v>
          </cell>
          <cell r="CZ183">
            <v>1.4</v>
          </cell>
          <cell r="DA183">
            <v>4.7</v>
          </cell>
          <cell r="DB183">
            <v>3</v>
          </cell>
          <cell r="DC183">
            <v>-2</v>
          </cell>
          <cell r="DD183">
            <v>-4.5</v>
          </cell>
          <cell r="DE183">
            <v>1.6</v>
          </cell>
          <cell r="DF183">
            <v>7.4</v>
          </cell>
          <cell r="DI183">
            <v>2.1</v>
          </cell>
          <cell r="DM183">
            <v>-0.4</v>
          </cell>
          <cell r="DN183">
            <v>8.6</v>
          </cell>
          <cell r="DP183">
            <v>-1.7</v>
          </cell>
          <cell r="DQ183">
            <v>-5.4</v>
          </cell>
          <cell r="DR183">
            <v>2.1</v>
          </cell>
          <cell r="DS183">
            <v>10.199999999999999</v>
          </cell>
          <cell r="EA183">
            <v>0.1</v>
          </cell>
        </row>
        <row r="184">
          <cell r="D184">
            <v>5.4</v>
          </cell>
          <cell r="F184">
            <v>2.9</v>
          </cell>
          <cell r="G184">
            <v>3.6</v>
          </cell>
          <cell r="H184">
            <v>7.5</v>
          </cell>
          <cell r="I184">
            <v>-0.6</v>
          </cell>
          <cell r="J184">
            <v>-0.4</v>
          </cell>
          <cell r="K184">
            <v>3.4</v>
          </cell>
          <cell r="L184">
            <v>4.3</v>
          </cell>
          <cell r="M184">
            <v>3.2</v>
          </cell>
          <cell r="N184">
            <v>0.6</v>
          </cell>
          <cell r="O184">
            <v>4.3</v>
          </cell>
          <cell r="P184">
            <v>-1.1000000000000001</v>
          </cell>
          <cell r="Q184">
            <v>0.2</v>
          </cell>
          <cell r="R184">
            <v>-2.8</v>
          </cell>
          <cell r="S184">
            <v>1</v>
          </cell>
          <cell r="T184">
            <v>-6</v>
          </cell>
          <cell r="U184">
            <v>0.1</v>
          </cell>
          <cell r="V184">
            <v>2.8</v>
          </cell>
          <cell r="W184">
            <v>-5.7</v>
          </cell>
          <cell r="X184">
            <v>9.8000000000000007</v>
          </cell>
          <cell r="Y184">
            <v>3.3</v>
          </cell>
          <cell r="Z184">
            <v>15.4</v>
          </cell>
          <cell r="AA184">
            <v>5</v>
          </cell>
          <cell r="AB184">
            <v>5.5</v>
          </cell>
          <cell r="AC184">
            <v>4.5</v>
          </cell>
          <cell r="AD184">
            <v>4.4000000000000004</v>
          </cell>
          <cell r="AE184">
            <v>2.2000000000000002</v>
          </cell>
          <cell r="AF184">
            <v>6.4</v>
          </cell>
          <cell r="AG184">
            <v>0.3</v>
          </cell>
          <cell r="AH184">
            <v>-3.6</v>
          </cell>
          <cell r="AI184">
            <v>5.7</v>
          </cell>
          <cell r="AJ184">
            <v>-2.8</v>
          </cell>
          <cell r="AK184">
            <v>0.2</v>
          </cell>
          <cell r="AL184">
            <v>-2.2999999999999998</v>
          </cell>
          <cell r="AM184">
            <v>2.4</v>
          </cell>
          <cell r="AN184">
            <v>5.8</v>
          </cell>
          <cell r="AO184">
            <v>4.4000000000000004</v>
          </cell>
          <cell r="AP184">
            <v>3.4</v>
          </cell>
          <cell r="AQ184">
            <v>4.0999999999999996</v>
          </cell>
          <cell r="AR184">
            <v>7.1</v>
          </cell>
          <cell r="AS184">
            <v>9.3000000000000007</v>
          </cell>
          <cell r="AT184">
            <v>2</v>
          </cell>
          <cell r="AU184">
            <v>4</v>
          </cell>
          <cell r="AV184">
            <v>5.0999999999999996</v>
          </cell>
          <cell r="AW184">
            <v>2.9</v>
          </cell>
          <cell r="AX184">
            <v>1.1000000000000001</v>
          </cell>
          <cell r="AY184">
            <v>0.4</v>
          </cell>
          <cell r="AZ184">
            <v>4.9000000000000004</v>
          </cell>
          <cell r="BA184">
            <v>-0.4</v>
          </cell>
          <cell r="BB184">
            <v>2.7</v>
          </cell>
          <cell r="BC184">
            <v>3.1</v>
          </cell>
          <cell r="BD184">
            <v>1.6</v>
          </cell>
          <cell r="BE184">
            <v>4.8</v>
          </cell>
          <cell r="BH184">
            <v>4</v>
          </cell>
          <cell r="BI184">
            <v>-3.9</v>
          </cell>
          <cell r="BJ184">
            <v>1.9</v>
          </cell>
          <cell r="BK184">
            <v>4.5999999999999996</v>
          </cell>
          <cell r="BL184">
            <v>4.9000000000000004</v>
          </cell>
          <cell r="BM184">
            <v>3.7</v>
          </cell>
          <cell r="BO184">
            <v>-6.4</v>
          </cell>
          <cell r="BR184">
            <v>5.0999999999999996</v>
          </cell>
          <cell r="BS184">
            <v>2.4</v>
          </cell>
          <cell r="BT184">
            <v>2.1</v>
          </cell>
          <cell r="BU184">
            <v>2.9</v>
          </cell>
          <cell r="BV184">
            <v>-1.4</v>
          </cell>
          <cell r="BW184">
            <v>3.9</v>
          </cell>
          <cell r="BX184">
            <v>1.7</v>
          </cell>
          <cell r="BY184">
            <v>2.7</v>
          </cell>
          <cell r="BZ184">
            <v>2.7</v>
          </cell>
          <cell r="CA184">
            <v>-2</v>
          </cell>
          <cell r="CB184">
            <v>3.9</v>
          </cell>
          <cell r="CC184">
            <v>1.1000000000000001</v>
          </cell>
          <cell r="CD184">
            <v>-0.5</v>
          </cell>
          <cell r="CE184">
            <v>4.5999999999999996</v>
          </cell>
          <cell r="CF184">
            <v>2.4</v>
          </cell>
          <cell r="CG184">
            <v>8.4</v>
          </cell>
          <cell r="CH184">
            <v>-13.6</v>
          </cell>
          <cell r="CI184">
            <v>3.9</v>
          </cell>
          <cell r="CJ184">
            <v>8.4</v>
          </cell>
          <cell r="CK184">
            <v>14.8</v>
          </cell>
          <cell r="CL184">
            <v>16.100000000000001</v>
          </cell>
          <cell r="CM184">
            <v>19.7</v>
          </cell>
          <cell r="CN184">
            <v>2.8</v>
          </cell>
          <cell r="CO184">
            <v>6.9</v>
          </cell>
          <cell r="CP184">
            <v>8</v>
          </cell>
          <cell r="CQ184">
            <v>-1.8</v>
          </cell>
          <cell r="CR184">
            <v>-2.2999999999999998</v>
          </cell>
          <cell r="CS184">
            <v>4.8</v>
          </cell>
          <cell r="CT184">
            <v>-16</v>
          </cell>
          <cell r="CU184">
            <v>3</v>
          </cell>
          <cell r="CV184">
            <v>-0.9</v>
          </cell>
          <cell r="CW184">
            <v>10.3</v>
          </cell>
          <cell r="CX184">
            <v>7.9</v>
          </cell>
          <cell r="CY184">
            <v>4.0999999999999996</v>
          </cell>
          <cell r="CZ184">
            <v>0.7</v>
          </cell>
          <cell r="DA184">
            <v>4.5</v>
          </cell>
          <cell r="DB184">
            <v>0.5</v>
          </cell>
          <cell r="DC184">
            <v>-2</v>
          </cell>
          <cell r="DD184">
            <v>-2.9</v>
          </cell>
          <cell r="DE184">
            <v>-0.8</v>
          </cell>
          <cell r="DF184">
            <v>7.6</v>
          </cell>
          <cell r="DI184">
            <v>2.5</v>
          </cell>
          <cell r="DM184">
            <v>0.5</v>
          </cell>
          <cell r="DN184">
            <v>8.5</v>
          </cell>
          <cell r="DP184">
            <v>-5.6</v>
          </cell>
          <cell r="DQ184">
            <v>-10</v>
          </cell>
          <cell r="DR184">
            <v>-1.4</v>
          </cell>
          <cell r="DS184">
            <v>10.199999999999999</v>
          </cell>
          <cell r="EA184">
            <v>4.5</v>
          </cell>
        </row>
        <row r="185">
          <cell r="D185">
            <v>0.1</v>
          </cell>
          <cell r="F185">
            <v>1.3</v>
          </cell>
          <cell r="G185">
            <v>3.8</v>
          </cell>
          <cell r="H185">
            <v>5.6</v>
          </cell>
          <cell r="I185">
            <v>3.1</v>
          </cell>
          <cell r="J185">
            <v>-0.5</v>
          </cell>
          <cell r="K185">
            <v>3.4</v>
          </cell>
          <cell r="L185">
            <v>4.5999999999999996</v>
          </cell>
          <cell r="M185">
            <v>2.9</v>
          </cell>
          <cell r="N185">
            <v>0.8</v>
          </cell>
          <cell r="O185">
            <v>2.8</v>
          </cell>
          <cell r="P185">
            <v>-2</v>
          </cell>
          <cell r="Q185">
            <v>0</v>
          </cell>
          <cell r="R185">
            <v>-5.7</v>
          </cell>
          <cell r="S185">
            <v>0.7</v>
          </cell>
          <cell r="T185">
            <v>-6.6</v>
          </cell>
          <cell r="U185">
            <v>-0.6</v>
          </cell>
          <cell r="V185">
            <v>1.3</v>
          </cell>
          <cell r="W185">
            <v>-6.7</v>
          </cell>
          <cell r="X185">
            <v>-6</v>
          </cell>
          <cell r="Y185">
            <v>-2.6</v>
          </cell>
          <cell r="Z185">
            <v>-8.6999999999999993</v>
          </cell>
          <cell r="AA185">
            <v>5.4</v>
          </cell>
          <cell r="AB185">
            <v>6.6</v>
          </cell>
          <cell r="AC185">
            <v>4.2</v>
          </cell>
          <cell r="AD185">
            <v>3.6</v>
          </cell>
          <cell r="AE185">
            <v>1.9</v>
          </cell>
          <cell r="AF185">
            <v>5.2</v>
          </cell>
          <cell r="AG185">
            <v>0.4</v>
          </cell>
          <cell r="AH185">
            <v>-2.9</v>
          </cell>
          <cell r="AI185">
            <v>5.7</v>
          </cell>
          <cell r="AJ185">
            <v>-2</v>
          </cell>
          <cell r="AK185">
            <v>-0.6</v>
          </cell>
          <cell r="AL185">
            <v>-0.4</v>
          </cell>
          <cell r="AM185">
            <v>2</v>
          </cell>
          <cell r="AN185">
            <v>4.8</v>
          </cell>
          <cell r="AO185">
            <v>3.2</v>
          </cell>
          <cell r="AP185">
            <v>2.9</v>
          </cell>
          <cell r="AQ185">
            <v>2</v>
          </cell>
          <cell r="AR185">
            <v>5.3</v>
          </cell>
          <cell r="AS185">
            <v>8.9</v>
          </cell>
          <cell r="AT185">
            <v>1.3</v>
          </cell>
          <cell r="AU185">
            <v>2.1</v>
          </cell>
          <cell r="AV185">
            <v>2.2999999999999998</v>
          </cell>
          <cell r="AW185">
            <v>0.6</v>
          </cell>
          <cell r="AX185">
            <v>0.9</v>
          </cell>
          <cell r="AY185">
            <v>0.4</v>
          </cell>
          <cell r="AZ185">
            <v>3.6</v>
          </cell>
          <cell r="BA185">
            <v>-0.1</v>
          </cell>
          <cell r="BB185">
            <v>2.1</v>
          </cell>
          <cell r="BC185">
            <v>2</v>
          </cell>
          <cell r="BD185">
            <v>1.7</v>
          </cell>
          <cell r="BE185">
            <v>3.2</v>
          </cell>
          <cell r="BH185">
            <v>4.9000000000000004</v>
          </cell>
          <cell r="BI185">
            <v>-4.8</v>
          </cell>
          <cell r="BJ185">
            <v>1.5</v>
          </cell>
          <cell r="BK185">
            <v>4.3</v>
          </cell>
          <cell r="BL185">
            <v>4.7</v>
          </cell>
          <cell r="BM185">
            <v>3.2</v>
          </cell>
          <cell r="BO185">
            <v>-7.6</v>
          </cell>
          <cell r="BR185">
            <v>3.3</v>
          </cell>
          <cell r="BS185">
            <v>1.6</v>
          </cell>
          <cell r="BT185">
            <v>1</v>
          </cell>
          <cell r="BU185">
            <v>1.4</v>
          </cell>
          <cell r="BV185">
            <v>-0.7</v>
          </cell>
          <cell r="BW185">
            <v>2.1</v>
          </cell>
          <cell r="BX185">
            <v>1</v>
          </cell>
          <cell r="BY185">
            <v>3.2</v>
          </cell>
          <cell r="BZ185">
            <v>3.2</v>
          </cell>
          <cell r="CA185">
            <v>-2.9</v>
          </cell>
          <cell r="CB185">
            <v>1.2</v>
          </cell>
          <cell r="CC185">
            <v>1</v>
          </cell>
          <cell r="CD185">
            <v>-1.2</v>
          </cell>
          <cell r="CE185">
            <v>3.4</v>
          </cell>
          <cell r="CF185">
            <v>2.5</v>
          </cell>
          <cell r="CG185">
            <v>6.8</v>
          </cell>
          <cell r="CH185">
            <v>7.7</v>
          </cell>
          <cell r="CI185">
            <v>3.4</v>
          </cell>
          <cell r="CJ185">
            <v>6.8</v>
          </cell>
          <cell r="CK185">
            <v>17</v>
          </cell>
          <cell r="CL185">
            <v>20.100000000000001</v>
          </cell>
          <cell r="CM185">
            <v>25.7</v>
          </cell>
          <cell r="CN185">
            <v>2.4</v>
          </cell>
          <cell r="CO185">
            <v>5.8</v>
          </cell>
          <cell r="CP185">
            <v>2.1</v>
          </cell>
          <cell r="CQ185">
            <v>2.9</v>
          </cell>
          <cell r="CR185">
            <v>2.6</v>
          </cell>
          <cell r="CS185">
            <v>6</v>
          </cell>
          <cell r="CT185">
            <v>-1.9</v>
          </cell>
          <cell r="CU185">
            <v>2.2000000000000002</v>
          </cell>
          <cell r="CV185">
            <v>-2.5</v>
          </cell>
          <cell r="CW185">
            <v>8</v>
          </cell>
          <cell r="CX185">
            <v>7.9</v>
          </cell>
          <cell r="CY185">
            <v>4.9000000000000004</v>
          </cell>
          <cell r="CZ185">
            <v>6</v>
          </cell>
          <cell r="DA185">
            <v>4.5999999999999996</v>
          </cell>
          <cell r="DB185">
            <v>0.1</v>
          </cell>
          <cell r="DC185">
            <v>-3.2</v>
          </cell>
          <cell r="DD185">
            <v>-2.8</v>
          </cell>
          <cell r="DE185">
            <v>-3.8</v>
          </cell>
          <cell r="DF185">
            <v>7.7</v>
          </cell>
          <cell r="DI185">
            <v>2.2999999999999998</v>
          </cell>
          <cell r="DM185">
            <v>0.6</v>
          </cell>
          <cell r="DN185">
            <v>6.7</v>
          </cell>
          <cell r="DP185">
            <v>-6.6</v>
          </cell>
          <cell r="DQ185">
            <v>-7.2</v>
          </cell>
          <cell r="DR185">
            <v>-6.1</v>
          </cell>
          <cell r="DS185">
            <v>7.8</v>
          </cell>
          <cell r="EA185">
            <v>3.9</v>
          </cell>
        </row>
        <row r="186">
          <cell r="D186">
            <v>0</v>
          </cell>
          <cell r="F186">
            <v>2</v>
          </cell>
          <cell r="G186">
            <v>3.8</v>
          </cell>
          <cell r="H186">
            <v>5.3</v>
          </cell>
          <cell r="I186">
            <v>4.9000000000000004</v>
          </cell>
          <cell r="J186">
            <v>-2.7</v>
          </cell>
          <cell r="K186">
            <v>3.2</v>
          </cell>
          <cell r="L186">
            <v>5</v>
          </cell>
          <cell r="M186">
            <v>1.6</v>
          </cell>
          <cell r="N186">
            <v>2</v>
          </cell>
          <cell r="O186">
            <v>5.2</v>
          </cell>
          <cell r="P186">
            <v>-1.7</v>
          </cell>
          <cell r="Q186">
            <v>-0.2</v>
          </cell>
          <cell r="R186">
            <v>-3.2</v>
          </cell>
          <cell r="S186">
            <v>-1.2</v>
          </cell>
          <cell r="T186">
            <v>-5.6</v>
          </cell>
          <cell r="U186">
            <v>-0.9</v>
          </cell>
          <cell r="V186">
            <v>1.1000000000000001</v>
          </cell>
          <cell r="W186">
            <v>-5.5</v>
          </cell>
          <cell r="X186">
            <v>-0.1</v>
          </cell>
          <cell r="Y186">
            <v>-13</v>
          </cell>
          <cell r="Z186">
            <v>12.7</v>
          </cell>
          <cell r="AA186">
            <v>4.7</v>
          </cell>
          <cell r="AB186">
            <v>4.9000000000000004</v>
          </cell>
          <cell r="AC186">
            <v>4.3</v>
          </cell>
          <cell r="AD186">
            <v>3.5</v>
          </cell>
          <cell r="AE186">
            <v>2.2000000000000002</v>
          </cell>
          <cell r="AF186">
            <v>4.5</v>
          </cell>
          <cell r="AG186">
            <v>0.9</v>
          </cell>
          <cell r="AH186">
            <v>-1.4</v>
          </cell>
          <cell r="AI186">
            <v>6.1</v>
          </cell>
          <cell r="AJ186">
            <v>-1.2</v>
          </cell>
          <cell r="AK186">
            <v>0.7</v>
          </cell>
          <cell r="AL186">
            <v>-0.3</v>
          </cell>
          <cell r="AM186">
            <v>1.1000000000000001</v>
          </cell>
          <cell r="AN186">
            <v>3.9</v>
          </cell>
          <cell r="AO186">
            <v>2.5</v>
          </cell>
          <cell r="AP186">
            <v>2.5</v>
          </cell>
          <cell r="AQ186">
            <v>1.7</v>
          </cell>
          <cell r="AR186">
            <v>2.8</v>
          </cell>
          <cell r="AS186">
            <v>7.3</v>
          </cell>
          <cell r="AT186">
            <v>0.4</v>
          </cell>
          <cell r="AU186">
            <v>-0.1</v>
          </cell>
          <cell r="AV186">
            <v>-1.5</v>
          </cell>
          <cell r="AW186">
            <v>0.7</v>
          </cell>
          <cell r="AX186">
            <v>0.9</v>
          </cell>
          <cell r="AY186">
            <v>0.7</v>
          </cell>
          <cell r="AZ186">
            <v>2.9</v>
          </cell>
          <cell r="BA186">
            <v>-0.5</v>
          </cell>
          <cell r="BB186">
            <v>1.1000000000000001</v>
          </cell>
          <cell r="BC186">
            <v>1.6</v>
          </cell>
          <cell r="BD186">
            <v>-0.8</v>
          </cell>
          <cell r="BE186">
            <v>5.0999999999999996</v>
          </cell>
          <cell r="BH186">
            <v>0.4</v>
          </cell>
          <cell r="BI186">
            <v>-6.6</v>
          </cell>
          <cell r="BJ186">
            <v>0.8</v>
          </cell>
          <cell r="BK186">
            <v>4.4000000000000004</v>
          </cell>
          <cell r="BL186">
            <v>4.5999999999999996</v>
          </cell>
          <cell r="BM186">
            <v>3.5</v>
          </cell>
          <cell r="BO186">
            <v>-10</v>
          </cell>
          <cell r="BR186">
            <v>3.1</v>
          </cell>
          <cell r="BS186">
            <v>1.9</v>
          </cell>
          <cell r="BT186">
            <v>2.1</v>
          </cell>
          <cell r="BU186">
            <v>4</v>
          </cell>
          <cell r="BV186">
            <v>-1.2</v>
          </cell>
          <cell r="BW186">
            <v>-0.9</v>
          </cell>
          <cell r="BX186">
            <v>1.2</v>
          </cell>
          <cell r="BY186">
            <v>0.9</v>
          </cell>
          <cell r="BZ186">
            <v>0.9</v>
          </cell>
          <cell r="CA186">
            <v>-0.3</v>
          </cell>
          <cell r="CB186">
            <v>3.1</v>
          </cell>
          <cell r="CC186">
            <v>2.4</v>
          </cell>
          <cell r="CD186">
            <v>3.8</v>
          </cell>
          <cell r="CE186">
            <v>3.9</v>
          </cell>
          <cell r="CF186">
            <v>1.4</v>
          </cell>
          <cell r="CG186">
            <v>7.6</v>
          </cell>
          <cell r="CH186">
            <v>7.3</v>
          </cell>
          <cell r="CI186">
            <v>2.6</v>
          </cell>
          <cell r="CJ186">
            <v>7.6</v>
          </cell>
          <cell r="CK186">
            <v>8.3000000000000007</v>
          </cell>
          <cell r="CL186">
            <v>9.3000000000000007</v>
          </cell>
          <cell r="CM186">
            <v>11.5</v>
          </cell>
          <cell r="CN186">
            <v>1</v>
          </cell>
          <cell r="CO186">
            <v>4.5</v>
          </cell>
          <cell r="CP186">
            <v>2.6</v>
          </cell>
          <cell r="CQ186">
            <v>3.1</v>
          </cell>
          <cell r="CR186">
            <v>3</v>
          </cell>
          <cell r="CS186">
            <v>2.8</v>
          </cell>
          <cell r="CT186">
            <v>4.3</v>
          </cell>
          <cell r="CU186">
            <v>1.2</v>
          </cell>
          <cell r="CV186">
            <v>-0.4</v>
          </cell>
          <cell r="CW186">
            <v>7.9</v>
          </cell>
          <cell r="CX186">
            <v>5.7</v>
          </cell>
          <cell r="CY186">
            <v>4.0999999999999996</v>
          </cell>
          <cell r="CZ186">
            <v>5.5</v>
          </cell>
          <cell r="DA186">
            <v>3.8</v>
          </cell>
          <cell r="DB186">
            <v>0.8</v>
          </cell>
          <cell r="DC186">
            <v>-2.6</v>
          </cell>
          <cell r="DD186">
            <v>-2.5</v>
          </cell>
          <cell r="DE186">
            <v>-2.6</v>
          </cell>
          <cell r="DF186">
            <v>4.5999999999999996</v>
          </cell>
          <cell r="DI186">
            <v>3.4</v>
          </cell>
          <cell r="DM186">
            <v>3</v>
          </cell>
          <cell r="DN186">
            <v>5.8</v>
          </cell>
          <cell r="DP186">
            <v>-2.8</v>
          </cell>
          <cell r="DQ186">
            <v>2.6</v>
          </cell>
          <cell r="DR186">
            <v>-7.7</v>
          </cell>
          <cell r="DS186">
            <v>7.8</v>
          </cell>
          <cell r="EA186">
            <v>2.2000000000000002</v>
          </cell>
        </row>
        <row r="187">
          <cell r="D187">
            <v>0.5</v>
          </cell>
          <cell r="F187">
            <v>1</v>
          </cell>
          <cell r="G187">
            <v>2.8</v>
          </cell>
          <cell r="H187">
            <v>3.1</v>
          </cell>
          <cell r="I187">
            <v>5.9</v>
          </cell>
          <cell r="J187">
            <v>-2.8</v>
          </cell>
          <cell r="K187">
            <v>3.9</v>
          </cell>
          <cell r="L187">
            <v>6.3</v>
          </cell>
          <cell r="M187">
            <v>2.1</v>
          </cell>
          <cell r="N187">
            <v>2.5</v>
          </cell>
          <cell r="O187">
            <v>4.5</v>
          </cell>
          <cell r="P187">
            <v>-2.1</v>
          </cell>
          <cell r="Q187">
            <v>-1.6</v>
          </cell>
          <cell r="R187">
            <v>-3.9</v>
          </cell>
          <cell r="S187">
            <v>-4.0999999999999996</v>
          </cell>
          <cell r="T187">
            <v>-4.7</v>
          </cell>
          <cell r="U187">
            <v>4.5999999999999996</v>
          </cell>
          <cell r="V187">
            <v>-2.2999999999999998</v>
          </cell>
          <cell r="W187">
            <v>-2.4</v>
          </cell>
          <cell r="X187">
            <v>-10.1</v>
          </cell>
          <cell r="Y187">
            <v>-14.8</v>
          </cell>
          <cell r="Z187">
            <v>-6</v>
          </cell>
          <cell r="AA187">
            <v>4.8</v>
          </cell>
          <cell r="AB187">
            <v>5.2</v>
          </cell>
          <cell r="AC187">
            <v>4.5999999999999996</v>
          </cell>
          <cell r="AD187">
            <v>3.3</v>
          </cell>
          <cell r="AE187">
            <v>2.2000000000000002</v>
          </cell>
          <cell r="AF187">
            <v>4.0999999999999996</v>
          </cell>
          <cell r="AG187">
            <v>1.6</v>
          </cell>
          <cell r="AH187">
            <v>3.5</v>
          </cell>
          <cell r="AI187">
            <v>4.5</v>
          </cell>
          <cell r="AJ187">
            <v>-1.4</v>
          </cell>
          <cell r="AK187">
            <v>0.1</v>
          </cell>
          <cell r="AL187">
            <v>-0.5</v>
          </cell>
          <cell r="AM187">
            <v>2.7</v>
          </cell>
          <cell r="AN187">
            <v>5.8</v>
          </cell>
          <cell r="AO187">
            <v>2.5</v>
          </cell>
          <cell r="AP187">
            <v>3.1</v>
          </cell>
          <cell r="AQ187">
            <v>2</v>
          </cell>
          <cell r="AR187">
            <v>1</v>
          </cell>
          <cell r="AS187">
            <v>13</v>
          </cell>
          <cell r="AT187">
            <v>0.6</v>
          </cell>
          <cell r="AU187">
            <v>1.8</v>
          </cell>
          <cell r="AV187">
            <v>1.2</v>
          </cell>
          <cell r="AW187">
            <v>1.7</v>
          </cell>
          <cell r="AX187">
            <v>0.7</v>
          </cell>
          <cell r="AY187">
            <v>-0.8</v>
          </cell>
          <cell r="AZ187">
            <v>1.7</v>
          </cell>
          <cell r="BA187">
            <v>-0.1</v>
          </cell>
          <cell r="BB187">
            <v>-1.9</v>
          </cell>
          <cell r="BC187">
            <v>0.6</v>
          </cell>
          <cell r="BD187">
            <v>-1.1000000000000001</v>
          </cell>
          <cell r="BE187">
            <v>-6</v>
          </cell>
          <cell r="BH187">
            <v>1.8</v>
          </cell>
          <cell r="BI187">
            <v>-6.2</v>
          </cell>
          <cell r="BJ187">
            <v>0.7</v>
          </cell>
          <cell r="BK187">
            <v>2.2000000000000002</v>
          </cell>
          <cell r="BL187">
            <v>2.7</v>
          </cell>
          <cell r="BM187">
            <v>0.6</v>
          </cell>
          <cell r="BO187">
            <v>-9.3000000000000007</v>
          </cell>
          <cell r="BR187">
            <v>1.6</v>
          </cell>
          <cell r="BS187">
            <v>0.4</v>
          </cell>
          <cell r="BT187">
            <v>1.6</v>
          </cell>
          <cell r="BU187">
            <v>3.4</v>
          </cell>
          <cell r="BV187">
            <v>-2</v>
          </cell>
          <cell r="BW187">
            <v>-0.9</v>
          </cell>
          <cell r="BX187">
            <v>-0.2</v>
          </cell>
          <cell r="BY187">
            <v>-0.4</v>
          </cell>
          <cell r="BZ187">
            <v>-0.4</v>
          </cell>
          <cell r="CA187">
            <v>0.4</v>
          </cell>
          <cell r="CB187">
            <v>-0.2</v>
          </cell>
          <cell r="CC187">
            <v>2.5</v>
          </cell>
          <cell r="CD187">
            <v>3.2</v>
          </cell>
          <cell r="CE187">
            <v>4.5999999999999996</v>
          </cell>
          <cell r="CF187">
            <v>1.5</v>
          </cell>
          <cell r="CG187">
            <v>5.3</v>
          </cell>
          <cell r="CH187">
            <v>7.1</v>
          </cell>
          <cell r="CI187">
            <v>1.4</v>
          </cell>
          <cell r="CJ187">
            <v>5.3</v>
          </cell>
          <cell r="CK187">
            <v>5</v>
          </cell>
          <cell r="CL187">
            <v>6.3</v>
          </cell>
          <cell r="CM187">
            <v>7.3</v>
          </cell>
          <cell r="CN187">
            <v>4.3</v>
          </cell>
          <cell r="CO187">
            <v>3.4</v>
          </cell>
          <cell r="CP187">
            <v>-0.8</v>
          </cell>
          <cell r="CQ187">
            <v>3.1</v>
          </cell>
          <cell r="CR187">
            <v>3</v>
          </cell>
          <cell r="CS187">
            <v>2.4</v>
          </cell>
          <cell r="CT187">
            <v>3</v>
          </cell>
          <cell r="CU187">
            <v>0.2</v>
          </cell>
          <cell r="CV187">
            <v>-1.5</v>
          </cell>
          <cell r="CW187">
            <v>5.5</v>
          </cell>
          <cell r="CX187">
            <v>4.9000000000000004</v>
          </cell>
          <cell r="CY187">
            <v>-0.1</v>
          </cell>
          <cell r="CZ187">
            <v>5.5</v>
          </cell>
          <cell r="DA187">
            <v>-0.9</v>
          </cell>
          <cell r="DB187">
            <v>0.2</v>
          </cell>
          <cell r="DC187">
            <v>-2.2000000000000002</v>
          </cell>
          <cell r="DD187">
            <v>-1.5</v>
          </cell>
          <cell r="DE187">
            <v>-3.1</v>
          </cell>
          <cell r="DF187">
            <v>3.7</v>
          </cell>
          <cell r="DI187">
            <v>4</v>
          </cell>
          <cell r="DM187">
            <v>4.0999999999999996</v>
          </cell>
          <cell r="DN187">
            <v>4.5999999999999996</v>
          </cell>
          <cell r="DP187">
            <v>-3.7</v>
          </cell>
          <cell r="DQ187">
            <v>2.8</v>
          </cell>
          <cell r="DR187">
            <v>-10.199999999999999</v>
          </cell>
          <cell r="DS187">
            <v>7.8</v>
          </cell>
          <cell r="EA187">
            <v>6.1</v>
          </cell>
        </row>
        <row r="188">
          <cell r="D188">
            <v>-0.2</v>
          </cell>
          <cell r="F188">
            <v>1.1000000000000001</v>
          </cell>
          <cell r="G188">
            <v>2.7</v>
          </cell>
          <cell r="H188">
            <v>2.1</v>
          </cell>
          <cell r="I188">
            <v>4.4000000000000004</v>
          </cell>
          <cell r="J188">
            <v>3.7</v>
          </cell>
          <cell r="K188">
            <v>2.9</v>
          </cell>
          <cell r="L188">
            <v>5</v>
          </cell>
          <cell r="M188">
            <v>1.1000000000000001</v>
          </cell>
          <cell r="N188">
            <v>4.2</v>
          </cell>
          <cell r="O188">
            <v>0.7</v>
          </cell>
          <cell r="P188">
            <v>-0.8</v>
          </cell>
          <cell r="Q188">
            <v>-2.4</v>
          </cell>
          <cell r="R188">
            <v>-0.3</v>
          </cell>
          <cell r="S188">
            <v>-1.8</v>
          </cell>
          <cell r="T188">
            <v>-2.8</v>
          </cell>
          <cell r="U188">
            <v>0.4</v>
          </cell>
          <cell r="V188">
            <v>-1</v>
          </cell>
          <cell r="W188">
            <v>3.4</v>
          </cell>
          <cell r="X188">
            <v>-7.6</v>
          </cell>
          <cell r="Y188">
            <v>-8.9</v>
          </cell>
          <cell r="Z188">
            <v>-6.6</v>
          </cell>
          <cell r="AA188">
            <v>3.9</v>
          </cell>
          <cell r="AB188">
            <v>4</v>
          </cell>
          <cell r="AC188">
            <v>4.0999999999999996</v>
          </cell>
          <cell r="AD188">
            <v>2.2000000000000002</v>
          </cell>
          <cell r="AE188">
            <v>1.7</v>
          </cell>
          <cell r="AF188">
            <v>2.5</v>
          </cell>
          <cell r="AG188">
            <v>3</v>
          </cell>
          <cell r="AH188">
            <v>8.5</v>
          </cell>
          <cell r="AI188">
            <v>5.2</v>
          </cell>
          <cell r="AJ188">
            <v>-1.3</v>
          </cell>
          <cell r="AK188">
            <v>0.8</v>
          </cell>
          <cell r="AL188">
            <v>2.2000000000000002</v>
          </cell>
          <cell r="AM188">
            <v>4.4000000000000004</v>
          </cell>
          <cell r="AN188">
            <v>7.6</v>
          </cell>
          <cell r="AO188">
            <v>2.2000000000000002</v>
          </cell>
          <cell r="AP188">
            <v>2.7</v>
          </cell>
          <cell r="AQ188">
            <v>1.2</v>
          </cell>
          <cell r="AR188">
            <v>1.5</v>
          </cell>
          <cell r="AS188">
            <v>19.3</v>
          </cell>
          <cell r="AT188">
            <v>1.2</v>
          </cell>
          <cell r="AU188">
            <v>0.6</v>
          </cell>
          <cell r="AV188">
            <v>0.4</v>
          </cell>
          <cell r="AW188">
            <v>0.1</v>
          </cell>
          <cell r="AX188">
            <v>1.5</v>
          </cell>
          <cell r="AY188">
            <v>0.3</v>
          </cell>
          <cell r="AZ188">
            <v>0.7</v>
          </cell>
          <cell r="BA188">
            <v>3</v>
          </cell>
          <cell r="BB188">
            <v>-0.6</v>
          </cell>
          <cell r="BC188">
            <v>-0.8</v>
          </cell>
          <cell r="BD188">
            <v>-1</v>
          </cell>
          <cell r="BE188">
            <v>1.2</v>
          </cell>
          <cell r="BH188">
            <v>3.5</v>
          </cell>
          <cell r="BI188">
            <v>-6.4</v>
          </cell>
          <cell r="BJ188">
            <v>0.6</v>
          </cell>
          <cell r="BK188">
            <v>4</v>
          </cell>
          <cell r="BL188">
            <v>4.2</v>
          </cell>
          <cell r="BM188">
            <v>3.5</v>
          </cell>
          <cell r="BO188">
            <v>-9.5</v>
          </cell>
          <cell r="BR188">
            <v>1.3</v>
          </cell>
          <cell r="BS188">
            <v>-0.2</v>
          </cell>
          <cell r="BT188">
            <v>1.1000000000000001</v>
          </cell>
          <cell r="BU188">
            <v>2</v>
          </cell>
          <cell r="BV188">
            <v>-1.5</v>
          </cell>
          <cell r="BW188">
            <v>0.2</v>
          </cell>
          <cell r="BX188">
            <v>-0.4</v>
          </cell>
          <cell r="BY188">
            <v>-0.8</v>
          </cell>
          <cell r="BZ188">
            <v>-0.8</v>
          </cell>
          <cell r="CA188">
            <v>0.7</v>
          </cell>
          <cell r="CB188">
            <v>-1.1000000000000001</v>
          </cell>
          <cell r="CC188">
            <v>2.1</v>
          </cell>
          <cell r="CD188">
            <v>2.9</v>
          </cell>
          <cell r="CE188">
            <v>2.7</v>
          </cell>
          <cell r="CF188">
            <v>1.1000000000000001</v>
          </cell>
          <cell r="CG188">
            <v>3.7</v>
          </cell>
          <cell r="CH188">
            <v>6.9</v>
          </cell>
          <cell r="CI188">
            <v>1.8</v>
          </cell>
          <cell r="CJ188">
            <v>3.7</v>
          </cell>
          <cell r="CK188">
            <v>1</v>
          </cell>
          <cell r="CL188">
            <v>2</v>
          </cell>
          <cell r="CM188">
            <v>1.3</v>
          </cell>
          <cell r="CN188">
            <v>5.0999999999999996</v>
          </cell>
          <cell r="CO188">
            <v>3.2</v>
          </cell>
          <cell r="CP188">
            <v>-2.8</v>
          </cell>
          <cell r="CQ188">
            <v>1.5</v>
          </cell>
          <cell r="CR188">
            <v>1.3</v>
          </cell>
          <cell r="CS188">
            <v>1.1000000000000001</v>
          </cell>
          <cell r="CT188">
            <v>2.9</v>
          </cell>
          <cell r="CU188">
            <v>0</v>
          </cell>
          <cell r="CV188">
            <v>-0.2</v>
          </cell>
          <cell r="CW188">
            <v>2.1</v>
          </cell>
          <cell r="CX188">
            <v>3.7</v>
          </cell>
          <cell r="CY188">
            <v>0.3</v>
          </cell>
          <cell r="CZ188">
            <v>5.5</v>
          </cell>
          <cell r="DA188">
            <v>-0.5</v>
          </cell>
          <cell r="DB188">
            <v>0.4</v>
          </cell>
          <cell r="DC188">
            <v>-2.2000000000000002</v>
          </cell>
          <cell r="DD188">
            <v>-2.5</v>
          </cell>
          <cell r="DE188">
            <v>-1.7</v>
          </cell>
          <cell r="DF188">
            <v>4</v>
          </cell>
          <cell r="DI188">
            <v>3.5</v>
          </cell>
          <cell r="DM188">
            <v>3.6</v>
          </cell>
          <cell r="DN188">
            <v>4.9000000000000004</v>
          </cell>
          <cell r="DP188">
            <v>-5</v>
          </cell>
          <cell r="DQ188">
            <v>0.3</v>
          </cell>
          <cell r="DR188">
            <v>-9.3000000000000007</v>
          </cell>
          <cell r="DS188">
            <v>7.8</v>
          </cell>
          <cell r="EA188">
            <v>0.5</v>
          </cell>
        </row>
        <row r="189">
          <cell r="D189">
            <v>-0.5</v>
          </cell>
          <cell r="F189">
            <v>2.7</v>
          </cell>
          <cell r="G189">
            <v>2</v>
          </cell>
          <cell r="H189">
            <v>3.3</v>
          </cell>
          <cell r="I189">
            <v>0.2</v>
          </cell>
          <cell r="J189">
            <v>-0.2</v>
          </cell>
          <cell r="K189">
            <v>3.5</v>
          </cell>
          <cell r="L189">
            <v>5.6</v>
          </cell>
          <cell r="M189">
            <v>1.3</v>
          </cell>
          <cell r="N189">
            <v>2.9</v>
          </cell>
          <cell r="O189">
            <v>4.4000000000000004</v>
          </cell>
          <cell r="P189">
            <v>0.5</v>
          </cell>
          <cell r="Q189">
            <v>-2.2999999999999998</v>
          </cell>
          <cell r="R189">
            <v>10</v>
          </cell>
          <cell r="S189">
            <v>0.5</v>
          </cell>
          <cell r="T189">
            <v>-3.7</v>
          </cell>
          <cell r="U189">
            <v>0.4</v>
          </cell>
          <cell r="V189">
            <v>-0.4</v>
          </cell>
          <cell r="W189">
            <v>3.1</v>
          </cell>
          <cell r="X189">
            <v>6.2</v>
          </cell>
          <cell r="Y189">
            <v>-0.9</v>
          </cell>
          <cell r="Z189">
            <v>12.7</v>
          </cell>
          <cell r="AA189">
            <v>2.8</v>
          </cell>
          <cell r="AB189">
            <v>1.4</v>
          </cell>
          <cell r="AC189">
            <v>4.2</v>
          </cell>
          <cell r="AD189">
            <v>2.9</v>
          </cell>
          <cell r="AE189">
            <v>1.7</v>
          </cell>
          <cell r="AF189">
            <v>3.8</v>
          </cell>
          <cell r="AG189">
            <v>2.1</v>
          </cell>
          <cell r="AH189">
            <v>7.5</v>
          </cell>
          <cell r="AI189">
            <v>4.4000000000000004</v>
          </cell>
          <cell r="AJ189">
            <v>-2.2000000000000002</v>
          </cell>
          <cell r="AK189">
            <v>1.4</v>
          </cell>
          <cell r="AL189">
            <v>1.8</v>
          </cell>
          <cell r="AM189">
            <v>2.4</v>
          </cell>
          <cell r="AN189">
            <v>9.5</v>
          </cell>
          <cell r="AO189">
            <v>2.7</v>
          </cell>
          <cell r="AP189">
            <v>2.9</v>
          </cell>
          <cell r="AQ189">
            <v>2.4</v>
          </cell>
          <cell r="AR189">
            <v>2</v>
          </cell>
          <cell r="AS189">
            <v>23.6</v>
          </cell>
          <cell r="AT189">
            <v>1.1000000000000001</v>
          </cell>
          <cell r="AU189">
            <v>1.7</v>
          </cell>
          <cell r="AV189">
            <v>2.1</v>
          </cell>
          <cell r="AW189">
            <v>1.1000000000000001</v>
          </cell>
          <cell r="AX189">
            <v>1.3</v>
          </cell>
          <cell r="AY189">
            <v>0.3</v>
          </cell>
          <cell r="AZ189">
            <v>-0.5</v>
          </cell>
          <cell r="BA189">
            <v>2.7</v>
          </cell>
          <cell r="BB189">
            <v>-2</v>
          </cell>
          <cell r="BC189">
            <v>-1.7</v>
          </cell>
          <cell r="BD189">
            <v>-2.2000000000000002</v>
          </cell>
          <cell r="BE189">
            <v>-1.5</v>
          </cell>
          <cell r="BH189">
            <v>2.7</v>
          </cell>
          <cell r="BI189">
            <v>-3.8</v>
          </cell>
          <cell r="BJ189">
            <v>0.4</v>
          </cell>
          <cell r="BK189">
            <v>5.4</v>
          </cell>
          <cell r="BL189">
            <v>5</v>
          </cell>
          <cell r="BM189">
            <v>6.9</v>
          </cell>
          <cell r="BO189">
            <v>-5.7</v>
          </cell>
          <cell r="BR189">
            <v>1.2</v>
          </cell>
          <cell r="BS189">
            <v>-0.5</v>
          </cell>
          <cell r="BT189">
            <v>0.5</v>
          </cell>
          <cell r="BU189">
            <v>1.5</v>
          </cell>
          <cell r="BV189">
            <v>-2</v>
          </cell>
          <cell r="BW189">
            <v>0.1</v>
          </cell>
          <cell r="BX189">
            <v>-0.7</v>
          </cell>
          <cell r="BY189">
            <v>-0.6</v>
          </cell>
          <cell r="BZ189">
            <v>-0.6</v>
          </cell>
          <cell r="CA189">
            <v>-0.1</v>
          </cell>
          <cell r="CB189">
            <v>-1.5</v>
          </cell>
          <cell r="CC189">
            <v>1.9</v>
          </cell>
          <cell r="CD189">
            <v>1.9</v>
          </cell>
          <cell r="CE189">
            <v>1.9</v>
          </cell>
          <cell r="CF189">
            <v>1.2</v>
          </cell>
          <cell r="CG189">
            <v>3</v>
          </cell>
          <cell r="CH189">
            <v>8.5</v>
          </cell>
          <cell r="CI189">
            <v>0.8</v>
          </cell>
          <cell r="CJ189">
            <v>3</v>
          </cell>
          <cell r="CK189">
            <v>-1.5</v>
          </cell>
          <cell r="CL189">
            <v>-2.4</v>
          </cell>
          <cell r="CM189">
            <v>-4.4000000000000004</v>
          </cell>
          <cell r="CN189">
            <v>5.6</v>
          </cell>
          <cell r="CO189">
            <v>3.5</v>
          </cell>
          <cell r="CP189">
            <v>3.5</v>
          </cell>
          <cell r="CQ189">
            <v>1.8</v>
          </cell>
          <cell r="CR189">
            <v>1.6</v>
          </cell>
          <cell r="CS189">
            <v>3.3</v>
          </cell>
          <cell r="CT189">
            <v>0.7</v>
          </cell>
          <cell r="CU189">
            <v>0.5</v>
          </cell>
          <cell r="CV189">
            <v>0.7</v>
          </cell>
          <cell r="CW189">
            <v>9.6</v>
          </cell>
          <cell r="CX189">
            <v>5.6</v>
          </cell>
          <cell r="CY189">
            <v>-0.5</v>
          </cell>
          <cell r="CZ189">
            <v>0.2</v>
          </cell>
          <cell r="DA189">
            <v>-0.5</v>
          </cell>
          <cell r="DB189">
            <v>2</v>
          </cell>
          <cell r="DC189">
            <v>0.3</v>
          </cell>
          <cell r="DD189">
            <v>-1.4</v>
          </cell>
          <cell r="DE189">
            <v>2.8</v>
          </cell>
          <cell r="DF189">
            <v>8.6999999999999993</v>
          </cell>
          <cell r="DI189">
            <v>3.1</v>
          </cell>
          <cell r="DM189">
            <v>3.4</v>
          </cell>
          <cell r="DN189">
            <v>3.3</v>
          </cell>
          <cell r="DP189">
            <v>-3</v>
          </cell>
          <cell r="DQ189">
            <v>0.8</v>
          </cell>
          <cell r="DR189">
            <v>-6.9</v>
          </cell>
          <cell r="DS189">
            <v>4.3</v>
          </cell>
          <cell r="EA189">
            <v>-0.2</v>
          </cell>
        </row>
        <row r="190">
          <cell r="D190">
            <v>0.4</v>
          </cell>
          <cell r="F190">
            <v>1.5</v>
          </cell>
          <cell r="G190">
            <v>3.2</v>
          </cell>
          <cell r="H190">
            <v>4.0999999999999996</v>
          </cell>
          <cell r="I190">
            <v>0.3</v>
          </cell>
          <cell r="J190">
            <v>6.8</v>
          </cell>
          <cell r="K190">
            <v>1.9</v>
          </cell>
          <cell r="L190">
            <v>3.2</v>
          </cell>
          <cell r="M190">
            <v>0.7</v>
          </cell>
          <cell r="N190">
            <v>2.7</v>
          </cell>
          <cell r="O190">
            <v>-0.4</v>
          </cell>
          <cell r="P190">
            <v>0.8</v>
          </cell>
          <cell r="Q190">
            <v>-2.2999999999999998</v>
          </cell>
          <cell r="R190">
            <v>7.8</v>
          </cell>
          <cell r="S190">
            <v>0.6</v>
          </cell>
          <cell r="T190">
            <v>-0.6</v>
          </cell>
          <cell r="U190">
            <v>2.2999999999999998</v>
          </cell>
          <cell r="V190">
            <v>-0.5</v>
          </cell>
          <cell r="W190">
            <v>3</v>
          </cell>
          <cell r="X190">
            <v>-1.7</v>
          </cell>
          <cell r="Y190">
            <v>2.4</v>
          </cell>
          <cell r="Z190">
            <v>-5.0999999999999996</v>
          </cell>
          <cell r="AA190">
            <v>1.8</v>
          </cell>
          <cell r="AB190">
            <v>0.3</v>
          </cell>
          <cell r="AC190">
            <v>3.7</v>
          </cell>
          <cell r="AD190">
            <v>2.5</v>
          </cell>
          <cell r="AE190">
            <v>1.7</v>
          </cell>
          <cell r="AF190">
            <v>2.9</v>
          </cell>
          <cell r="AG190">
            <v>0.7</v>
          </cell>
          <cell r="AH190">
            <v>4</v>
          </cell>
          <cell r="AI190">
            <v>2.2999999999999998</v>
          </cell>
          <cell r="AJ190">
            <v>-1.6</v>
          </cell>
          <cell r="AK190">
            <v>0.1</v>
          </cell>
          <cell r="AL190">
            <v>0</v>
          </cell>
          <cell r="AM190">
            <v>1.2</v>
          </cell>
          <cell r="AN190">
            <v>9.9</v>
          </cell>
          <cell r="AO190">
            <v>2.4</v>
          </cell>
          <cell r="AP190">
            <v>2.9</v>
          </cell>
          <cell r="AQ190">
            <v>1.4</v>
          </cell>
          <cell r="AR190">
            <v>2.1</v>
          </cell>
          <cell r="AS190">
            <v>25.7</v>
          </cell>
          <cell r="AT190">
            <v>1.2</v>
          </cell>
          <cell r="AU190">
            <v>2</v>
          </cell>
          <cell r="AV190">
            <v>2.9</v>
          </cell>
          <cell r="AW190">
            <v>0.6</v>
          </cell>
          <cell r="AX190">
            <v>1.3</v>
          </cell>
          <cell r="AY190">
            <v>0.5</v>
          </cell>
          <cell r="AZ190">
            <v>-1.7</v>
          </cell>
          <cell r="BA190">
            <v>2.2999999999999998</v>
          </cell>
          <cell r="BB190">
            <v>-1.5</v>
          </cell>
          <cell r="BC190">
            <v>-2.5</v>
          </cell>
          <cell r="BD190">
            <v>0.2</v>
          </cell>
          <cell r="BE190">
            <v>-3.1</v>
          </cell>
          <cell r="BH190">
            <v>4.4000000000000004</v>
          </cell>
          <cell r="BI190">
            <v>-1</v>
          </cell>
          <cell r="BJ190">
            <v>0.5</v>
          </cell>
          <cell r="BK190">
            <v>5.5</v>
          </cell>
          <cell r="BL190">
            <v>5</v>
          </cell>
          <cell r="BM190">
            <v>7.1</v>
          </cell>
          <cell r="BO190">
            <v>-1.6</v>
          </cell>
          <cell r="BR190">
            <v>1.4</v>
          </cell>
          <cell r="BS190">
            <v>-0.6</v>
          </cell>
          <cell r="BT190">
            <v>-1</v>
          </cell>
          <cell r="BU190">
            <v>-1.9</v>
          </cell>
          <cell r="BV190">
            <v>0.3</v>
          </cell>
          <cell r="BW190">
            <v>1.3</v>
          </cell>
          <cell r="BX190">
            <v>0.5</v>
          </cell>
          <cell r="BY190">
            <v>0.9</v>
          </cell>
          <cell r="BZ190">
            <v>0.9</v>
          </cell>
          <cell r="CA190">
            <v>0.5</v>
          </cell>
          <cell r="CB190">
            <v>-0.6</v>
          </cell>
          <cell r="CC190">
            <v>0.6</v>
          </cell>
          <cell r="CD190">
            <v>-0.5</v>
          </cell>
          <cell r="CE190">
            <v>2.6</v>
          </cell>
          <cell r="CF190">
            <v>0.3</v>
          </cell>
          <cell r="CG190">
            <v>3</v>
          </cell>
          <cell r="CH190">
            <v>9.6999999999999993</v>
          </cell>
          <cell r="CI190">
            <v>0.5</v>
          </cell>
          <cell r="CJ190">
            <v>3</v>
          </cell>
          <cell r="CK190">
            <v>4.9000000000000004</v>
          </cell>
          <cell r="CL190">
            <v>5.4</v>
          </cell>
          <cell r="CM190">
            <v>5.9</v>
          </cell>
          <cell r="CN190">
            <v>3.2</v>
          </cell>
          <cell r="CO190">
            <v>3.6</v>
          </cell>
          <cell r="CP190">
            <v>2.4</v>
          </cell>
          <cell r="CQ190">
            <v>2.9</v>
          </cell>
          <cell r="CR190">
            <v>2.8</v>
          </cell>
          <cell r="CS190">
            <v>6.3</v>
          </cell>
          <cell r="CT190">
            <v>1.3</v>
          </cell>
          <cell r="CU190">
            <v>1.1000000000000001</v>
          </cell>
          <cell r="CV190">
            <v>-0.2</v>
          </cell>
          <cell r="CW190">
            <v>9.1999999999999993</v>
          </cell>
          <cell r="CX190">
            <v>5.8</v>
          </cell>
          <cell r="CY190">
            <v>-0.6</v>
          </cell>
          <cell r="CZ190">
            <v>0</v>
          </cell>
          <cell r="DA190">
            <v>-0.6</v>
          </cell>
          <cell r="DB190">
            <v>2.7</v>
          </cell>
          <cell r="DC190">
            <v>0.8</v>
          </cell>
          <cell r="DD190">
            <v>0.6</v>
          </cell>
          <cell r="DE190">
            <v>1.4</v>
          </cell>
          <cell r="DF190">
            <v>9.4</v>
          </cell>
          <cell r="DI190">
            <v>2.8</v>
          </cell>
          <cell r="DM190">
            <v>2.9</v>
          </cell>
          <cell r="DN190">
            <v>4.2</v>
          </cell>
          <cell r="DP190">
            <v>0.2</v>
          </cell>
          <cell r="DQ190">
            <v>1.3</v>
          </cell>
          <cell r="DR190">
            <v>-0.9</v>
          </cell>
          <cell r="DS190">
            <v>4.3</v>
          </cell>
          <cell r="EA190">
            <v>0.2</v>
          </cell>
        </row>
        <row r="191">
          <cell r="D191">
            <v>1.3</v>
          </cell>
          <cell r="F191">
            <v>2.6</v>
          </cell>
          <cell r="G191">
            <v>2.2999999999999998</v>
          </cell>
          <cell r="H191">
            <v>5</v>
          </cell>
          <cell r="I191">
            <v>-4.2</v>
          </cell>
          <cell r="J191">
            <v>6.7</v>
          </cell>
          <cell r="K191">
            <v>2.1</v>
          </cell>
          <cell r="L191">
            <v>2.5</v>
          </cell>
          <cell r="M191">
            <v>1.6</v>
          </cell>
          <cell r="N191">
            <v>5.0999999999999996</v>
          </cell>
          <cell r="O191">
            <v>-1.5</v>
          </cell>
          <cell r="P191">
            <v>2.9</v>
          </cell>
          <cell r="Q191">
            <v>1.1000000000000001</v>
          </cell>
          <cell r="R191">
            <v>17.2</v>
          </cell>
          <cell r="S191">
            <v>4.8</v>
          </cell>
          <cell r="T191">
            <v>-0.1</v>
          </cell>
          <cell r="U191">
            <v>0.2</v>
          </cell>
          <cell r="V191">
            <v>-0.7</v>
          </cell>
          <cell r="W191">
            <v>3.6</v>
          </cell>
          <cell r="X191">
            <v>7.3</v>
          </cell>
          <cell r="Y191">
            <v>1.9</v>
          </cell>
          <cell r="Z191">
            <v>12.3</v>
          </cell>
          <cell r="AA191">
            <v>1.8</v>
          </cell>
          <cell r="AB191">
            <v>0.3</v>
          </cell>
          <cell r="AC191">
            <v>3.8</v>
          </cell>
          <cell r="AD191">
            <v>1.9</v>
          </cell>
          <cell r="AE191">
            <v>0.7</v>
          </cell>
          <cell r="AF191">
            <v>2.6</v>
          </cell>
          <cell r="AG191">
            <v>1.7</v>
          </cell>
          <cell r="AH191">
            <v>3.6</v>
          </cell>
          <cell r="AI191">
            <v>4.4000000000000004</v>
          </cell>
          <cell r="AJ191">
            <v>0.2</v>
          </cell>
          <cell r="AK191">
            <v>4.9000000000000004</v>
          </cell>
          <cell r="AL191">
            <v>1.4</v>
          </cell>
          <cell r="AM191">
            <v>-0.6</v>
          </cell>
          <cell r="AN191">
            <v>8.8000000000000007</v>
          </cell>
          <cell r="AO191">
            <v>3.2</v>
          </cell>
          <cell r="AP191">
            <v>3.2</v>
          </cell>
          <cell r="AQ191">
            <v>3.1</v>
          </cell>
          <cell r="AR191">
            <v>3.7</v>
          </cell>
          <cell r="AS191">
            <v>19.600000000000001</v>
          </cell>
          <cell r="AT191">
            <v>0.5</v>
          </cell>
          <cell r="AU191">
            <v>-0.6</v>
          </cell>
          <cell r="AV191">
            <v>0.1</v>
          </cell>
          <cell r="AW191">
            <v>-2.7</v>
          </cell>
          <cell r="AX191">
            <v>1.3</v>
          </cell>
          <cell r="AY191">
            <v>1.9</v>
          </cell>
          <cell r="AZ191">
            <v>-1.7</v>
          </cell>
          <cell r="BA191">
            <v>1.8</v>
          </cell>
          <cell r="BB191">
            <v>-0.2</v>
          </cell>
          <cell r="BC191">
            <v>-4.4000000000000004</v>
          </cell>
          <cell r="BD191">
            <v>-0.3</v>
          </cell>
          <cell r="BE191">
            <v>6.2</v>
          </cell>
          <cell r="BH191">
            <v>3.7</v>
          </cell>
          <cell r="BI191">
            <v>0.3</v>
          </cell>
          <cell r="BJ191">
            <v>0.4</v>
          </cell>
          <cell r="BK191">
            <v>4.7</v>
          </cell>
          <cell r="BL191">
            <v>4</v>
          </cell>
          <cell r="BM191">
            <v>6.7</v>
          </cell>
          <cell r="BO191">
            <v>0.3</v>
          </cell>
          <cell r="BR191">
            <v>1.9</v>
          </cell>
          <cell r="BS191">
            <v>0.1</v>
          </cell>
          <cell r="BT191">
            <v>1</v>
          </cell>
          <cell r="BU191">
            <v>1</v>
          </cell>
          <cell r="BV191">
            <v>0.9</v>
          </cell>
          <cell r="BW191">
            <v>1.1000000000000001</v>
          </cell>
          <cell r="BX191">
            <v>1.5</v>
          </cell>
          <cell r="BY191">
            <v>1.5</v>
          </cell>
          <cell r="BZ191">
            <v>1.5</v>
          </cell>
          <cell r="CA191">
            <v>2.6</v>
          </cell>
          <cell r="CB191">
            <v>0.4</v>
          </cell>
          <cell r="CC191">
            <v>0.3</v>
          </cell>
          <cell r="CD191">
            <v>2.1</v>
          </cell>
          <cell r="CE191">
            <v>1.7</v>
          </cell>
          <cell r="CF191">
            <v>-2</v>
          </cell>
          <cell r="CG191">
            <v>4.7</v>
          </cell>
          <cell r="CH191">
            <v>8.6999999999999993</v>
          </cell>
          <cell r="CI191">
            <v>2.6</v>
          </cell>
          <cell r="CJ191">
            <v>4.7</v>
          </cell>
          <cell r="CK191">
            <v>5.2</v>
          </cell>
          <cell r="CL191">
            <v>5.8</v>
          </cell>
          <cell r="CM191">
            <v>6.3</v>
          </cell>
          <cell r="CN191">
            <v>2.7</v>
          </cell>
          <cell r="CO191">
            <v>4</v>
          </cell>
          <cell r="CP191">
            <v>2.2000000000000002</v>
          </cell>
          <cell r="CQ191">
            <v>2.1</v>
          </cell>
          <cell r="CR191">
            <v>1.8</v>
          </cell>
          <cell r="CS191">
            <v>7.3</v>
          </cell>
          <cell r="CT191">
            <v>-2.7</v>
          </cell>
          <cell r="CU191">
            <v>1.5</v>
          </cell>
          <cell r="CV191">
            <v>2.4</v>
          </cell>
          <cell r="CW191">
            <v>8.9</v>
          </cell>
          <cell r="CX191">
            <v>5.4</v>
          </cell>
          <cell r="CY191">
            <v>-0.9</v>
          </cell>
          <cell r="CZ191">
            <v>0</v>
          </cell>
          <cell r="DA191">
            <v>-1</v>
          </cell>
          <cell r="DB191">
            <v>2.6</v>
          </cell>
          <cell r="DC191">
            <v>1.2</v>
          </cell>
          <cell r="DD191">
            <v>0.3</v>
          </cell>
          <cell r="DE191">
            <v>2.5</v>
          </cell>
          <cell r="DF191">
            <v>9.4</v>
          </cell>
          <cell r="DI191">
            <v>3.5</v>
          </cell>
          <cell r="DM191">
            <v>3.9</v>
          </cell>
          <cell r="DN191">
            <v>5.5</v>
          </cell>
          <cell r="DP191">
            <v>0.1</v>
          </cell>
          <cell r="DQ191">
            <v>0.1</v>
          </cell>
          <cell r="DR191">
            <v>0.1</v>
          </cell>
          <cell r="DS191">
            <v>4.3</v>
          </cell>
          <cell r="EA191">
            <v>1</v>
          </cell>
        </row>
        <row r="192">
          <cell r="D192">
            <v>0.9</v>
          </cell>
          <cell r="F192">
            <v>2.6</v>
          </cell>
          <cell r="G192">
            <v>3.7</v>
          </cell>
          <cell r="H192">
            <v>5.2</v>
          </cell>
          <cell r="I192">
            <v>0.2</v>
          </cell>
          <cell r="J192">
            <v>4.5999999999999996</v>
          </cell>
          <cell r="K192">
            <v>2.4</v>
          </cell>
          <cell r="L192">
            <v>1.7</v>
          </cell>
          <cell r="M192">
            <v>3.2</v>
          </cell>
          <cell r="N192">
            <v>3.7</v>
          </cell>
          <cell r="O192">
            <v>1</v>
          </cell>
          <cell r="P192">
            <v>3.5</v>
          </cell>
          <cell r="Q192">
            <v>3.7</v>
          </cell>
          <cell r="R192">
            <v>15</v>
          </cell>
          <cell r="S192">
            <v>4.5</v>
          </cell>
          <cell r="T192">
            <v>-2.4</v>
          </cell>
          <cell r="U192">
            <v>4.8</v>
          </cell>
          <cell r="V192">
            <v>0.7</v>
          </cell>
          <cell r="W192">
            <v>2.7</v>
          </cell>
          <cell r="X192">
            <v>4.5999999999999996</v>
          </cell>
          <cell r="Y192">
            <v>3.8</v>
          </cell>
          <cell r="Z192">
            <v>5.2</v>
          </cell>
          <cell r="AA192">
            <v>2.5</v>
          </cell>
          <cell r="AB192">
            <v>1</v>
          </cell>
          <cell r="AC192">
            <v>4.4000000000000004</v>
          </cell>
          <cell r="AD192">
            <v>1.6</v>
          </cell>
          <cell r="AE192">
            <v>1.3</v>
          </cell>
          <cell r="AF192">
            <v>1.9</v>
          </cell>
          <cell r="AG192">
            <v>1.3</v>
          </cell>
          <cell r="AH192">
            <v>-0.5</v>
          </cell>
          <cell r="AI192">
            <v>2.1</v>
          </cell>
          <cell r="AJ192">
            <v>1.8</v>
          </cell>
          <cell r="AK192">
            <v>5.3</v>
          </cell>
          <cell r="AL192">
            <v>0.5</v>
          </cell>
          <cell r="AM192">
            <v>-0.4</v>
          </cell>
          <cell r="AN192">
            <v>7.9</v>
          </cell>
          <cell r="AO192">
            <v>3.7</v>
          </cell>
          <cell r="AP192">
            <v>3.8</v>
          </cell>
          <cell r="AQ192">
            <v>4.9000000000000004</v>
          </cell>
          <cell r="AR192">
            <v>2.5</v>
          </cell>
          <cell r="AS192">
            <v>15.1</v>
          </cell>
          <cell r="AT192">
            <v>-0.9</v>
          </cell>
          <cell r="AU192">
            <v>-1</v>
          </cell>
          <cell r="AV192">
            <v>-1.3</v>
          </cell>
          <cell r="AW192">
            <v>-1.9</v>
          </cell>
          <cell r="AX192">
            <v>-0.3</v>
          </cell>
          <cell r="AY192">
            <v>-0.8</v>
          </cell>
          <cell r="AZ192">
            <v>2.6</v>
          </cell>
          <cell r="BA192">
            <v>-1.5</v>
          </cell>
          <cell r="BB192">
            <v>-1.6</v>
          </cell>
          <cell r="BC192">
            <v>-2</v>
          </cell>
          <cell r="BD192">
            <v>-1.2</v>
          </cell>
          <cell r="BE192">
            <v>-1.9</v>
          </cell>
          <cell r="BH192">
            <v>2.1</v>
          </cell>
          <cell r="BI192">
            <v>-0.4</v>
          </cell>
          <cell r="BJ192">
            <v>0.7</v>
          </cell>
          <cell r="BK192">
            <v>2.6</v>
          </cell>
          <cell r="BL192">
            <v>2.2000000000000002</v>
          </cell>
          <cell r="BM192">
            <v>4</v>
          </cell>
          <cell r="BO192">
            <v>-0.9</v>
          </cell>
          <cell r="BR192">
            <v>2.2000000000000002</v>
          </cell>
          <cell r="BS192">
            <v>-0.1</v>
          </cell>
          <cell r="BT192">
            <v>0.5</v>
          </cell>
          <cell r="BU192">
            <v>0.1</v>
          </cell>
          <cell r="BV192">
            <v>2</v>
          </cell>
          <cell r="BW192">
            <v>0.6</v>
          </cell>
          <cell r="BX192">
            <v>1.7</v>
          </cell>
          <cell r="BY192">
            <v>2.1</v>
          </cell>
          <cell r="BZ192">
            <v>2.1</v>
          </cell>
          <cell r="CA192">
            <v>1.2</v>
          </cell>
          <cell r="CB192">
            <v>1.6</v>
          </cell>
          <cell r="CC192">
            <v>0.6</v>
          </cell>
          <cell r="CD192">
            <v>1.3</v>
          </cell>
          <cell r="CE192">
            <v>2.5</v>
          </cell>
          <cell r="CF192">
            <v>-0.6</v>
          </cell>
          <cell r="CG192">
            <v>5.3</v>
          </cell>
          <cell r="CH192">
            <v>9</v>
          </cell>
          <cell r="CI192">
            <v>1.3</v>
          </cell>
          <cell r="CJ192">
            <v>5.3</v>
          </cell>
          <cell r="CK192">
            <v>4.3</v>
          </cell>
          <cell r="CL192">
            <v>4.5</v>
          </cell>
          <cell r="CM192">
            <v>4.8</v>
          </cell>
          <cell r="CN192">
            <v>1.6</v>
          </cell>
          <cell r="CO192">
            <v>4.0999999999999996</v>
          </cell>
          <cell r="CP192">
            <v>2.5</v>
          </cell>
          <cell r="CQ192">
            <v>2.2999999999999998</v>
          </cell>
          <cell r="CR192">
            <v>2.2000000000000002</v>
          </cell>
          <cell r="CS192">
            <v>5.6</v>
          </cell>
          <cell r="CT192">
            <v>-1.4</v>
          </cell>
          <cell r="CU192">
            <v>2.2999999999999998</v>
          </cell>
          <cell r="CV192">
            <v>0.6</v>
          </cell>
          <cell r="CW192">
            <v>9.1999999999999993</v>
          </cell>
          <cell r="CX192">
            <v>5.4</v>
          </cell>
          <cell r="CY192">
            <v>-1.5</v>
          </cell>
          <cell r="CZ192">
            <v>0</v>
          </cell>
          <cell r="DA192">
            <v>-1.6</v>
          </cell>
          <cell r="DB192">
            <v>2.5</v>
          </cell>
          <cell r="DC192">
            <v>1.9</v>
          </cell>
          <cell r="DD192">
            <v>1</v>
          </cell>
          <cell r="DE192">
            <v>3.4</v>
          </cell>
          <cell r="DF192">
            <v>8.8000000000000007</v>
          </cell>
          <cell r="DI192">
            <v>3.4</v>
          </cell>
          <cell r="DM192">
            <v>3.4</v>
          </cell>
          <cell r="DN192">
            <v>5.3</v>
          </cell>
          <cell r="DP192">
            <v>3.3</v>
          </cell>
          <cell r="DQ192">
            <v>4.0999999999999996</v>
          </cell>
          <cell r="DR192">
            <v>2.2999999999999998</v>
          </cell>
          <cell r="DS192">
            <v>4.3</v>
          </cell>
          <cell r="EA192">
            <v>2.1</v>
          </cell>
        </row>
        <row r="193">
          <cell r="D193">
            <v>2.4</v>
          </cell>
          <cell r="F193">
            <v>0.7</v>
          </cell>
          <cell r="G193">
            <v>3.9</v>
          </cell>
          <cell r="H193">
            <v>4.9000000000000004</v>
          </cell>
          <cell r="I193">
            <v>1.6</v>
          </cell>
          <cell r="J193">
            <v>7.5</v>
          </cell>
          <cell r="K193">
            <v>1.2</v>
          </cell>
          <cell r="L193">
            <v>-0.7</v>
          </cell>
          <cell r="M193">
            <v>2.8</v>
          </cell>
          <cell r="N193">
            <v>4.7</v>
          </cell>
          <cell r="O193">
            <v>0.1</v>
          </cell>
          <cell r="P193">
            <v>1.5</v>
          </cell>
          <cell r="Q193">
            <v>4.4000000000000004</v>
          </cell>
          <cell r="R193">
            <v>4.0999999999999996</v>
          </cell>
          <cell r="S193">
            <v>2</v>
          </cell>
          <cell r="T193">
            <v>-5.6</v>
          </cell>
          <cell r="U193">
            <v>3.5</v>
          </cell>
          <cell r="V193">
            <v>-0.4</v>
          </cell>
          <cell r="W193">
            <v>1.9</v>
          </cell>
          <cell r="X193">
            <v>-6.7</v>
          </cell>
          <cell r="Y193">
            <v>-9.4</v>
          </cell>
          <cell r="Z193">
            <v>-4.5999999999999996</v>
          </cell>
          <cell r="AA193">
            <v>2.9</v>
          </cell>
          <cell r="AB193">
            <v>1.2</v>
          </cell>
          <cell r="AC193">
            <v>5</v>
          </cell>
          <cell r="AD193">
            <v>0</v>
          </cell>
          <cell r="AE193">
            <v>1.3</v>
          </cell>
          <cell r="AF193">
            <v>-0.8</v>
          </cell>
          <cell r="AG193">
            <v>2.2999999999999998</v>
          </cell>
          <cell r="AH193">
            <v>1.2</v>
          </cell>
          <cell r="AI193">
            <v>2.5</v>
          </cell>
          <cell r="AJ193">
            <v>2.5</v>
          </cell>
          <cell r="AK193">
            <v>5.6</v>
          </cell>
          <cell r="AL193">
            <v>0.7</v>
          </cell>
          <cell r="AM193">
            <v>0.7</v>
          </cell>
          <cell r="AN193">
            <v>6.7</v>
          </cell>
          <cell r="AO193">
            <v>3.1</v>
          </cell>
          <cell r="AP193">
            <v>3.4</v>
          </cell>
          <cell r="AQ193">
            <v>4.0999999999999996</v>
          </cell>
          <cell r="AR193">
            <v>2.1</v>
          </cell>
          <cell r="AS193">
            <v>12.7</v>
          </cell>
          <cell r="AT193">
            <v>-1.1000000000000001</v>
          </cell>
          <cell r="AU193">
            <v>-0.8</v>
          </cell>
          <cell r="AV193">
            <v>-0.5</v>
          </cell>
          <cell r="AW193">
            <v>-3.8</v>
          </cell>
          <cell r="AX193">
            <v>-0.1</v>
          </cell>
          <cell r="AY193">
            <v>-0.8</v>
          </cell>
          <cell r="AZ193">
            <v>4</v>
          </cell>
          <cell r="BA193">
            <v>-2</v>
          </cell>
          <cell r="BB193">
            <v>-1.3</v>
          </cell>
          <cell r="BC193">
            <v>-2.2000000000000002</v>
          </cell>
          <cell r="BD193">
            <v>-0.5</v>
          </cell>
          <cell r="BE193">
            <v>-1.6</v>
          </cell>
          <cell r="BH193">
            <v>1.8</v>
          </cell>
          <cell r="BI193">
            <v>-0.7</v>
          </cell>
          <cell r="BJ193">
            <v>0.7</v>
          </cell>
          <cell r="BK193">
            <v>1.1000000000000001</v>
          </cell>
          <cell r="BL193">
            <v>1.4</v>
          </cell>
          <cell r="BM193">
            <v>0.3</v>
          </cell>
          <cell r="BO193">
            <v>-1.3</v>
          </cell>
          <cell r="BR193">
            <v>2.2000000000000002</v>
          </cell>
          <cell r="BS193">
            <v>0.9</v>
          </cell>
          <cell r="BT193">
            <v>3.5</v>
          </cell>
          <cell r="BU193">
            <v>4.5999999999999996</v>
          </cell>
          <cell r="BV193">
            <v>2</v>
          </cell>
          <cell r="BW193">
            <v>-0.1</v>
          </cell>
          <cell r="BX193">
            <v>1.9</v>
          </cell>
          <cell r="BY193">
            <v>1.8</v>
          </cell>
          <cell r="BZ193">
            <v>1.8</v>
          </cell>
          <cell r="CA193">
            <v>2.4</v>
          </cell>
          <cell r="CB193">
            <v>1.6</v>
          </cell>
          <cell r="CC193">
            <v>3.9</v>
          </cell>
          <cell r="CD193">
            <v>3.4</v>
          </cell>
          <cell r="CE193">
            <v>4.4000000000000004</v>
          </cell>
          <cell r="CF193">
            <v>2.4</v>
          </cell>
          <cell r="CG193">
            <v>4.2</v>
          </cell>
          <cell r="CH193">
            <v>6.8</v>
          </cell>
          <cell r="CI193">
            <v>1.8</v>
          </cell>
          <cell r="CJ193">
            <v>4.2</v>
          </cell>
          <cell r="CK193">
            <v>4.2</v>
          </cell>
          <cell r="CL193">
            <v>4.7</v>
          </cell>
          <cell r="CM193">
            <v>5.0999999999999996</v>
          </cell>
          <cell r="CN193">
            <v>1.2</v>
          </cell>
          <cell r="CO193">
            <v>3.6</v>
          </cell>
          <cell r="CP193">
            <v>1.9</v>
          </cell>
          <cell r="CQ193">
            <v>1.7</v>
          </cell>
          <cell r="CR193">
            <v>1.5</v>
          </cell>
          <cell r="CS193">
            <v>4.4000000000000004</v>
          </cell>
          <cell r="CT193">
            <v>-2.2999999999999998</v>
          </cell>
          <cell r="CU193">
            <v>1.7</v>
          </cell>
          <cell r="CV193">
            <v>0.8</v>
          </cell>
          <cell r="CW193">
            <v>2.4</v>
          </cell>
          <cell r="CX193">
            <v>3.2</v>
          </cell>
          <cell r="CY193">
            <v>-0.5</v>
          </cell>
          <cell r="CZ193">
            <v>0</v>
          </cell>
          <cell r="DA193">
            <v>-0.7</v>
          </cell>
          <cell r="DB193">
            <v>1.6</v>
          </cell>
          <cell r="DC193">
            <v>0.7</v>
          </cell>
          <cell r="DD193">
            <v>-0.8</v>
          </cell>
          <cell r="DE193">
            <v>2.8</v>
          </cell>
          <cell r="DF193">
            <v>4.3</v>
          </cell>
          <cell r="DI193">
            <v>6.9</v>
          </cell>
          <cell r="DM193">
            <v>8.6999999999999993</v>
          </cell>
          <cell r="DN193">
            <v>6</v>
          </cell>
          <cell r="DP193">
            <v>4</v>
          </cell>
          <cell r="DQ193">
            <v>5.0999999999999996</v>
          </cell>
          <cell r="DR193">
            <v>2.5</v>
          </cell>
          <cell r="DS193">
            <v>3.6</v>
          </cell>
          <cell r="EA193">
            <v>5</v>
          </cell>
        </row>
        <row r="194">
          <cell r="D194">
            <v>1.6</v>
          </cell>
          <cell r="F194">
            <v>1.4</v>
          </cell>
          <cell r="G194">
            <v>2.5</v>
          </cell>
          <cell r="H194">
            <v>3.3</v>
          </cell>
          <cell r="I194">
            <v>0.2</v>
          </cell>
          <cell r="J194">
            <v>3.9</v>
          </cell>
          <cell r="K194">
            <v>1.7</v>
          </cell>
          <cell r="L194">
            <v>0.5</v>
          </cell>
          <cell r="M194">
            <v>2.7</v>
          </cell>
          <cell r="N194">
            <v>2.2999999999999998</v>
          </cell>
          <cell r="O194">
            <v>1.9</v>
          </cell>
          <cell r="P194">
            <v>1.3</v>
          </cell>
          <cell r="Q194">
            <v>5.2</v>
          </cell>
          <cell r="R194">
            <v>3.6</v>
          </cell>
          <cell r="S194">
            <v>2.5</v>
          </cell>
          <cell r="T194">
            <v>-6.1</v>
          </cell>
          <cell r="U194">
            <v>0.7</v>
          </cell>
          <cell r="V194">
            <v>0.5</v>
          </cell>
          <cell r="W194">
            <v>0.7</v>
          </cell>
          <cell r="X194">
            <v>6.1</v>
          </cell>
          <cell r="Y194">
            <v>2.6</v>
          </cell>
          <cell r="Z194">
            <v>9.1999999999999993</v>
          </cell>
          <cell r="AA194">
            <v>2.7</v>
          </cell>
          <cell r="AB194">
            <v>1.5</v>
          </cell>
          <cell r="AC194">
            <v>3.9</v>
          </cell>
          <cell r="AD194">
            <v>-2</v>
          </cell>
          <cell r="AE194">
            <v>0.6</v>
          </cell>
          <cell r="AF194">
            <v>-3.5</v>
          </cell>
          <cell r="AG194">
            <v>1.9</v>
          </cell>
          <cell r="AH194">
            <v>1.4</v>
          </cell>
          <cell r="AI194">
            <v>3.1</v>
          </cell>
          <cell r="AJ194">
            <v>2.6</v>
          </cell>
          <cell r="AK194">
            <v>3.8</v>
          </cell>
          <cell r="AL194">
            <v>2.4</v>
          </cell>
          <cell r="AM194">
            <v>0.4</v>
          </cell>
          <cell r="AN194">
            <v>6.4</v>
          </cell>
          <cell r="AO194">
            <v>3.5</v>
          </cell>
          <cell r="AP194">
            <v>3.1</v>
          </cell>
          <cell r="AQ194">
            <v>6.1</v>
          </cell>
          <cell r="AR194">
            <v>2.2000000000000002</v>
          </cell>
          <cell r="AS194">
            <v>11.2</v>
          </cell>
          <cell r="AT194">
            <v>-1.6</v>
          </cell>
          <cell r="AU194">
            <v>-1</v>
          </cell>
          <cell r="AV194">
            <v>-0.5</v>
          </cell>
          <cell r="AW194">
            <v>-5.4</v>
          </cell>
          <cell r="AX194">
            <v>-1.2</v>
          </cell>
          <cell r="AY194">
            <v>-2.1</v>
          </cell>
          <cell r="AZ194">
            <v>3.2</v>
          </cell>
          <cell r="BA194">
            <v>-2</v>
          </cell>
          <cell r="BB194">
            <v>-2.2000000000000002</v>
          </cell>
          <cell r="BC194">
            <v>-3.8</v>
          </cell>
          <cell r="BD194">
            <v>-0.8</v>
          </cell>
          <cell r="BE194">
            <v>-3</v>
          </cell>
          <cell r="BH194">
            <v>1.4</v>
          </cell>
          <cell r="BI194">
            <v>-0.8</v>
          </cell>
          <cell r="BJ194">
            <v>0.7</v>
          </cell>
          <cell r="BK194">
            <v>1</v>
          </cell>
          <cell r="BL194">
            <v>1.4</v>
          </cell>
          <cell r="BM194">
            <v>0</v>
          </cell>
          <cell r="BO194">
            <v>-1.6</v>
          </cell>
          <cell r="BR194">
            <v>2.5</v>
          </cell>
          <cell r="BS194">
            <v>0.7</v>
          </cell>
          <cell r="BT194">
            <v>3.9</v>
          </cell>
          <cell r="BU194">
            <v>5.4</v>
          </cell>
          <cell r="BV194">
            <v>1</v>
          </cell>
          <cell r="BW194">
            <v>0.3</v>
          </cell>
          <cell r="BX194">
            <v>0.9</v>
          </cell>
          <cell r="BY194">
            <v>0.8</v>
          </cell>
          <cell r="BZ194">
            <v>0.8</v>
          </cell>
          <cell r="CA194">
            <v>1</v>
          </cell>
          <cell r="CB194">
            <v>1.1000000000000001</v>
          </cell>
          <cell r="CC194">
            <v>2.1</v>
          </cell>
          <cell r="CD194">
            <v>1.8</v>
          </cell>
          <cell r="CE194">
            <v>3.3</v>
          </cell>
          <cell r="CF194">
            <v>1.4</v>
          </cell>
          <cell r="CG194">
            <v>1.4</v>
          </cell>
          <cell r="CH194">
            <v>7.3</v>
          </cell>
          <cell r="CI194">
            <v>2.5</v>
          </cell>
          <cell r="CJ194">
            <v>1.4</v>
          </cell>
          <cell r="CK194">
            <v>4.8</v>
          </cell>
          <cell r="CL194">
            <v>5.3</v>
          </cell>
          <cell r="CM194">
            <v>5.7</v>
          </cell>
          <cell r="CN194">
            <v>3.8</v>
          </cell>
          <cell r="CO194">
            <v>4.2</v>
          </cell>
          <cell r="CP194">
            <v>2</v>
          </cell>
          <cell r="CQ194">
            <v>2.8</v>
          </cell>
          <cell r="CR194">
            <v>2.8</v>
          </cell>
          <cell r="CS194">
            <v>2.8</v>
          </cell>
          <cell r="CT194">
            <v>1.3</v>
          </cell>
          <cell r="CU194">
            <v>1.5</v>
          </cell>
          <cell r="CV194">
            <v>2.2999999999999998</v>
          </cell>
          <cell r="CW194">
            <v>2.5</v>
          </cell>
          <cell r="CX194">
            <v>3.2</v>
          </cell>
          <cell r="CY194">
            <v>0.3</v>
          </cell>
          <cell r="CZ194">
            <v>0</v>
          </cell>
          <cell r="DA194">
            <v>0.2</v>
          </cell>
          <cell r="DB194">
            <v>1.9</v>
          </cell>
          <cell r="DC194">
            <v>1</v>
          </cell>
          <cell r="DD194">
            <v>0</v>
          </cell>
          <cell r="DE194">
            <v>2.2999999999999998</v>
          </cell>
          <cell r="DF194">
            <v>5</v>
          </cell>
          <cell r="DI194">
            <v>4.2</v>
          </cell>
          <cell r="DM194">
            <v>4.7</v>
          </cell>
          <cell r="DN194">
            <v>4.2</v>
          </cell>
          <cell r="DP194">
            <v>2.5</v>
          </cell>
          <cell r="DQ194">
            <v>0.6</v>
          </cell>
          <cell r="DR194">
            <v>4.8</v>
          </cell>
          <cell r="DS194">
            <v>3.6</v>
          </cell>
          <cell r="EA194">
            <v>6.4</v>
          </cell>
        </row>
        <row r="195">
          <cell r="D195">
            <v>2.7</v>
          </cell>
          <cell r="F195">
            <v>1.5</v>
          </cell>
          <cell r="G195">
            <v>3.1</v>
          </cell>
          <cell r="H195">
            <v>3.5</v>
          </cell>
          <cell r="I195">
            <v>1.8</v>
          </cell>
          <cell r="J195">
            <v>3.8</v>
          </cell>
          <cell r="K195">
            <v>0.8</v>
          </cell>
          <cell r="L195">
            <v>1.3</v>
          </cell>
          <cell r="M195">
            <v>-0.1</v>
          </cell>
          <cell r="N195">
            <v>1</v>
          </cell>
          <cell r="O195">
            <v>2.4</v>
          </cell>
          <cell r="P195">
            <v>-1.2</v>
          </cell>
          <cell r="Q195">
            <v>3.1</v>
          </cell>
          <cell r="R195">
            <v>-8.3000000000000007</v>
          </cell>
          <cell r="S195">
            <v>-1</v>
          </cell>
          <cell r="T195">
            <v>-7.2</v>
          </cell>
          <cell r="U195">
            <v>-0.6</v>
          </cell>
          <cell r="V195">
            <v>0.3</v>
          </cell>
          <cell r="W195">
            <v>1.2</v>
          </cell>
          <cell r="X195">
            <v>12.1</v>
          </cell>
          <cell r="Y195">
            <v>17.5</v>
          </cell>
          <cell r="Z195">
            <v>7.6</v>
          </cell>
          <cell r="AA195">
            <v>2.6</v>
          </cell>
          <cell r="AB195">
            <v>1.5</v>
          </cell>
          <cell r="AC195">
            <v>3.9</v>
          </cell>
          <cell r="AD195">
            <v>-1.6</v>
          </cell>
          <cell r="AE195">
            <v>2</v>
          </cell>
          <cell r="AF195">
            <v>-3.7</v>
          </cell>
          <cell r="AG195">
            <v>1.1000000000000001</v>
          </cell>
          <cell r="AH195">
            <v>-0.9</v>
          </cell>
          <cell r="AI195">
            <v>1.7</v>
          </cell>
          <cell r="AJ195">
            <v>4.5</v>
          </cell>
          <cell r="AK195">
            <v>-0.2</v>
          </cell>
          <cell r="AL195">
            <v>1.2</v>
          </cell>
          <cell r="AM195">
            <v>0.7</v>
          </cell>
          <cell r="AN195">
            <v>5</v>
          </cell>
          <cell r="AO195">
            <v>3.5</v>
          </cell>
          <cell r="AP195">
            <v>2.9</v>
          </cell>
          <cell r="AQ195">
            <v>5.8</v>
          </cell>
          <cell r="AR195">
            <v>3</v>
          </cell>
          <cell r="AS195">
            <v>7.6</v>
          </cell>
          <cell r="AT195">
            <v>-0.5</v>
          </cell>
          <cell r="AU195">
            <v>1.9</v>
          </cell>
          <cell r="AV195">
            <v>2.8</v>
          </cell>
          <cell r="AW195">
            <v>-1.4</v>
          </cell>
          <cell r="AX195">
            <v>-0.9</v>
          </cell>
          <cell r="AY195">
            <v>-2.1</v>
          </cell>
          <cell r="AZ195">
            <v>4.9000000000000004</v>
          </cell>
          <cell r="BA195">
            <v>-0.6</v>
          </cell>
          <cell r="BB195">
            <v>-2.7</v>
          </cell>
          <cell r="BC195">
            <v>-4.5</v>
          </cell>
          <cell r="BD195">
            <v>-0.5</v>
          </cell>
          <cell r="BE195">
            <v>-4.0999999999999996</v>
          </cell>
          <cell r="BH195">
            <v>1.6</v>
          </cell>
          <cell r="BI195">
            <v>0</v>
          </cell>
          <cell r="BJ195">
            <v>0.8</v>
          </cell>
          <cell r="BK195">
            <v>0.7</v>
          </cell>
          <cell r="BL195">
            <v>0.2</v>
          </cell>
          <cell r="BM195">
            <v>2.2000000000000002</v>
          </cell>
          <cell r="BO195">
            <v>-0.4</v>
          </cell>
          <cell r="BR195">
            <v>1.6</v>
          </cell>
          <cell r="BS195">
            <v>0.7</v>
          </cell>
          <cell r="BT195">
            <v>3.2</v>
          </cell>
          <cell r="BU195">
            <v>3.9</v>
          </cell>
          <cell r="BV195">
            <v>3.1</v>
          </cell>
          <cell r="BW195">
            <v>0.7</v>
          </cell>
          <cell r="BX195">
            <v>1.1000000000000001</v>
          </cell>
          <cell r="BY195">
            <v>1.9</v>
          </cell>
          <cell r="BZ195">
            <v>1.9</v>
          </cell>
          <cell r="CA195">
            <v>-0.1</v>
          </cell>
          <cell r="CB195">
            <v>0.4</v>
          </cell>
          <cell r="CC195">
            <v>1.2</v>
          </cell>
          <cell r="CD195">
            <v>-1.1000000000000001</v>
          </cell>
          <cell r="CE195">
            <v>3.6</v>
          </cell>
          <cell r="CF195">
            <v>3.2</v>
          </cell>
          <cell r="CG195">
            <v>0.8</v>
          </cell>
          <cell r="CH195">
            <v>2.2000000000000002</v>
          </cell>
          <cell r="CI195">
            <v>2.1</v>
          </cell>
          <cell r="CJ195">
            <v>0.8</v>
          </cell>
          <cell r="CK195">
            <v>6.4</v>
          </cell>
          <cell r="CL195">
            <v>6.5</v>
          </cell>
          <cell r="CM195">
            <v>7.2</v>
          </cell>
          <cell r="CN195">
            <v>2</v>
          </cell>
          <cell r="CO195">
            <v>4.2</v>
          </cell>
          <cell r="CP195">
            <v>5.7</v>
          </cell>
          <cell r="CQ195">
            <v>3.4</v>
          </cell>
          <cell r="CR195">
            <v>3.4</v>
          </cell>
          <cell r="CS195">
            <v>2.6</v>
          </cell>
          <cell r="CT195">
            <v>1.8</v>
          </cell>
          <cell r="CU195">
            <v>2.2000000000000002</v>
          </cell>
          <cell r="CV195">
            <v>0.4</v>
          </cell>
          <cell r="CW195">
            <v>3.1</v>
          </cell>
          <cell r="CX195">
            <v>3</v>
          </cell>
          <cell r="CY195">
            <v>0.9</v>
          </cell>
          <cell r="CZ195">
            <v>0</v>
          </cell>
          <cell r="DA195">
            <v>0.9</v>
          </cell>
          <cell r="DB195">
            <v>1.7</v>
          </cell>
          <cell r="DC195">
            <v>1.4</v>
          </cell>
          <cell r="DD195">
            <v>0.1</v>
          </cell>
          <cell r="DE195">
            <v>3.2</v>
          </cell>
          <cell r="DF195">
            <v>4.4000000000000004</v>
          </cell>
          <cell r="DI195">
            <v>0.4</v>
          </cell>
          <cell r="DM195">
            <v>-0.8</v>
          </cell>
          <cell r="DN195">
            <v>3</v>
          </cell>
          <cell r="DP195">
            <v>2.1</v>
          </cell>
          <cell r="DQ195">
            <v>0.4</v>
          </cell>
          <cell r="DR195">
            <v>4.3</v>
          </cell>
          <cell r="DS195">
            <v>3.6</v>
          </cell>
          <cell r="EA195">
            <v>7.8</v>
          </cell>
        </row>
        <row r="196">
          <cell r="D196">
            <v>0.7</v>
          </cell>
          <cell r="F196">
            <v>1.3</v>
          </cell>
          <cell r="G196">
            <v>2.5</v>
          </cell>
          <cell r="H196">
            <v>4.2</v>
          </cell>
          <cell r="I196">
            <v>-0.5</v>
          </cell>
          <cell r="J196">
            <v>0.4</v>
          </cell>
          <cell r="K196">
            <v>0.8</v>
          </cell>
          <cell r="L196">
            <v>4.0999999999999996</v>
          </cell>
          <cell r="M196">
            <v>-3.3</v>
          </cell>
          <cell r="N196">
            <v>-0.5</v>
          </cell>
          <cell r="O196">
            <v>4</v>
          </cell>
          <cell r="P196">
            <v>-0.8</v>
          </cell>
          <cell r="Q196">
            <v>1.3</v>
          </cell>
          <cell r="R196">
            <v>-4.9000000000000004</v>
          </cell>
          <cell r="S196">
            <v>-1.8</v>
          </cell>
          <cell r="T196">
            <v>-4.0999999999999996</v>
          </cell>
          <cell r="U196">
            <v>-1.7</v>
          </cell>
          <cell r="V196">
            <v>0.2</v>
          </cell>
          <cell r="W196">
            <v>2.4</v>
          </cell>
          <cell r="X196">
            <v>11.2</v>
          </cell>
          <cell r="Y196">
            <v>15.9</v>
          </cell>
          <cell r="Z196">
            <v>7.4</v>
          </cell>
          <cell r="AA196">
            <v>1.2</v>
          </cell>
          <cell r="AB196">
            <v>-0.1</v>
          </cell>
          <cell r="AC196">
            <v>2.7</v>
          </cell>
          <cell r="AD196">
            <v>-1.8</v>
          </cell>
          <cell r="AE196">
            <v>1.5</v>
          </cell>
          <cell r="AF196">
            <v>-3.8</v>
          </cell>
          <cell r="AG196">
            <v>2.6</v>
          </cell>
          <cell r="AH196">
            <v>-0.7</v>
          </cell>
          <cell r="AI196">
            <v>2.6</v>
          </cell>
          <cell r="AJ196">
            <v>11.5</v>
          </cell>
          <cell r="AK196">
            <v>0</v>
          </cell>
          <cell r="AL196">
            <v>3.8</v>
          </cell>
          <cell r="AM196">
            <v>-0.4</v>
          </cell>
          <cell r="AN196">
            <v>4.5</v>
          </cell>
          <cell r="AO196">
            <v>3.1</v>
          </cell>
          <cell r="AP196">
            <v>2.4</v>
          </cell>
          <cell r="AQ196">
            <v>5.0999999999999996</v>
          </cell>
          <cell r="AR196">
            <v>3.3</v>
          </cell>
          <cell r="AS196">
            <v>7</v>
          </cell>
          <cell r="AT196">
            <v>0</v>
          </cell>
          <cell r="AU196">
            <v>1.3</v>
          </cell>
          <cell r="AV196">
            <v>2.1</v>
          </cell>
          <cell r="AW196">
            <v>-0.8</v>
          </cell>
          <cell r="AX196">
            <v>-0.2</v>
          </cell>
          <cell r="AY196">
            <v>-0.8</v>
          </cell>
          <cell r="AZ196">
            <v>2.2999999999999998</v>
          </cell>
          <cell r="BA196">
            <v>0.4</v>
          </cell>
          <cell r="BB196">
            <v>-2.2999999999999998</v>
          </cell>
          <cell r="BC196">
            <v>-5.8</v>
          </cell>
          <cell r="BD196">
            <v>1.4</v>
          </cell>
          <cell r="BE196">
            <v>-4.4000000000000004</v>
          </cell>
          <cell r="BH196">
            <v>1.3</v>
          </cell>
          <cell r="BI196">
            <v>4.2</v>
          </cell>
          <cell r="BJ196">
            <v>0.6</v>
          </cell>
          <cell r="BK196">
            <v>0.7</v>
          </cell>
          <cell r="BL196">
            <v>0.1</v>
          </cell>
          <cell r="BM196">
            <v>2.2999999999999998</v>
          </cell>
          <cell r="BO196">
            <v>5.8</v>
          </cell>
          <cell r="BR196">
            <v>1.1000000000000001</v>
          </cell>
          <cell r="BS196">
            <v>1.4</v>
          </cell>
          <cell r="BT196">
            <v>3.5</v>
          </cell>
          <cell r="BU196">
            <v>4.4000000000000004</v>
          </cell>
          <cell r="BV196">
            <v>1.6</v>
          </cell>
          <cell r="BW196">
            <v>1.5</v>
          </cell>
          <cell r="BX196">
            <v>1.4</v>
          </cell>
          <cell r="BY196">
            <v>2.5</v>
          </cell>
          <cell r="BZ196">
            <v>2.5</v>
          </cell>
          <cell r="CA196">
            <v>-0.2</v>
          </cell>
          <cell r="CB196">
            <v>0.5</v>
          </cell>
          <cell r="CC196">
            <v>1.5</v>
          </cell>
          <cell r="CD196">
            <v>-0.5</v>
          </cell>
          <cell r="CE196">
            <v>2.2000000000000002</v>
          </cell>
          <cell r="CF196">
            <v>1.9</v>
          </cell>
          <cell r="CG196">
            <v>0.9</v>
          </cell>
          <cell r="CH196">
            <v>1.1000000000000001</v>
          </cell>
          <cell r="CI196">
            <v>3.6</v>
          </cell>
          <cell r="CJ196">
            <v>0.9</v>
          </cell>
          <cell r="CK196">
            <v>6.2</v>
          </cell>
          <cell r="CL196">
            <v>6.2</v>
          </cell>
          <cell r="CM196">
            <v>6.7</v>
          </cell>
          <cell r="CN196">
            <v>2</v>
          </cell>
          <cell r="CO196">
            <v>4.0999999999999996</v>
          </cell>
          <cell r="CP196">
            <v>7</v>
          </cell>
          <cell r="CQ196">
            <v>2.9</v>
          </cell>
          <cell r="CR196">
            <v>2.8</v>
          </cell>
          <cell r="CS196">
            <v>4.5999999999999996</v>
          </cell>
          <cell r="CT196">
            <v>-1.4</v>
          </cell>
          <cell r="CU196">
            <v>1.7</v>
          </cell>
          <cell r="CV196">
            <v>1.6</v>
          </cell>
          <cell r="CW196">
            <v>3</v>
          </cell>
          <cell r="CX196">
            <v>3.3</v>
          </cell>
          <cell r="CY196">
            <v>2.2000000000000002</v>
          </cell>
          <cell r="CZ196">
            <v>0</v>
          </cell>
          <cell r="DA196">
            <v>2.4</v>
          </cell>
          <cell r="DB196">
            <v>1.7</v>
          </cell>
          <cell r="DC196">
            <v>1.1000000000000001</v>
          </cell>
          <cell r="DD196">
            <v>0.2</v>
          </cell>
          <cell r="DE196">
            <v>2.4</v>
          </cell>
          <cell r="DF196">
            <v>3.5</v>
          </cell>
          <cell r="DI196">
            <v>2.9</v>
          </cell>
          <cell r="DM196">
            <v>3</v>
          </cell>
          <cell r="DN196">
            <v>2.8</v>
          </cell>
          <cell r="DP196">
            <v>0.7</v>
          </cell>
          <cell r="DQ196">
            <v>3.6</v>
          </cell>
          <cell r="DR196">
            <v>-2.8</v>
          </cell>
          <cell r="DS196">
            <v>3.6</v>
          </cell>
          <cell r="EA196">
            <v>7.6</v>
          </cell>
        </row>
        <row r="197">
          <cell r="D197">
            <v>1</v>
          </cell>
          <cell r="F197">
            <v>3.1</v>
          </cell>
          <cell r="G197">
            <v>2.2000000000000002</v>
          </cell>
          <cell r="H197">
            <v>4.7</v>
          </cell>
          <cell r="I197">
            <v>-1.8</v>
          </cell>
          <cell r="J197">
            <v>0.1</v>
          </cell>
          <cell r="K197">
            <v>3.7</v>
          </cell>
          <cell r="L197">
            <v>8.6</v>
          </cell>
          <cell r="M197">
            <v>-0.3</v>
          </cell>
          <cell r="N197">
            <v>-1</v>
          </cell>
          <cell r="O197">
            <v>3.6</v>
          </cell>
          <cell r="P197">
            <v>1.4</v>
          </cell>
          <cell r="Q197">
            <v>0.1</v>
          </cell>
          <cell r="R197">
            <v>-1.5</v>
          </cell>
          <cell r="S197">
            <v>-0.7</v>
          </cell>
          <cell r="T197">
            <v>7.2</v>
          </cell>
          <cell r="U197">
            <v>-0.3</v>
          </cell>
          <cell r="V197">
            <v>2.1</v>
          </cell>
          <cell r="W197">
            <v>2.4</v>
          </cell>
          <cell r="X197">
            <v>18.5</v>
          </cell>
          <cell r="Y197">
            <v>22.3</v>
          </cell>
          <cell r="Z197">
            <v>15.5</v>
          </cell>
          <cell r="AA197">
            <v>1.2</v>
          </cell>
          <cell r="AB197">
            <v>-0.5</v>
          </cell>
          <cell r="AC197">
            <v>3.2</v>
          </cell>
          <cell r="AD197">
            <v>-0.6</v>
          </cell>
          <cell r="AE197">
            <v>1.8</v>
          </cell>
          <cell r="AF197">
            <v>-2</v>
          </cell>
          <cell r="AG197">
            <v>4</v>
          </cell>
          <cell r="AH197">
            <v>2.2999999999999998</v>
          </cell>
          <cell r="AI197">
            <v>3.4</v>
          </cell>
          <cell r="AJ197">
            <v>17.899999999999999</v>
          </cell>
          <cell r="AK197">
            <v>-0.4</v>
          </cell>
          <cell r="AL197">
            <v>2</v>
          </cell>
          <cell r="AM197">
            <v>0.6</v>
          </cell>
          <cell r="AN197">
            <v>4.9000000000000004</v>
          </cell>
          <cell r="AO197">
            <v>3.6</v>
          </cell>
          <cell r="AP197">
            <v>2.8</v>
          </cell>
          <cell r="AQ197">
            <v>5.2</v>
          </cell>
          <cell r="AR197">
            <v>4</v>
          </cell>
          <cell r="AS197">
            <v>7.1</v>
          </cell>
          <cell r="AT197">
            <v>-0.1</v>
          </cell>
          <cell r="AU197">
            <v>0.6</v>
          </cell>
          <cell r="AV197">
            <v>1.4</v>
          </cell>
          <cell r="AW197">
            <v>2.2000000000000002</v>
          </cell>
          <cell r="AX197">
            <v>-0.5</v>
          </cell>
          <cell r="AY197">
            <v>-1</v>
          </cell>
          <cell r="AZ197">
            <v>1.5</v>
          </cell>
          <cell r="BA197">
            <v>2.1</v>
          </cell>
          <cell r="BB197">
            <v>-3.6</v>
          </cell>
          <cell r="BC197">
            <v>-5.3</v>
          </cell>
          <cell r="BD197">
            <v>-1.5</v>
          </cell>
          <cell r="BE197">
            <v>-5.4</v>
          </cell>
          <cell r="BH197">
            <v>1.3</v>
          </cell>
          <cell r="BI197">
            <v>9.6999999999999993</v>
          </cell>
          <cell r="BJ197">
            <v>0.8</v>
          </cell>
          <cell r="BK197">
            <v>0.8</v>
          </cell>
          <cell r="BL197">
            <v>0</v>
          </cell>
          <cell r="BM197">
            <v>3</v>
          </cell>
          <cell r="BO197">
            <v>13.8</v>
          </cell>
          <cell r="BR197">
            <v>1.2</v>
          </cell>
          <cell r="BS197">
            <v>1.3</v>
          </cell>
          <cell r="BT197">
            <v>1.7</v>
          </cell>
          <cell r="BU197">
            <v>1.5</v>
          </cell>
          <cell r="BV197">
            <v>2</v>
          </cell>
          <cell r="BW197">
            <v>2.2000000000000002</v>
          </cell>
          <cell r="BX197">
            <v>0.8</v>
          </cell>
          <cell r="BY197">
            <v>2.1</v>
          </cell>
          <cell r="BZ197">
            <v>2.1</v>
          </cell>
          <cell r="CA197">
            <v>-1.9</v>
          </cell>
          <cell r="CB197">
            <v>0.2</v>
          </cell>
          <cell r="CC197">
            <v>-0.4</v>
          </cell>
          <cell r="CD197">
            <v>-0.3</v>
          </cell>
          <cell r="CE197">
            <v>1.7</v>
          </cell>
          <cell r="CF197">
            <v>-0.2</v>
          </cell>
          <cell r="CG197">
            <v>3.7</v>
          </cell>
          <cell r="CH197">
            <v>-1.3</v>
          </cell>
          <cell r="CI197">
            <v>4.2</v>
          </cell>
          <cell r="CJ197">
            <v>3.7</v>
          </cell>
          <cell r="CK197">
            <v>5.2</v>
          </cell>
          <cell r="CL197">
            <v>5.8</v>
          </cell>
          <cell r="CM197">
            <v>6.2</v>
          </cell>
          <cell r="CN197">
            <v>1.3</v>
          </cell>
          <cell r="CO197">
            <v>4.4000000000000004</v>
          </cell>
          <cell r="CP197">
            <v>2.4</v>
          </cell>
          <cell r="CQ197">
            <v>3.6</v>
          </cell>
          <cell r="CR197">
            <v>3.7</v>
          </cell>
          <cell r="CS197">
            <v>2.8</v>
          </cell>
          <cell r="CT197">
            <v>5</v>
          </cell>
          <cell r="CU197">
            <v>1.1000000000000001</v>
          </cell>
          <cell r="CV197">
            <v>1.6</v>
          </cell>
          <cell r="CW197">
            <v>2.5</v>
          </cell>
          <cell r="CX197">
            <v>3</v>
          </cell>
          <cell r="CY197">
            <v>1.1000000000000001</v>
          </cell>
          <cell r="CZ197">
            <v>0</v>
          </cell>
          <cell r="DA197">
            <v>1.3</v>
          </cell>
          <cell r="DB197">
            <v>2.7</v>
          </cell>
          <cell r="DC197">
            <v>1.1000000000000001</v>
          </cell>
          <cell r="DD197">
            <v>0.7</v>
          </cell>
          <cell r="DE197">
            <v>2</v>
          </cell>
          <cell r="DF197">
            <v>3.3</v>
          </cell>
          <cell r="DI197">
            <v>0.1</v>
          </cell>
          <cell r="DM197">
            <v>-1.2</v>
          </cell>
          <cell r="DN197">
            <v>2.7</v>
          </cell>
          <cell r="DP197">
            <v>4.2</v>
          </cell>
          <cell r="DQ197">
            <v>6.1</v>
          </cell>
          <cell r="DR197">
            <v>1.7</v>
          </cell>
          <cell r="DS197">
            <v>4.5</v>
          </cell>
          <cell r="EA197">
            <v>6.2</v>
          </cell>
        </row>
        <row r="198">
          <cell r="D198">
            <v>1.1000000000000001</v>
          </cell>
          <cell r="F198">
            <v>3.8</v>
          </cell>
          <cell r="G198">
            <v>3.3</v>
          </cell>
          <cell r="H198">
            <v>5.8</v>
          </cell>
          <cell r="I198">
            <v>-0.5</v>
          </cell>
          <cell r="J198">
            <v>-0.3</v>
          </cell>
          <cell r="K198">
            <v>5.5</v>
          </cell>
          <cell r="L198">
            <v>10.8</v>
          </cell>
          <cell r="M198">
            <v>-0.3</v>
          </cell>
          <cell r="N198">
            <v>4</v>
          </cell>
          <cell r="O198">
            <v>7.2</v>
          </cell>
          <cell r="P198">
            <v>2.1</v>
          </cell>
          <cell r="Q198">
            <v>0</v>
          </cell>
          <cell r="R198">
            <v>4.8</v>
          </cell>
          <cell r="S198">
            <v>0.6</v>
          </cell>
          <cell r="T198">
            <v>6</v>
          </cell>
          <cell r="U198">
            <v>-0.1</v>
          </cell>
          <cell r="V198">
            <v>2.2000000000000002</v>
          </cell>
          <cell r="W198">
            <v>2.7</v>
          </cell>
          <cell r="X198">
            <v>11.1</v>
          </cell>
          <cell r="Y198">
            <v>3.8</v>
          </cell>
          <cell r="Z198">
            <v>17.399999999999999</v>
          </cell>
          <cell r="AA198">
            <v>2</v>
          </cell>
          <cell r="AB198">
            <v>1.2</v>
          </cell>
          <cell r="AC198">
            <v>3</v>
          </cell>
          <cell r="AD198">
            <v>2.2999999999999998</v>
          </cell>
          <cell r="AE198">
            <v>3.7</v>
          </cell>
          <cell r="AF198">
            <v>1.5</v>
          </cell>
          <cell r="AG198">
            <v>5.2</v>
          </cell>
          <cell r="AH198">
            <v>7.6</v>
          </cell>
          <cell r="AI198">
            <v>4</v>
          </cell>
          <cell r="AJ198">
            <v>17.399999999999999</v>
          </cell>
          <cell r="AK198">
            <v>1.7</v>
          </cell>
          <cell r="AL198">
            <v>6.1</v>
          </cell>
          <cell r="AM198">
            <v>-0.4</v>
          </cell>
          <cell r="AN198">
            <v>7.5</v>
          </cell>
          <cell r="AO198">
            <v>3.9</v>
          </cell>
          <cell r="AP198">
            <v>3.9</v>
          </cell>
          <cell r="AQ198">
            <v>4.4000000000000004</v>
          </cell>
          <cell r="AR198">
            <v>3.2</v>
          </cell>
          <cell r="AS198">
            <v>13.4</v>
          </cell>
          <cell r="AT198">
            <v>0.8</v>
          </cell>
          <cell r="AU198">
            <v>1.2</v>
          </cell>
          <cell r="AV198">
            <v>1.2</v>
          </cell>
          <cell r="AW198">
            <v>4.5999999999999996</v>
          </cell>
          <cell r="AX198">
            <v>0.7</v>
          </cell>
          <cell r="AY198">
            <v>0.5</v>
          </cell>
          <cell r="AZ198">
            <v>1.7</v>
          </cell>
          <cell r="BA198">
            <v>2.1</v>
          </cell>
          <cell r="BB198">
            <v>-2.8</v>
          </cell>
          <cell r="BC198">
            <v>-3.4</v>
          </cell>
          <cell r="BD198">
            <v>-2.1</v>
          </cell>
          <cell r="BE198">
            <v>-3.1</v>
          </cell>
          <cell r="BH198">
            <v>2.5</v>
          </cell>
          <cell r="BI198">
            <v>10.9</v>
          </cell>
          <cell r="BJ198">
            <v>1.5</v>
          </cell>
          <cell r="BK198">
            <v>0.8</v>
          </cell>
          <cell r="BL198">
            <v>-0.1</v>
          </cell>
          <cell r="BM198">
            <v>3.5</v>
          </cell>
          <cell r="BO198">
            <v>15.2</v>
          </cell>
          <cell r="BR198">
            <v>0</v>
          </cell>
          <cell r="BS198">
            <v>1.8</v>
          </cell>
          <cell r="BT198">
            <v>1.5</v>
          </cell>
          <cell r="BU198">
            <v>0.9</v>
          </cell>
          <cell r="BV198">
            <v>2</v>
          </cell>
          <cell r="BW198">
            <v>3.6</v>
          </cell>
          <cell r="BX198">
            <v>0.3</v>
          </cell>
          <cell r="BY198">
            <v>1.3</v>
          </cell>
          <cell r="BZ198">
            <v>1.3</v>
          </cell>
          <cell r="CA198">
            <v>-1.9</v>
          </cell>
          <cell r="CB198">
            <v>-0.1</v>
          </cell>
          <cell r="CC198">
            <v>2.6</v>
          </cell>
          <cell r="CD198">
            <v>2.9</v>
          </cell>
          <cell r="CE198">
            <v>1.5</v>
          </cell>
          <cell r="CF198">
            <v>3</v>
          </cell>
          <cell r="CG198">
            <v>5.7</v>
          </cell>
          <cell r="CH198">
            <v>-1.9</v>
          </cell>
          <cell r="CI198">
            <v>4</v>
          </cell>
          <cell r="CJ198">
            <v>5.7</v>
          </cell>
          <cell r="CK198">
            <v>6.1</v>
          </cell>
          <cell r="CL198">
            <v>6.7</v>
          </cell>
          <cell r="CM198">
            <v>7.3</v>
          </cell>
          <cell r="CN198">
            <v>2</v>
          </cell>
          <cell r="CO198">
            <v>4.7</v>
          </cell>
          <cell r="CP198">
            <v>2.9</v>
          </cell>
          <cell r="CQ198">
            <v>3.1</v>
          </cell>
          <cell r="CR198">
            <v>3.1</v>
          </cell>
          <cell r="CS198">
            <v>4.9000000000000004</v>
          </cell>
          <cell r="CT198">
            <v>1.9</v>
          </cell>
          <cell r="CU198">
            <v>1.2</v>
          </cell>
          <cell r="CV198">
            <v>2.2999999999999998</v>
          </cell>
          <cell r="CW198">
            <v>2.6</v>
          </cell>
          <cell r="CX198">
            <v>3</v>
          </cell>
          <cell r="CY198">
            <v>0.9</v>
          </cell>
          <cell r="CZ198">
            <v>0</v>
          </cell>
          <cell r="DA198">
            <v>1.1000000000000001</v>
          </cell>
          <cell r="DB198">
            <v>2.5</v>
          </cell>
          <cell r="DC198">
            <v>-1.3</v>
          </cell>
          <cell r="DD198">
            <v>-3.1</v>
          </cell>
          <cell r="DE198">
            <v>1.2</v>
          </cell>
          <cell r="DF198">
            <v>1.9</v>
          </cell>
          <cell r="DI198">
            <v>1.8</v>
          </cell>
          <cell r="DM198">
            <v>1</v>
          </cell>
          <cell r="DN198">
            <v>3.7</v>
          </cell>
          <cell r="DP198">
            <v>4.2</v>
          </cell>
          <cell r="DQ198">
            <v>4.7</v>
          </cell>
          <cell r="DR198">
            <v>3.3</v>
          </cell>
          <cell r="DS198">
            <v>4.5</v>
          </cell>
          <cell r="EA198">
            <v>5.7</v>
          </cell>
        </row>
        <row r="199">
          <cell r="D199">
            <v>3.8</v>
          </cell>
          <cell r="F199">
            <v>4.5</v>
          </cell>
          <cell r="G199">
            <v>3.7</v>
          </cell>
          <cell r="H199">
            <v>6.6</v>
          </cell>
          <cell r="I199">
            <v>-1.5</v>
          </cell>
          <cell r="J199">
            <v>1</v>
          </cell>
          <cell r="K199">
            <v>7.8</v>
          </cell>
          <cell r="L199">
            <v>10.8</v>
          </cell>
          <cell r="M199">
            <v>5.5</v>
          </cell>
          <cell r="N199">
            <v>4.9000000000000004</v>
          </cell>
          <cell r="O199">
            <v>6.7</v>
          </cell>
          <cell r="P199">
            <v>5.6</v>
          </cell>
          <cell r="Q199">
            <v>2.2000000000000002</v>
          </cell>
          <cell r="R199">
            <v>16.5</v>
          </cell>
          <cell r="S199">
            <v>2.5</v>
          </cell>
          <cell r="T199">
            <v>6.5</v>
          </cell>
          <cell r="U199">
            <v>3.4</v>
          </cell>
          <cell r="V199">
            <v>5.6</v>
          </cell>
          <cell r="W199">
            <v>3.2</v>
          </cell>
          <cell r="X199">
            <v>6.4</v>
          </cell>
          <cell r="Y199">
            <v>-2.8</v>
          </cell>
          <cell r="Z199">
            <v>14.9</v>
          </cell>
          <cell r="AA199">
            <v>3.6</v>
          </cell>
          <cell r="AB199">
            <v>3.2</v>
          </cell>
          <cell r="AC199">
            <v>4</v>
          </cell>
          <cell r="AD199">
            <v>1.9</v>
          </cell>
          <cell r="AE199">
            <v>3.1</v>
          </cell>
          <cell r="AF199">
            <v>1</v>
          </cell>
          <cell r="AG199">
            <v>6.7</v>
          </cell>
          <cell r="AH199">
            <v>20.7</v>
          </cell>
          <cell r="AI199">
            <v>2.5</v>
          </cell>
          <cell r="AJ199">
            <v>14.8</v>
          </cell>
          <cell r="AK199">
            <v>1</v>
          </cell>
          <cell r="AL199">
            <v>8</v>
          </cell>
          <cell r="AM199">
            <v>2.2000000000000002</v>
          </cell>
          <cell r="AN199">
            <v>10.199999999999999</v>
          </cell>
          <cell r="AO199">
            <v>4.0999999999999996</v>
          </cell>
          <cell r="AP199">
            <v>5</v>
          </cell>
          <cell r="AQ199">
            <v>3.3</v>
          </cell>
          <cell r="AR199">
            <v>2.5</v>
          </cell>
          <cell r="AS199">
            <v>20</v>
          </cell>
          <cell r="AT199">
            <v>0.1</v>
          </cell>
          <cell r="AU199">
            <v>0.7</v>
          </cell>
          <cell r="AV199">
            <v>0.1</v>
          </cell>
          <cell r="AW199">
            <v>3.8</v>
          </cell>
          <cell r="AX199">
            <v>0.6</v>
          </cell>
          <cell r="AY199">
            <v>0.5</v>
          </cell>
          <cell r="AZ199">
            <v>1</v>
          </cell>
          <cell r="BA199">
            <v>1.3</v>
          </cell>
          <cell r="BB199">
            <v>-2.8</v>
          </cell>
          <cell r="BC199">
            <v>-0.7</v>
          </cell>
          <cell r="BD199">
            <v>-3.5</v>
          </cell>
          <cell r="BE199">
            <v>-4.4000000000000004</v>
          </cell>
          <cell r="BH199">
            <v>2.7</v>
          </cell>
          <cell r="BI199">
            <v>11.1</v>
          </cell>
          <cell r="BJ199">
            <v>1.9</v>
          </cell>
          <cell r="BK199">
            <v>0.8</v>
          </cell>
          <cell r="BL199">
            <v>0.3</v>
          </cell>
          <cell r="BM199">
            <v>2.2000000000000002</v>
          </cell>
          <cell r="BO199">
            <v>15.2</v>
          </cell>
          <cell r="BR199">
            <v>0</v>
          </cell>
          <cell r="BS199">
            <v>2.6</v>
          </cell>
          <cell r="BT199">
            <v>1.6</v>
          </cell>
          <cell r="BU199">
            <v>1</v>
          </cell>
          <cell r="BV199">
            <v>1.6</v>
          </cell>
          <cell r="BW199">
            <v>4.0999999999999996</v>
          </cell>
          <cell r="BX199">
            <v>0.6</v>
          </cell>
          <cell r="BY199">
            <v>1</v>
          </cell>
          <cell r="BZ199">
            <v>1</v>
          </cell>
          <cell r="CA199">
            <v>-0.4</v>
          </cell>
          <cell r="CB199">
            <v>0.5</v>
          </cell>
          <cell r="CC199">
            <v>5.4</v>
          </cell>
          <cell r="CD199">
            <v>3.9</v>
          </cell>
          <cell r="CE199">
            <v>2.4</v>
          </cell>
          <cell r="CF199">
            <v>5.7</v>
          </cell>
          <cell r="CG199">
            <v>5</v>
          </cell>
          <cell r="CH199">
            <v>4.3</v>
          </cell>
          <cell r="CI199">
            <v>3.8</v>
          </cell>
          <cell r="CJ199">
            <v>5</v>
          </cell>
          <cell r="CK199">
            <v>4.8</v>
          </cell>
          <cell r="CL199">
            <v>5.3</v>
          </cell>
          <cell r="CM199">
            <v>5.7</v>
          </cell>
          <cell r="CN199">
            <v>1.8</v>
          </cell>
          <cell r="CO199">
            <v>4.3</v>
          </cell>
          <cell r="CP199">
            <v>1.9</v>
          </cell>
          <cell r="CQ199">
            <v>4.3</v>
          </cell>
          <cell r="CR199">
            <v>4.3</v>
          </cell>
          <cell r="CS199">
            <v>4.5999999999999996</v>
          </cell>
          <cell r="CT199">
            <v>5.0999999999999996</v>
          </cell>
          <cell r="CU199">
            <v>1.4</v>
          </cell>
          <cell r="CV199">
            <v>3.2</v>
          </cell>
          <cell r="CW199">
            <v>2.7</v>
          </cell>
          <cell r="CX199">
            <v>4</v>
          </cell>
          <cell r="CY199">
            <v>1</v>
          </cell>
          <cell r="CZ199">
            <v>0.4</v>
          </cell>
          <cell r="DA199">
            <v>1.1000000000000001</v>
          </cell>
          <cell r="DB199">
            <v>2.5</v>
          </cell>
          <cell r="DC199">
            <v>-3</v>
          </cell>
          <cell r="DD199">
            <v>-5.4</v>
          </cell>
          <cell r="DE199">
            <v>0.3</v>
          </cell>
          <cell r="DF199">
            <v>2.2999999999999998</v>
          </cell>
          <cell r="DI199">
            <v>5.4</v>
          </cell>
          <cell r="DM199">
            <v>6.6</v>
          </cell>
          <cell r="DN199">
            <v>3.6</v>
          </cell>
          <cell r="DP199">
            <v>4.3</v>
          </cell>
          <cell r="DQ199">
            <v>3.7</v>
          </cell>
          <cell r="DR199">
            <v>5</v>
          </cell>
          <cell r="DS199">
            <v>4.5</v>
          </cell>
          <cell r="EA199">
            <v>6.8</v>
          </cell>
        </row>
        <row r="200">
          <cell r="D200">
            <v>2.6</v>
          </cell>
          <cell r="F200">
            <v>4.3</v>
          </cell>
          <cell r="G200">
            <v>4.3</v>
          </cell>
          <cell r="H200">
            <v>5.9</v>
          </cell>
          <cell r="I200">
            <v>1.8</v>
          </cell>
          <cell r="J200">
            <v>0</v>
          </cell>
          <cell r="K200">
            <v>8.3000000000000007</v>
          </cell>
          <cell r="L200">
            <v>9</v>
          </cell>
          <cell r="M200">
            <v>9</v>
          </cell>
          <cell r="N200">
            <v>6</v>
          </cell>
          <cell r="O200">
            <v>4.7</v>
          </cell>
          <cell r="P200">
            <v>3.7</v>
          </cell>
          <cell r="Q200">
            <v>2</v>
          </cell>
          <cell r="R200">
            <v>9.6</v>
          </cell>
          <cell r="S200">
            <v>4.5</v>
          </cell>
          <cell r="T200">
            <v>9.6</v>
          </cell>
          <cell r="U200">
            <v>0.9</v>
          </cell>
          <cell r="V200">
            <v>1.9</v>
          </cell>
          <cell r="W200">
            <v>0.9</v>
          </cell>
          <cell r="X200">
            <v>4.2</v>
          </cell>
          <cell r="Y200">
            <v>-3</v>
          </cell>
          <cell r="Z200">
            <v>10.6</v>
          </cell>
          <cell r="AA200">
            <v>4.5999999999999996</v>
          </cell>
          <cell r="AB200">
            <v>4.4000000000000004</v>
          </cell>
          <cell r="AC200">
            <v>4.9000000000000004</v>
          </cell>
          <cell r="AD200">
            <v>2.6</v>
          </cell>
          <cell r="AE200">
            <v>4</v>
          </cell>
          <cell r="AF200">
            <v>1.7</v>
          </cell>
          <cell r="AG200">
            <v>5.4</v>
          </cell>
          <cell r="AH200">
            <v>24.5</v>
          </cell>
          <cell r="AI200">
            <v>2.8</v>
          </cell>
          <cell r="AJ200">
            <v>9.8000000000000007</v>
          </cell>
          <cell r="AK200">
            <v>0.4</v>
          </cell>
          <cell r="AL200">
            <v>5</v>
          </cell>
          <cell r="AM200">
            <v>2.4</v>
          </cell>
          <cell r="AN200">
            <v>11.6</v>
          </cell>
          <cell r="AO200">
            <v>4.4000000000000004</v>
          </cell>
          <cell r="AP200">
            <v>5.3</v>
          </cell>
          <cell r="AQ200">
            <v>4.5999999999999996</v>
          </cell>
          <cell r="AR200">
            <v>2</v>
          </cell>
          <cell r="AS200">
            <v>22.9</v>
          </cell>
          <cell r="AT200">
            <v>0.3</v>
          </cell>
          <cell r="AU200">
            <v>1</v>
          </cell>
          <cell r="AV200">
            <v>0.7</v>
          </cell>
          <cell r="AW200">
            <v>4.7</v>
          </cell>
          <cell r="AX200">
            <v>0</v>
          </cell>
          <cell r="AY200">
            <v>-0.1</v>
          </cell>
          <cell r="AZ200">
            <v>0.4</v>
          </cell>
          <cell r="BA200">
            <v>1.3</v>
          </cell>
          <cell r="BB200">
            <v>-1.7</v>
          </cell>
          <cell r="BC200">
            <v>-0.8</v>
          </cell>
          <cell r="BD200">
            <v>-2.2000000000000002</v>
          </cell>
          <cell r="BE200">
            <v>-1.9</v>
          </cell>
          <cell r="BH200">
            <v>5</v>
          </cell>
          <cell r="BI200">
            <v>8.8000000000000007</v>
          </cell>
          <cell r="BJ200">
            <v>2.4</v>
          </cell>
          <cell r="BK200">
            <v>0.7</v>
          </cell>
          <cell r="BL200">
            <v>0.3</v>
          </cell>
          <cell r="BM200">
            <v>1.8</v>
          </cell>
          <cell r="BO200">
            <v>11.6</v>
          </cell>
          <cell r="BR200">
            <v>1.5</v>
          </cell>
          <cell r="BS200">
            <v>2.5</v>
          </cell>
          <cell r="BT200">
            <v>1.5</v>
          </cell>
          <cell r="BU200">
            <v>0.5</v>
          </cell>
          <cell r="BV200">
            <v>2.2999999999999998</v>
          </cell>
          <cell r="BW200">
            <v>5</v>
          </cell>
          <cell r="BX200">
            <v>-0.1</v>
          </cell>
          <cell r="BY200">
            <v>-0.1</v>
          </cell>
          <cell r="BZ200">
            <v>-0.1</v>
          </cell>
          <cell r="CA200">
            <v>-1.5</v>
          </cell>
          <cell r="CB200">
            <v>1.9</v>
          </cell>
          <cell r="CC200">
            <v>4.9000000000000004</v>
          </cell>
          <cell r="CD200">
            <v>5.8</v>
          </cell>
          <cell r="CE200">
            <v>3.5</v>
          </cell>
          <cell r="CF200">
            <v>5.4</v>
          </cell>
          <cell r="CG200">
            <v>5.6</v>
          </cell>
          <cell r="CH200">
            <v>5.5</v>
          </cell>
          <cell r="CI200">
            <v>2.6</v>
          </cell>
          <cell r="CJ200">
            <v>5.6</v>
          </cell>
          <cell r="CK200">
            <v>6.2</v>
          </cell>
          <cell r="CL200">
            <v>6.8</v>
          </cell>
          <cell r="CM200">
            <v>7.4</v>
          </cell>
          <cell r="CN200">
            <v>2.2999999999999998</v>
          </cell>
          <cell r="CO200">
            <v>4.9000000000000004</v>
          </cell>
          <cell r="CP200">
            <v>2.8</v>
          </cell>
          <cell r="CQ200">
            <v>4.7</v>
          </cell>
          <cell r="CR200">
            <v>4.8</v>
          </cell>
          <cell r="CS200">
            <v>3.6</v>
          </cell>
          <cell r="CT200">
            <v>6.1</v>
          </cell>
          <cell r="CU200">
            <v>2.1</v>
          </cell>
          <cell r="CV200">
            <v>1.7</v>
          </cell>
          <cell r="CW200">
            <v>3.3</v>
          </cell>
          <cell r="CX200">
            <v>3.7</v>
          </cell>
          <cell r="CY200">
            <v>-0.1</v>
          </cell>
          <cell r="CZ200">
            <v>0.4</v>
          </cell>
          <cell r="DA200">
            <v>-0.2</v>
          </cell>
          <cell r="DB200">
            <v>2.4</v>
          </cell>
          <cell r="DC200">
            <v>-4.5</v>
          </cell>
          <cell r="DD200">
            <v>-7.8</v>
          </cell>
          <cell r="DE200">
            <v>0.1</v>
          </cell>
          <cell r="DF200">
            <v>3.4</v>
          </cell>
          <cell r="DI200">
            <v>3</v>
          </cell>
          <cell r="DM200">
            <v>2.9</v>
          </cell>
          <cell r="DN200">
            <v>3.4</v>
          </cell>
          <cell r="DP200">
            <v>3.2</v>
          </cell>
          <cell r="DQ200">
            <v>2.8</v>
          </cell>
          <cell r="DR200">
            <v>3.6</v>
          </cell>
          <cell r="DS200">
            <v>4.5</v>
          </cell>
          <cell r="EA200">
            <v>8.8000000000000007</v>
          </cell>
        </row>
        <row r="201">
          <cell r="D201">
            <v>1</v>
          </cell>
          <cell r="F201">
            <v>2.4</v>
          </cell>
          <cell r="G201">
            <v>5.0999999999999996</v>
          </cell>
          <cell r="H201">
            <v>6.1</v>
          </cell>
          <cell r="I201">
            <v>3.2</v>
          </cell>
          <cell r="J201">
            <v>2.1</v>
          </cell>
          <cell r="K201">
            <v>5.0999999999999996</v>
          </cell>
          <cell r="L201">
            <v>5.5</v>
          </cell>
          <cell r="M201">
            <v>5.2</v>
          </cell>
          <cell r="N201">
            <v>5.9</v>
          </cell>
          <cell r="O201">
            <v>2.1</v>
          </cell>
          <cell r="P201">
            <v>3.5</v>
          </cell>
          <cell r="Q201">
            <v>1.8</v>
          </cell>
          <cell r="R201">
            <v>14.8</v>
          </cell>
          <cell r="S201">
            <v>4.5999999999999996</v>
          </cell>
          <cell r="T201">
            <v>3</v>
          </cell>
          <cell r="U201">
            <v>0.8</v>
          </cell>
          <cell r="V201">
            <v>1.2</v>
          </cell>
          <cell r="W201">
            <v>0.8</v>
          </cell>
          <cell r="X201">
            <v>-7.3</v>
          </cell>
          <cell r="Y201">
            <v>-3.2</v>
          </cell>
          <cell r="Z201">
            <v>-10.6</v>
          </cell>
          <cell r="AA201">
            <v>4.5</v>
          </cell>
          <cell r="AB201">
            <v>5.0999999999999996</v>
          </cell>
          <cell r="AC201">
            <v>3.7</v>
          </cell>
          <cell r="AD201">
            <v>2.2999999999999998</v>
          </cell>
          <cell r="AE201">
            <v>4</v>
          </cell>
          <cell r="AF201">
            <v>1.3</v>
          </cell>
          <cell r="AG201">
            <v>3.3</v>
          </cell>
          <cell r="AH201">
            <v>21.8</v>
          </cell>
          <cell r="AI201">
            <v>2.2000000000000002</v>
          </cell>
          <cell r="AJ201">
            <v>0.7</v>
          </cell>
          <cell r="AK201">
            <v>-0.1</v>
          </cell>
          <cell r="AL201">
            <v>7.1</v>
          </cell>
          <cell r="AM201">
            <v>1.4</v>
          </cell>
          <cell r="AN201">
            <v>11.8</v>
          </cell>
          <cell r="AO201">
            <v>5.0999999999999996</v>
          </cell>
          <cell r="AP201">
            <v>5.9</v>
          </cell>
          <cell r="AQ201">
            <v>6.2</v>
          </cell>
          <cell r="AR201">
            <v>2.4</v>
          </cell>
          <cell r="AS201">
            <v>22.2</v>
          </cell>
          <cell r="AT201">
            <v>0.6</v>
          </cell>
          <cell r="AU201">
            <v>1.2</v>
          </cell>
          <cell r="AV201">
            <v>0.3</v>
          </cell>
          <cell r="AW201">
            <v>4</v>
          </cell>
          <cell r="AX201">
            <v>0.1</v>
          </cell>
          <cell r="AY201">
            <v>0.1</v>
          </cell>
          <cell r="AZ201">
            <v>0.5</v>
          </cell>
          <cell r="BA201">
            <v>1.5</v>
          </cell>
          <cell r="BB201">
            <v>-0.8</v>
          </cell>
          <cell r="BC201">
            <v>-2.6</v>
          </cell>
          <cell r="BD201">
            <v>-0.5</v>
          </cell>
          <cell r="BE201">
            <v>1.1000000000000001</v>
          </cell>
          <cell r="BH201">
            <v>5.0999999999999996</v>
          </cell>
          <cell r="BI201">
            <v>2.8</v>
          </cell>
          <cell r="BJ201">
            <v>2.9</v>
          </cell>
          <cell r="BK201">
            <v>0.6</v>
          </cell>
          <cell r="BL201">
            <v>0.3</v>
          </cell>
          <cell r="BM201">
            <v>1.4</v>
          </cell>
          <cell r="BO201">
            <v>2.8</v>
          </cell>
          <cell r="BR201">
            <v>1.2</v>
          </cell>
          <cell r="BS201">
            <v>2.1</v>
          </cell>
          <cell r="BT201">
            <v>1.6</v>
          </cell>
          <cell r="BU201">
            <v>0.7</v>
          </cell>
          <cell r="BV201">
            <v>1.8</v>
          </cell>
          <cell r="BW201">
            <v>5.9</v>
          </cell>
          <cell r="BX201">
            <v>0.4</v>
          </cell>
          <cell r="BY201">
            <v>0.2</v>
          </cell>
          <cell r="BZ201">
            <v>0.2</v>
          </cell>
          <cell r="CA201">
            <v>-0.1</v>
          </cell>
          <cell r="CB201">
            <v>1.5</v>
          </cell>
          <cell r="CC201">
            <v>5.3</v>
          </cell>
          <cell r="CD201">
            <v>6.7</v>
          </cell>
          <cell r="CE201">
            <v>3</v>
          </cell>
          <cell r="CF201">
            <v>4.5999999999999996</v>
          </cell>
          <cell r="CG201">
            <v>3.8</v>
          </cell>
          <cell r="CH201">
            <v>6.8</v>
          </cell>
          <cell r="CI201">
            <v>3.5</v>
          </cell>
          <cell r="CJ201">
            <v>3.8</v>
          </cell>
          <cell r="CK201">
            <v>6</v>
          </cell>
          <cell r="CL201">
            <v>6.5</v>
          </cell>
          <cell r="CM201">
            <v>7</v>
          </cell>
          <cell r="CN201">
            <v>3.2</v>
          </cell>
          <cell r="CO201">
            <v>4.5999999999999996</v>
          </cell>
          <cell r="CP201">
            <v>3.1</v>
          </cell>
          <cell r="CQ201">
            <v>4.3</v>
          </cell>
          <cell r="CR201">
            <v>4.5</v>
          </cell>
          <cell r="CS201">
            <v>3.8</v>
          </cell>
          <cell r="CT201">
            <v>3.5</v>
          </cell>
          <cell r="CU201">
            <v>2.8</v>
          </cell>
          <cell r="CV201">
            <v>0.5</v>
          </cell>
          <cell r="CW201">
            <v>3.7</v>
          </cell>
          <cell r="CX201">
            <v>3.4</v>
          </cell>
          <cell r="CY201">
            <v>-1</v>
          </cell>
          <cell r="CZ201">
            <v>0.4</v>
          </cell>
          <cell r="DA201">
            <v>-1.2</v>
          </cell>
          <cell r="DB201">
            <v>2.8</v>
          </cell>
          <cell r="DC201">
            <v>-4.0999999999999996</v>
          </cell>
          <cell r="DD201">
            <v>-8</v>
          </cell>
          <cell r="DE201">
            <v>1</v>
          </cell>
          <cell r="DF201">
            <v>3.9</v>
          </cell>
          <cell r="DI201">
            <v>4.2</v>
          </cell>
          <cell r="DM201">
            <v>5.0999999999999996</v>
          </cell>
          <cell r="DN201">
            <v>3.5</v>
          </cell>
          <cell r="DP201">
            <v>3.9</v>
          </cell>
          <cell r="DQ201">
            <v>1.8</v>
          </cell>
          <cell r="DR201">
            <v>6.8</v>
          </cell>
          <cell r="DS201">
            <v>5.7</v>
          </cell>
          <cell r="EA201">
            <v>8.9</v>
          </cell>
        </row>
        <row r="202">
          <cell r="D202">
            <v>0.7</v>
          </cell>
          <cell r="F202">
            <v>3</v>
          </cell>
          <cell r="G202">
            <v>5.2</v>
          </cell>
          <cell r="H202">
            <v>5.3</v>
          </cell>
          <cell r="I202">
            <v>4.9000000000000004</v>
          </cell>
          <cell r="J202">
            <v>2.7</v>
          </cell>
          <cell r="K202">
            <v>5.0999999999999996</v>
          </cell>
          <cell r="L202">
            <v>6.2</v>
          </cell>
          <cell r="M202">
            <v>5.9</v>
          </cell>
          <cell r="N202">
            <v>2.1</v>
          </cell>
          <cell r="O202">
            <v>0.8</v>
          </cell>
          <cell r="P202">
            <v>3.5</v>
          </cell>
          <cell r="Q202">
            <v>-0.5</v>
          </cell>
          <cell r="R202">
            <v>9.1999999999999993</v>
          </cell>
          <cell r="S202">
            <v>5.2</v>
          </cell>
          <cell r="T202">
            <v>5.4</v>
          </cell>
          <cell r="U202">
            <v>5.3</v>
          </cell>
          <cell r="V202">
            <v>3</v>
          </cell>
          <cell r="W202">
            <v>1.2</v>
          </cell>
          <cell r="X202">
            <v>-1.8</v>
          </cell>
          <cell r="Y202">
            <v>6</v>
          </cell>
          <cell r="Z202">
            <v>-7.7</v>
          </cell>
          <cell r="AA202">
            <v>4</v>
          </cell>
          <cell r="AB202">
            <v>3.6</v>
          </cell>
          <cell r="AC202">
            <v>4.4000000000000004</v>
          </cell>
          <cell r="AD202">
            <v>2.2000000000000002</v>
          </cell>
          <cell r="AE202">
            <v>2.6</v>
          </cell>
          <cell r="AF202">
            <v>1.8</v>
          </cell>
          <cell r="AG202">
            <v>3.7</v>
          </cell>
          <cell r="AH202">
            <v>20.8</v>
          </cell>
          <cell r="AI202">
            <v>3.2</v>
          </cell>
          <cell r="AJ202">
            <v>0.4</v>
          </cell>
          <cell r="AK202">
            <v>-1.7</v>
          </cell>
          <cell r="AL202">
            <v>1.6</v>
          </cell>
          <cell r="AM202">
            <v>6.5</v>
          </cell>
          <cell r="AN202">
            <v>9.1999999999999993</v>
          </cell>
          <cell r="AO202">
            <v>5.6</v>
          </cell>
          <cell r="AP202">
            <v>5.7</v>
          </cell>
          <cell r="AQ202">
            <v>6.6</v>
          </cell>
          <cell r="AR202">
            <v>4.0999999999999996</v>
          </cell>
          <cell r="AS202">
            <v>14.4</v>
          </cell>
          <cell r="AT202">
            <v>0.2</v>
          </cell>
          <cell r="AU202">
            <v>0.9</v>
          </cell>
          <cell r="AV202">
            <v>0.5</v>
          </cell>
          <cell r="AW202">
            <v>3.1</v>
          </cell>
          <cell r="AX202">
            <v>-0.7</v>
          </cell>
          <cell r="AY202">
            <v>-1.1000000000000001</v>
          </cell>
          <cell r="AZ202">
            <v>1.6</v>
          </cell>
          <cell r="BA202">
            <v>1.6</v>
          </cell>
          <cell r="BB202">
            <v>0.7</v>
          </cell>
          <cell r="BC202">
            <v>-1.2</v>
          </cell>
          <cell r="BD202">
            <v>2.2000000000000002</v>
          </cell>
          <cell r="BE202">
            <v>0.6</v>
          </cell>
          <cell r="BH202">
            <v>4.5999999999999996</v>
          </cell>
          <cell r="BI202">
            <v>1.5</v>
          </cell>
          <cell r="BJ202">
            <v>2.9</v>
          </cell>
          <cell r="BK202">
            <v>0.5</v>
          </cell>
          <cell r="BL202">
            <v>0.3</v>
          </cell>
          <cell r="BM202">
            <v>1.3</v>
          </cell>
          <cell r="BO202">
            <v>0.9</v>
          </cell>
          <cell r="BR202">
            <v>1.7</v>
          </cell>
          <cell r="BS202">
            <v>2.1</v>
          </cell>
          <cell r="BT202">
            <v>2.2000000000000002</v>
          </cell>
          <cell r="BU202">
            <v>2</v>
          </cell>
          <cell r="BV202">
            <v>2.5</v>
          </cell>
          <cell r="BW202">
            <v>3.1</v>
          </cell>
          <cell r="BX202">
            <v>1.2</v>
          </cell>
          <cell r="BY202">
            <v>2</v>
          </cell>
          <cell r="BZ202">
            <v>2</v>
          </cell>
          <cell r="CA202">
            <v>-1</v>
          </cell>
          <cell r="CB202">
            <v>2.1</v>
          </cell>
          <cell r="CC202">
            <v>3.5</v>
          </cell>
          <cell r="CD202">
            <v>6.1</v>
          </cell>
          <cell r="CE202">
            <v>2.9</v>
          </cell>
          <cell r="CF202">
            <v>2.2999999999999998</v>
          </cell>
          <cell r="CG202">
            <v>3.9</v>
          </cell>
          <cell r="CH202">
            <v>6.5</v>
          </cell>
          <cell r="CI202">
            <v>2.6</v>
          </cell>
          <cell r="CJ202">
            <v>3.9</v>
          </cell>
          <cell r="CK202">
            <v>4.2</v>
          </cell>
          <cell r="CL202">
            <v>4.4000000000000004</v>
          </cell>
          <cell r="CM202">
            <v>4.5999999999999996</v>
          </cell>
          <cell r="CN202">
            <v>0.3</v>
          </cell>
          <cell r="CO202">
            <v>4.5</v>
          </cell>
          <cell r="CP202">
            <v>3.2</v>
          </cell>
          <cell r="CQ202">
            <v>4.2</v>
          </cell>
          <cell r="CR202">
            <v>4.3</v>
          </cell>
          <cell r="CS202">
            <v>1.5</v>
          </cell>
          <cell r="CT202">
            <v>4.8</v>
          </cell>
          <cell r="CU202">
            <v>3.9</v>
          </cell>
          <cell r="CV202">
            <v>-1</v>
          </cell>
          <cell r="CW202">
            <v>4</v>
          </cell>
          <cell r="CX202">
            <v>3.8</v>
          </cell>
          <cell r="CY202">
            <v>-0.9</v>
          </cell>
          <cell r="CZ202">
            <v>0.4</v>
          </cell>
          <cell r="DA202">
            <v>-1</v>
          </cell>
          <cell r="DB202">
            <v>1.1000000000000001</v>
          </cell>
          <cell r="DC202">
            <v>-4.0999999999999996</v>
          </cell>
          <cell r="DD202">
            <v>-7.8</v>
          </cell>
          <cell r="DE202">
            <v>0.9</v>
          </cell>
          <cell r="DF202">
            <v>4.7</v>
          </cell>
          <cell r="DI202">
            <v>3.1</v>
          </cell>
          <cell r="DM202">
            <v>3.1</v>
          </cell>
          <cell r="DN202">
            <v>3.1</v>
          </cell>
          <cell r="DP202">
            <v>0.3</v>
          </cell>
          <cell r="DQ202">
            <v>0.2</v>
          </cell>
          <cell r="DR202">
            <v>0.5</v>
          </cell>
          <cell r="DS202">
            <v>5.7</v>
          </cell>
          <cell r="EA202">
            <v>8.4</v>
          </cell>
        </row>
        <row r="203">
          <cell r="D203">
            <v>1.3</v>
          </cell>
          <cell r="F203">
            <v>2.5</v>
          </cell>
          <cell r="G203">
            <v>4.7</v>
          </cell>
          <cell r="H203">
            <v>5</v>
          </cell>
          <cell r="I203">
            <v>3</v>
          </cell>
          <cell r="J203">
            <v>3.4</v>
          </cell>
          <cell r="K203">
            <v>5</v>
          </cell>
          <cell r="L203">
            <v>8.8000000000000007</v>
          </cell>
          <cell r="M203">
            <v>2.2999999999999998</v>
          </cell>
          <cell r="N203">
            <v>1</v>
          </cell>
          <cell r="O203">
            <v>2.5</v>
          </cell>
          <cell r="P203">
            <v>2</v>
          </cell>
          <cell r="Q203">
            <v>-4.5</v>
          </cell>
          <cell r="R203">
            <v>2.9</v>
          </cell>
          <cell r="S203">
            <v>5.7</v>
          </cell>
          <cell r="T203">
            <v>9.3000000000000007</v>
          </cell>
          <cell r="U203">
            <v>5</v>
          </cell>
          <cell r="V203">
            <v>3.2</v>
          </cell>
          <cell r="W203">
            <v>-0.2</v>
          </cell>
          <cell r="X203">
            <v>-0.8</v>
          </cell>
          <cell r="Y203">
            <v>9.3000000000000007</v>
          </cell>
          <cell r="Z203">
            <v>-8.8000000000000007</v>
          </cell>
          <cell r="AA203">
            <v>2.9</v>
          </cell>
          <cell r="AB203">
            <v>2.1</v>
          </cell>
          <cell r="AC203">
            <v>3.7</v>
          </cell>
          <cell r="AD203">
            <v>2.2999999999999998</v>
          </cell>
          <cell r="AE203">
            <v>2.2999999999999998</v>
          </cell>
          <cell r="AF203">
            <v>2.2999999999999998</v>
          </cell>
          <cell r="AG203">
            <v>2.2000000000000002</v>
          </cell>
          <cell r="AH203">
            <v>11.4</v>
          </cell>
          <cell r="AI203">
            <v>3.2</v>
          </cell>
          <cell r="AJ203">
            <v>1.2</v>
          </cell>
          <cell r="AK203">
            <v>-0.4</v>
          </cell>
          <cell r="AL203">
            <v>0.1</v>
          </cell>
          <cell r="AM203">
            <v>3.6</v>
          </cell>
          <cell r="AN203">
            <v>5.9</v>
          </cell>
          <cell r="AO203">
            <v>4.3</v>
          </cell>
          <cell r="AP203">
            <v>4</v>
          </cell>
          <cell r="AQ203">
            <v>5</v>
          </cell>
          <cell r="AR203">
            <v>4.2</v>
          </cell>
          <cell r="AS203">
            <v>8.4</v>
          </cell>
          <cell r="AT203">
            <v>0.5</v>
          </cell>
          <cell r="AU203">
            <v>0.2</v>
          </cell>
          <cell r="AV203">
            <v>0</v>
          </cell>
          <cell r="AW203">
            <v>2.7</v>
          </cell>
          <cell r="AX203">
            <v>-0.5</v>
          </cell>
          <cell r="AY203">
            <v>-1</v>
          </cell>
          <cell r="AZ203">
            <v>2.2000000000000002</v>
          </cell>
          <cell r="BA203">
            <v>1.8</v>
          </cell>
          <cell r="BB203">
            <v>0.5</v>
          </cell>
          <cell r="BC203">
            <v>-1.6</v>
          </cell>
          <cell r="BD203">
            <v>2.6</v>
          </cell>
          <cell r="BE203">
            <v>-0.4</v>
          </cell>
          <cell r="BH203">
            <v>4.2</v>
          </cell>
          <cell r="BI203">
            <v>0.7</v>
          </cell>
          <cell r="BJ203">
            <v>3.1</v>
          </cell>
          <cell r="BK203">
            <v>1.3</v>
          </cell>
          <cell r="BL203">
            <v>1.3</v>
          </cell>
          <cell r="BM203">
            <v>1.7</v>
          </cell>
          <cell r="BO203">
            <v>-0.4</v>
          </cell>
          <cell r="BR203">
            <v>2.8</v>
          </cell>
          <cell r="BS203">
            <v>1.9</v>
          </cell>
          <cell r="BT203">
            <v>1.8</v>
          </cell>
          <cell r="BU203">
            <v>1.5</v>
          </cell>
          <cell r="BV203">
            <v>1.5</v>
          </cell>
          <cell r="BW203">
            <v>3.1</v>
          </cell>
          <cell r="BX203">
            <v>0.7</v>
          </cell>
          <cell r="BY203">
            <v>1.6</v>
          </cell>
          <cell r="BZ203">
            <v>1.6</v>
          </cell>
          <cell r="CA203">
            <v>-1.3</v>
          </cell>
          <cell r="CB203">
            <v>1.3</v>
          </cell>
          <cell r="CC203">
            <v>3.1</v>
          </cell>
          <cell r="CD203">
            <v>5.8</v>
          </cell>
          <cell r="CE203">
            <v>2.5</v>
          </cell>
          <cell r="CF203">
            <v>0.9</v>
          </cell>
          <cell r="CG203">
            <v>3.9</v>
          </cell>
          <cell r="CH203">
            <v>5.8</v>
          </cell>
          <cell r="CI203">
            <v>2.7</v>
          </cell>
          <cell r="CJ203">
            <v>3.9</v>
          </cell>
          <cell r="CK203">
            <v>5</v>
          </cell>
          <cell r="CL203">
            <v>4.8</v>
          </cell>
          <cell r="CM203">
            <v>5</v>
          </cell>
          <cell r="CN203">
            <v>1.4</v>
          </cell>
          <cell r="CO203">
            <v>4.8</v>
          </cell>
          <cell r="CP203">
            <v>5.5</v>
          </cell>
          <cell r="CQ203">
            <v>1.1000000000000001</v>
          </cell>
          <cell r="CR203">
            <v>0.8</v>
          </cell>
          <cell r="CS203">
            <v>-2</v>
          </cell>
          <cell r="CT203">
            <v>-1</v>
          </cell>
          <cell r="CU203">
            <v>3</v>
          </cell>
          <cell r="CV203">
            <v>-1.1000000000000001</v>
          </cell>
          <cell r="CW203">
            <v>4.5999999999999996</v>
          </cell>
          <cell r="CX203">
            <v>4.5</v>
          </cell>
          <cell r="CY203">
            <v>-1</v>
          </cell>
          <cell r="CZ203">
            <v>0</v>
          </cell>
          <cell r="DA203">
            <v>-1</v>
          </cell>
          <cell r="DB203">
            <v>0.9</v>
          </cell>
          <cell r="DC203">
            <v>-3.4</v>
          </cell>
          <cell r="DD203">
            <v>-6.1</v>
          </cell>
          <cell r="DE203">
            <v>0.1</v>
          </cell>
          <cell r="DF203">
            <v>3.1</v>
          </cell>
          <cell r="DI203">
            <v>4.5</v>
          </cell>
          <cell r="DM203">
            <v>4.9000000000000004</v>
          </cell>
          <cell r="DN203">
            <v>3.7</v>
          </cell>
          <cell r="DP203">
            <v>-0.3</v>
          </cell>
          <cell r="DQ203">
            <v>-0.5</v>
          </cell>
          <cell r="DR203">
            <v>-0.1</v>
          </cell>
          <cell r="DS203">
            <v>5.7</v>
          </cell>
          <cell r="EA203">
            <v>5.7</v>
          </cell>
        </row>
        <row r="204">
          <cell r="D204">
            <v>1.5</v>
          </cell>
          <cell r="F204">
            <v>3.2</v>
          </cell>
          <cell r="G204">
            <v>4.4000000000000004</v>
          </cell>
          <cell r="H204">
            <v>4.9000000000000004</v>
          </cell>
          <cell r="I204">
            <v>1.4</v>
          </cell>
          <cell r="J204">
            <v>7.7</v>
          </cell>
          <cell r="K204">
            <v>5.4</v>
          </cell>
          <cell r="L204">
            <v>10</v>
          </cell>
          <cell r="M204">
            <v>1.4</v>
          </cell>
          <cell r="N204">
            <v>2.5</v>
          </cell>
          <cell r="O204">
            <v>3.1</v>
          </cell>
          <cell r="P204">
            <v>3.1</v>
          </cell>
          <cell r="Q204">
            <v>-3.4</v>
          </cell>
          <cell r="R204">
            <v>6.7</v>
          </cell>
          <cell r="S204">
            <v>6.1</v>
          </cell>
          <cell r="T204">
            <v>6.8</v>
          </cell>
          <cell r="U204">
            <v>7.6</v>
          </cell>
          <cell r="V204">
            <v>4.9000000000000004</v>
          </cell>
          <cell r="W204">
            <v>-0.8</v>
          </cell>
          <cell r="X204">
            <v>4.2</v>
          </cell>
          <cell r="Y204">
            <v>14.5</v>
          </cell>
          <cell r="Z204">
            <v>-4</v>
          </cell>
          <cell r="AA204">
            <v>2.4</v>
          </cell>
          <cell r="AB204">
            <v>2.2999999999999998</v>
          </cell>
          <cell r="AC204">
            <v>2.5</v>
          </cell>
          <cell r="AD204">
            <v>2.7</v>
          </cell>
          <cell r="AE204">
            <v>3.2</v>
          </cell>
          <cell r="AF204">
            <v>2.2999999999999998</v>
          </cell>
          <cell r="AG204">
            <v>1.7</v>
          </cell>
          <cell r="AH204">
            <v>9</v>
          </cell>
          <cell r="AI204">
            <v>3.8</v>
          </cell>
          <cell r="AJ204">
            <v>-1.6</v>
          </cell>
          <cell r="AK204">
            <v>-0.2</v>
          </cell>
          <cell r="AL204">
            <v>1.3</v>
          </cell>
          <cell r="AM204">
            <v>2.8</v>
          </cell>
          <cell r="AN204">
            <v>3.8</v>
          </cell>
          <cell r="AO204">
            <v>3.3</v>
          </cell>
          <cell r="AP204">
            <v>3.7</v>
          </cell>
          <cell r="AQ204">
            <v>1.7</v>
          </cell>
          <cell r="AR204">
            <v>3.7</v>
          </cell>
          <cell r="AS204">
            <v>4.4000000000000004</v>
          </cell>
          <cell r="AT204">
            <v>0.4</v>
          </cell>
          <cell r="AU204">
            <v>0.1</v>
          </cell>
          <cell r="AV204">
            <v>-0.4</v>
          </cell>
          <cell r="AW204">
            <v>1.3</v>
          </cell>
          <cell r="AX204">
            <v>0</v>
          </cell>
          <cell r="AY204">
            <v>-0.4</v>
          </cell>
          <cell r="AZ204">
            <v>2.1</v>
          </cell>
          <cell r="BA204">
            <v>2.4</v>
          </cell>
          <cell r="BB204">
            <v>0.5</v>
          </cell>
          <cell r="BC204">
            <v>0.2</v>
          </cell>
          <cell r="BD204">
            <v>1.7</v>
          </cell>
          <cell r="BE204">
            <v>-1.1000000000000001</v>
          </cell>
          <cell r="BH204">
            <v>2.4</v>
          </cell>
          <cell r="BI204">
            <v>-2.7</v>
          </cell>
          <cell r="BJ204">
            <v>3.1</v>
          </cell>
          <cell r="BK204">
            <v>1.5</v>
          </cell>
          <cell r="BL204">
            <v>1.3</v>
          </cell>
          <cell r="BM204">
            <v>2.2000000000000002</v>
          </cell>
          <cell r="BO204">
            <v>-5.0999999999999996</v>
          </cell>
          <cell r="BR204">
            <v>1.2</v>
          </cell>
          <cell r="BS204">
            <v>1.8</v>
          </cell>
          <cell r="BT204">
            <v>1.8</v>
          </cell>
          <cell r="BU204">
            <v>1.5</v>
          </cell>
          <cell r="BV204">
            <v>2.1</v>
          </cell>
          <cell r="BW204">
            <v>3</v>
          </cell>
          <cell r="BX204">
            <v>0.6</v>
          </cell>
          <cell r="BY204">
            <v>1.5</v>
          </cell>
          <cell r="BZ204">
            <v>1.5</v>
          </cell>
          <cell r="CA204">
            <v>-0.5</v>
          </cell>
          <cell r="CB204">
            <v>-1</v>
          </cell>
          <cell r="CC204">
            <v>3.1</v>
          </cell>
          <cell r="CD204">
            <v>4.9000000000000004</v>
          </cell>
          <cell r="CE204">
            <v>1.9</v>
          </cell>
          <cell r="CF204">
            <v>1.6</v>
          </cell>
          <cell r="CG204">
            <v>3.5</v>
          </cell>
          <cell r="CH204">
            <v>5.6</v>
          </cell>
          <cell r="CI204">
            <v>3.2</v>
          </cell>
          <cell r="CJ204">
            <v>3.5</v>
          </cell>
          <cell r="CK204">
            <v>5</v>
          </cell>
          <cell r="CL204">
            <v>4.7</v>
          </cell>
          <cell r="CM204">
            <v>5</v>
          </cell>
          <cell r="CN204">
            <v>1.5</v>
          </cell>
          <cell r="CO204">
            <v>4</v>
          </cell>
          <cell r="CP204">
            <v>6.3</v>
          </cell>
          <cell r="CQ204">
            <v>1.8</v>
          </cell>
          <cell r="CR204">
            <v>1.7</v>
          </cell>
          <cell r="CS204">
            <v>-2.7</v>
          </cell>
          <cell r="CT204">
            <v>3.1</v>
          </cell>
          <cell r="CU204">
            <v>2.2999999999999998</v>
          </cell>
          <cell r="CV204">
            <v>0.5</v>
          </cell>
          <cell r="CW204">
            <v>3.8</v>
          </cell>
          <cell r="CX204">
            <v>5.2</v>
          </cell>
          <cell r="CY204">
            <v>-1.4</v>
          </cell>
          <cell r="CZ204">
            <v>0</v>
          </cell>
          <cell r="DA204">
            <v>-1.5</v>
          </cell>
          <cell r="DB204">
            <v>0.3</v>
          </cell>
          <cell r="DC204">
            <v>-3.5</v>
          </cell>
          <cell r="DD204">
            <v>-5.2</v>
          </cell>
          <cell r="DE204">
            <v>-1.4</v>
          </cell>
          <cell r="DF204">
            <v>2.8</v>
          </cell>
          <cell r="DI204">
            <v>4</v>
          </cell>
          <cell r="DM204">
            <v>4.4000000000000004</v>
          </cell>
          <cell r="DN204">
            <v>3.3</v>
          </cell>
          <cell r="DP204">
            <v>-2</v>
          </cell>
          <cell r="DQ204">
            <v>-2</v>
          </cell>
          <cell r="DR204">
            <v>-1.8</v>
          </cell>
          <cell r="DS204">
            <v>5.7</v>
          </cell>
          <cell r="EA204">
            <v>4.5999999999999996</v>
          </cell>
        </row>
        <row r="205">
          <cell r="D205">
            <v>1.8</v>
          </cell>
          <cell r="F205">
            <v>3.7</v>
          </cell>
          <cell r="G205">
            <v>4.8</v>
          </cell>
          <cell r="H205">
            <v>5.2</v>
          </cell>
          <cell r="I205">
            <v>2.5</v>
          </cell>
          <cell r="J205">
            <v>6.5</v>
          </cell>
          <cell r="K205">
            <v>5.9</v>
          </cell>
          <cell r="L205">
            <v>9.9</v>
          </cell>
          <cell r="M205">
            <v>3</v>
          </cell>
          <cell r="N205">
            <v>2.9</v>
          </cell>
          <cell r="O205">
            <v>1.8</v>
          </cell>
          <cell r="P205">
            <v>1.4</v>
          </cell>
          <cell r="Q205">
            <v>-3.6</v>
          </cell>
          <cell r="R205">
            <v>-1.6</v>
          </cell>
          <cell r="S205">
            <v>6.6</v>
          </cell>
          <cell r="T205">
            <v>6.7</v>
          </cell>
          <cell r="U205">
            <v>7</v>
          </cell>
          <cell r="V205">
            <v>2.7</v>
          </cell>
          <cell r="W205">
            <v>-0.2</v>
          </cell>
          <cell r="X205">
            <v>8.6999999999999993</v>
          </cell>
          <cell r="Y205">
            <v>8.1999999999999993</v>
          </cell>
          <cell r="Z205">
            <v>9</v>
          </cell>
          <cell r="AA205">
            <v>2.8</v>
          </cell>
          <cell r="AB205">
            <v>2.1</v>
          </cell>
          <cell r="AC205">
            <v>3.6</v>
          </cell>
          <cell r="AD205">
            <v>3.1</v>
          </cell>
          <cell r="AE205">
            <v>2.2999999999999998</v>
          </cell>
          <cell r="AF205">
            <v>3.5</v>
          </cell>
          <cell r="AG205">
            <v>1.4</v>
          </cell>
          <cell r="AH205">
            <v>7.7</v>
          </cell>
          <cell r="AI205">
            <v>0.8</v>
          </cell>
          <cell r="AJ205">
            <v>-0.2</v>
          </cell>
          <cell r="AK205">
            <v>0.4</v>
          </cell>
          <cell r="AL205">
            <v>-0.2</v>
          </cell>
          <cell r="AM205">
            <v>2.9</v>
          </cell>
          <cell r="AN205">
            <v>2.5</v>
          </cell>
          <cell r="AO205">
            <v>2.5</v>
          </cell>
          <cell r="AP205">
            <v>2.7</v>
          </cell>
          <cell r="AQ205">
            <v>0.7</v>
          </cell>
          <cell r="AR205">
            <v>3.8</v>
          </cell>
          <cell r="AS205">
            <v>2.2999999999999998</v>
          </cell>
          <cell r="AT205">
            <v>0.2</v>
          </cell>
          <cell r="AU205">
            <v>0</v>
          </cell>
          <cell r="AV205">
            <v>-0.5</v>
          </cell>
          <cell r="AW205">
            <v>1.4</v>
          </cell>
          <cell r="AX205">
            <v>0.1</v>
          </cell>
          <cell r="AY205">
            <v>-0.4</v>
          </cell>
          <cell r="AZ205">
            <v>2</v>
          </cell>
          <cell r="BA205">
            <v>1.6</v>
          </cell>
          <cell r="BB205">
            <v>1.8</v>
          </cell>
          <cell r="BC205">
            <v>3.1</v>
          </cell>
          <cell r="BD205">
            <v>2.4</v>
          </cell>
          <cell r="BE205">
            <v>-0.7</v>
          </cell>
          <cell r="BH205">
            <v>2.6</v>
          </cell>
          <cell r="BI205">
            <v>-5.2</v>
          </cell>
          <cell r="BJ205">
            <v>2.9</v>
          </cell>
          <cell r="BK205">
            <v>1.7</v>
          </cell>
          <cell r="BL205">
            <v>1.4</v>
          </cell>
          <cell r="BM205">
            <v>2.2999999999999998</v>
          </cell>
          <cell r="BO205">
            <v>-8.6</v>
          </cell>
          <cell r="BR205">
            <v>1.9</v>
          </cell>
          <cell r="BS205">
            <v>1.7</v>
          </cell>
          <cell r="BT205">
            <v>1.9</v>
          </cell>
          <cell r="BU205">
            <v>1.8</v>
          </cell>
          <cell r="BV205">
            <v>2.2000000000000002</v>
          </cell>
          <cell r="BW205">
            <v>1.9</v>
          </cell>
          <cell r="BX205">
            <v>0</v>
          </cell>
          <cell r="BY205">
            <v>0.9</v>
          </cell>
          <cell r="BZ205">
            <v>0.9</v>
          </cell>
          <cell r="CA205">
            <v>-1.5</v>
          </cell>
          <cell r="CB205">
            <v>-0.6</v>
          </cell>
          <cell r="CC205">
            <v>3</v>
          </cell>
          <cell r="CD205">
            <v>3.6</v>
          </cell>
          <cell r="CE205">
            <v>1.8</v>
          </cell>
          <cell r="CF205">
            <v>2.5</v>
          </cell>
          <cell r="CG205">
            <v>4.3</v>
          </cell>
          <cell r="CH205">
            <v>3</v>
          </cell>
          <cell r="CI205">
            <v>2.2000000000000002</v>
          </cell>
          <cell r="CJ205">
            <v>4.3</v>
          </cell>
          <cell r="CK205">
            <v>6.1</v>
          </cell>
          <cell r="CL205">
            <v>7.2</v>
          </cell>
          <cell r="CM205">
            <v>8.1</v>
          </cell>
          <cell r="CN205">
            <v>1.3</v>
          </cell>
          <cell r="CO205">
            <v>3.9</v>
          </cell>
          <cell r="CP205">
            <v>0.4</v>
          </cell>
          <cell r="CQ205">
            <v>2.2999999999999998</v>
          </cell>
          <cell r="CR205">
            <v>2</v>
          </cell>
          <cell r="CS205">
            <v>-4.4000000000000004</v>
          </cell>
          <cell r="CT205">
            <v>5.3</v>
          </cell>
          <cell r="CU205">
            <v>2.7</v>
          </cell>
          <cell r="CV205">
            <v>0.3</v>
          </cell>
          <cell r="CW205">
            <v>4.4000000000000004</v>
          </cell>
          <cell r="CX205">
            <v>6.3</v>
          </cell>
          <cell r="CY205">
            <v>-0.4</v>
          </cell>
          <cell r="CZ205">
            <v>0.7</v>
          </cell>
          <cell r="DA205">
            <v>-0.4</v>
          </cell>
          <cell r="DB205">
            <v>0.5</v>
          </cell>
          <cell r="DC205">
            <v>-4.7</v>
          </cell>
          <cell r="DD205">
            <v>-6.5</v>
          </cell>
          <cell r="DE205">
            <v>-2.4</v>
          </cell>
          <cell r="DF205">
            <v>3.4</v>
          </cell>
          <cell r="DI205">
            <v>3.9</v>
          </cell>
          <cell r="DM205">
            <v>3.8</v>
          </cell>
          <cell r="DN205">
            <v>3.6</v>
          </cell>
          <cell r="DP205">
            <v>-1.7</v>
          </cell>
          <cell r="DQ205">
            <v>2.2999999999999998</v>
          </cell>
          <cell r="DR205">
            <v>-6.8</v>
          </cell>
          <cell r="DS205">
            <v>6.4</v>
          </cell>
          <cell r="EA205">
            <v>5.3</v>
          </cell>
        </row>
        <row r="206">
          <cell r="D206">
            <v>1.3</v>
          </cell>
          <cell r="F206">
            <v>3.2</v>
          </cell>
          <cell r="G206">
            <v>3.9</v>
          </cell>
          <cell r="H206">
            <v>5</v>
          </cell>
          <cell r="I206">
            <v>-0.3</v>
          </cell>
          <cell r="J206">
            <v>6.5</v>
          </cell>
          <cell r="K206">
            <v>4.2</v>
          </cell>
          <cell r="L206">
            <v>6.3</v>
          </cell>
          <cell r="M206">
            <v>2.1</v>
          </cell>
          <cell r="N206">
            <v>4.2</v>
          </cell>
          <cell r="O206">
            <v>2.2000000000000002</v>
          </cell>
          <cell r="P206">
            <v>0.4</v>
          </cell>
          <cell r="Q206">
            <v>-2</v>
          </cell>
          <cell r="R206">
            <v>-1.4</v>
          </cell>
          <cell r="S206">
            <v>3.9</v>
          </cell>
          <cell r="T206">
            <v>2.1</v>
          </cell>
          <cell r="U206">
            <v>3.8</v>
          </cell>
          <cell r="V206">
            <v>1.1000000000000001</v>
          </cell>
          <cell r="W206">
            <v>-0.7</v>
          </cell>
          <cell r="X206">
            <v>8.1</v>
          </cell>
          <cell r="Y206">
            <v>7.3</v>
          </cell>
          <cell r="Z206">
            <v>8.6</v>
          </cell>
          <cell r="AA206">
            <v>3.2</v>
          </cell>
          <cell r="AB206">
            <v>2.8</v>
          </cell>
          <cell r="AC206">
            <v>3.8</v>
          </cell>
          <cell r="AD206">
            <v>2.1</v>
          </cell>
          <cell r="AE206">
            <v>1.9</v>
          </cell>
          <cell r="AF206">
            <v>2.2999999999999998</v>
          </cell>
          <cell r="AG206">
            <v>2.6</v>
          </cell>
          <cell r="AH206">
            <v>6.4</v>
          </cell>
          <cell r="AI206">
            <v>1.5</v>
          </cell>
          <cell r="AJ206">
            <v>5.2</v>
          </cell>
          <cell r="AK206">
            <v>2.8</v>
          </cell>
          <cell r="AL206">
            <v>2</v>
          </cell>
          <cell r="AM206">
            <v>0.8</v>
          </cell>
          <cell r="AN206">
            <v>1.4</v>
          </cell>
          <cell r="AO206">
            <v>1.1000000000000001</v>
          </cell>
          <cell r="AP206">
            <v>0.9</v>
          </cell>
          <cell r="AQ206">
            <v>0.2</v>
          </cell>
          <cell r="AR206">
            <v>2.8</v>
          </cell>
          <cell r="AS206">
            <v>1.8</v>
          </cell>
          <cell r="AT206">
            <v>-0.1</v>
          </cell>
          <cell r="AU206">
            <v>-0.4</v>
          </cell>
          <cell r="AV206">
            <v>-0.7</v>
          </cell>
          <cell r="AW206">
            <v>1.7</v>
          </cell>
          <cell r="AX206">
            <v>1</v>
          </cell>
          <cell r="AY206">
            <v>1</v>
          </cell>
          <cell r="AZ206">
            <v>1</v>
          </cell>
          <cell r="BA206">
            <v>1.4</v>
          </cell>
          <cell r="BB206">
            <v>-1.2</v>
          </cell>
          <cell r="BC206">
            <v>-0.3</v>
          </cell>
          <cell r="BD206">
            <v>-1.4</v>
          </cell>
          <cell r="BE206">
            <v>-1.8</v>
          </cell>
          <cell r="BH206">
            <v>2.2999999999999998</v>
          </cell>
          <cell r="BI206">
            <v>-8.8000000000000007</v>
          </cell>
          <cell r="BJ206">
            <v>3</v>
          </cell>
          <cell r="BK206">
            <v>1.6</v>
          </cell>
          <cell r="BL206">
            <v>1.4</v>
          </cell>
          <cell r="BM206">
            <v>2.1</v>
          </cell>
          <cell r="BO206">
            <v>-13.7</v>
          </cell>
          <cell r="BR206">
            <v>1.9</v>
          </cell>
          <cell r="BS206">
            <v>1.2</v>
          </cell>
          <cell r="BT206">
            <v>1.3</v>
          </cell>
          <cell r="BU206">
            <v>0.9</v>
          </cell>
          <cell r="BV206">
            <v>1.5</v>
          </cell>
          <cell r="BW206">
            <v>2.6</v>
          </cell>
          <cell r="BX206">
            <v>-0.3</v>
          </cell>
          <cell r="BY206">
            <v>0.3</v>
          </cell>
          <cell r="BZ206">
            <v>0.3</v>
          </cell>
          <cell r="CA206">
            <v>-0.9</v>
          </cell>
          <cell r="CB206">
            <v>-1.2</v>
          </cell>
          <cell r="CC206">
            <v>3.3</v>
          </cell>
          <cell r="CD206">
            <v>2.2999999999999998</v>
          </cell>
          <cell r="CE206">
            <v>0.9</v>
          </cell>
          <cell r="CF206">
            <v>2.8</v>
          </cell>
          <cell r="CG206">
            <v>4.7</v>
          </cell>
          <cell r="CH206">
            <v>5.7</v>
          </cell>
          <cell r="CI206">
            <v>4.3</v>
          </cell>
          <cell r="CJ206">
            <v>4.7</v>
          </cell>
          <cell r="CK206">
            <v>9</v>
          </cell>
          <cell r="CL206">
            <v>9.9</v>
          </cell>
          <cell r="CM206">
            <v>11.2</v>
          </cell>
          <cell r="CN206">
            <v>4.0999999999999996</v>
          </cell>
          <cell r="CO206">
            <v>4.4000000000000004</v>
          </cell>
          <cell r="CP206">
            <v>4.8</v>
          </cell>
          <cell r="CQ206">
            <v>0.1</v>
          </cell>
          <cell r="CR206">
            <v>-0.5</v>
          </cell>
          <cell r="CS206">
            <v>-7.2</v>
          </cell>
          <cell r="CT206">
            <v>0.5</v>
          </cell>
          <cell r="CU206">
            <v>0.8</v>
          </cell>
          <cell r="CV206">
            <v>1.3</v>
          </cell>
          <cell r="CW206">
            <v>4.2</v>
          </cell>
          <cell r="CX206">
            <v>6.2</v>
          </cell>
          <cell r="CY206">
            <v>-0.3</v>
          </cell>
          <cell r="CZ206">
            <v>0.7</v>
          </cell>
          <cell r="DA206">
            <v>-0.4</v>
          </cell>
          <cell r="DB206">
            <v>1.3</v>
          </cell>
          <cell r="DC206">
            <v>-4.2</v>
          </cell>
          <cell r="DD206">
            <v>-5.7</v>
          </cell>
          <cell r="DE206">
            <v>-2.2999999999999998</v>
          </cell>
          <cell r="DF206">
            <v>4.7</v>
          </cell>
          <cell r="DI206">
            <v>5.5</v>
          </cell>
          <cell r="DM206">
            <v>6</v>
          </cell>
          <cell r="DN206">
            <v>4.7</v>
          </cell>
          <cell r="DP206">
            <v>-0.1</v>
          </cell>
          <cell r="DQ206">
            <v>2.5</v>
          </cell>
          <cell r="DR206">
            <v>-3.3</v>
          </cell>
          <cell r="DS206">
            <v>6.4</v>
          </cell>
          <cell r="EA206">
            <v>6</v>
          </cell>
        </row>
        <row r="207">
          <cell r="D207">
            <v>1.3</v>
          </cell>
          <cell r="F207">
            <v>2.1</v>
          </cell>
          <cell r="G207">
            <v>3</v>
          </cell>
          <cell r="H207">
            <v>4.0999999999999996</v>
          </cell>
          <cell r="I207">
            <v>0.9</v>
          </cell>
          <cell r="J207">
            <v>2.9</v>
          </cell>
          <cell r="K207">
            <v>2.7</v>
          </cell>
          <cell r="L207">
            <v>4.5999999999999996</v>
          </cell>
          <cell r="M207">
            <v>1.4</v>
          </cell>
          <cell r="N207">
            <v>1.8</v>
          </cell>
          <cell r="O207">
            <v>0.3</v>
          </cell>
          <cell r="P207">
            <v>1.1000000000000001</v>
          </cell>
          <cell r="Q207">
            <v>0</v>
          </cell>
          <cell r="R207">
            <v>0.6</v>
          </cell>
          <cell r="S207">
            <v>2.9</v>
          </cell>
          <cell r="T207">
            <v>2.7</v>
          </cell>
          <cell r="U207">
            <v>-0.2</v>
          </cell>
          <cell r="V207">
            <v>1.2</v>
          </cell>
          <cell r="W207">
            <v>2.2999999999999998</v>
          </cell>
          <cell r="X207">
            <v>-1</v>
          </cell>
          <cell r="Y207">
            <v>-4.0999999999999996</v>
          </cell>
          <cell r="Z207">
            <v>2</v>
          </cell>
          <cell r="AA207">
            <v>3.1</v>
          </cell>
          <cell r="AB207">
            <v>2.1</v>
          </cell>
          <cell r="AC207">
            <v>4.4000000000000004</v>
          </cell>
          <cell r="AD207">
            <v>2.1</v>
          </cell>
          <cell r="AE207">
            <v>2.1</v>
          </cell>
          <cell r="AF207">
            <v>2.1</v>
          </cell>
          <cell r="AG207">
            <v>3</v>
          </cell>
          <cell r="AH207">
            <v>2.6</v>
          </cell>
          <cell r="AI207">
            <v>2.9</v>
          </cell>
          <cell r="AJ207">
            <v>9.9</v>
          </cell>
          <cell r="AK207">
            <v>2</v>
          </cell>
          <cell r="AL207">
            <v>-1.8</v>
          </cell>
          <cell r="AM207">
            <v>1.9</v>
          </cell>
          <cell r="AN207">
            <v>0.9</v>
          </cell>
          <cell r="AO207">
            <v>0.8</v>
          </cell>
          <cell r="AP207">
            <v>0.8</v>
          </cell>
          <cell r="AQ207">
            <v>2.2000000000000002</v>
          </cell>
          <cell r="AR207">
            <v>-0.1</v>
          </cell>
          <cell r="AS207">
            <v>1</v>
          </cell>
          <cell r="AT207">
            <v>-0.1</v>
          </cell>
          <cell r="AU207">
            <v>0</v>
          </cell>
          <cell r="AV207">
            <v>-0.5</v>
          </cell>
          <cell r="AW207">
            <v>0.6</v>
          </cell>
          <cell r="AX207">
            <v>0.9</v>
          </cell>
          <cell r="AY207">
            <v>0.9</v>
          </cell>
          <cell r="AZ207">
            <v>0.8</v>
          </cell>
          <cell r="BA207">
            <v>0.2</v>
          </cell>
          <cell r="BB207">
            <v>0.2</v>
          </cell>
          <cell r="BC207">
            <v>0.9</v>
          </cell>
          <cell r="BD207">
            <v>-1.8</v>
          </cell>
          <cell r="BE207">
            <v>3.1</v>
          </cell>
          <cell r="BH207">
            <v>2.8</v>
          </cell>
          <cell r="BI207">
            <v>-9.6</v>
          </cell>
          <cell r="BJ207">
            <v>2.9</v>
          </cell>
          <cell r="BK207">
            <v>1.3</v>
          </cell>
          <cell r="BL207">
            <v>0.8</v>
          </cell>
          <cell r="BM207">
            <v>2.4</v>
          </cell>
          <cell r="BO207">
            <v>-14.8</v>
          </cell>
          <cell r="BR207">
            <v>1.3</v>
          </cell>
          <cell r="BS207">
            <v>0.3</v>
          </cell>
          <cell r="BT207">
            <v>0.7</v>
          </cell>
          <cell r="BU207">
            <v>0.3</v>
          </cell>
          <cell r="BV207">
            <v>0.8</v>
          </cell>
          <cell r="BW207">
            <v>2.6</v>
          </cell>
          <cell r="BX207">
            <v>-1.2</v>
          </cell>
          <cell r="BY207">
            <v>-0.6</v>
          </cell>
          <cell r="BZ207">
            <v>-0.6</v>
          </cell>
          <cell r="CA207">
            <v>-3.2</v>
          </cell>
          <cell r="CB207">
            <v>-0.6</v>
          </cell>
          <cell r="CC207">
            <v>-0.3</v>
          </cell>
          <cell r="CD207">
            <v>-3.1</v>
          </cell>
          <cell r="CE207">
            <v>0.2</v>
          </cell>
          <cell r="CF207">
            <v>0.9</v>
          </cell>
          <cell r="CG207">
            <v>5.3</v>
          </cell>
          <cell r="CH207">
            <v>7.6</v>
          </cell>
          <cell r="CI207">
            <v>4</v>
          </cell>
          <cell r="CJ207">
            <v>5.3</v>
          </cell>
          <cell r="CK207">
            <v>2.9</v>
          </cell>
          <cell r="CL207">
            <v>2.8</v>
          </cell>
          <cell r="CM207">
            <v>2.7</v>
          </cell>
          <cell r="CN207">
            <v>2.4</v>
          </cell>
          <cell r="CO207">
            <v>3.9</v>
          </cell>
          <cell r="CP207">
            <v>3</v>
          </cell>
          <cell r="CQ207">
            <v>0.8</v>
          </cell>
          <cell r="CR207">
            <v>0.6</v>
          </cell>
          <cell r="CS207">
            <v>-4.4000000000000004</v>
          </cell>
          <cell r="CT207">
            <v>1.8</v>
          </cell>
          <cell r="CU207">
            <v>0</v>
          </cell>
          <cell r="CV207">
            <v>0.5</v>
          </cell>
          <cell r="CW207">
            <v>4.2</v>
          </cell>
          <cell r="CX207">
            <v>3.9</v>
          </cell>
          <cell r="CY207">
            <v>-0.2</v>
          </cell>
          <cell r="CZ207">
            <v>0.7</v>
          </cell>
          <cell r="DA207">
            <v>-0.3</v>
          </cell>
          <cell r="DB207">
            <v>2.4</v>
          </cell>
          <cell r="DC207">
            <v>-4.5999999999999996</v>
          </cell>
          <cell r="DD207">
            <v>-6.3</v>
          </cell>
          <cell r="DE207">
            <v>-2.4</v>
          </cell>
          <cell r="DF207">
            <v>6.7</v>
          </cell>
          <cell r="DI207">
            <v>1.4</v>
          </cell>
          <cell r="DM207">
            <v>0.2</v>
          </cell>
          <cell r="DN207">
            <v>3.8</v>
          </cell>
          <cell r="DP207">
            <v>2.5</v>
          </cell>
          <cell r="DQ207">
            <v>5</v>
          </cell>
          <cell r="DR207">
            <v>-0.4</v>
          </cell>
          <cell r="DS207">
            <v>6.4</v>
          </cell>
          <cell r="EA207">
            <v>6</v>
          </cell>
        </row>
        <row r="208">
          <cell r="D208">
            <v>0.8</v>
          </cell>
          <cell r="F208">
            <v>1.4</v>
          </cell>
          <cell r="G208">
            <v>2.5</v>
          </cell>
          <cell r="H208">
            <v>4.5999999999999996</v>
          </cell>
          <cell r="I208">
            <v>-2.1</v>
          </cell>
          <cell r="J208">
            <v>1.1000000000000001</v>
          </cell>
          <cell r="K208">
            <v>1.3</v>
          </cell>
          <cell r="L208">
            <v>1.6</v>
          </cell>
          <cell r="M208">
            <v>1.1000000000000001</v>
          </cell>
          <cell r="N208">
            <v>0.9</v>
          </cell>
          <cell r="O208">
            <v>1.5</v>
          </cell>
          <cell r="P208">
            <v>0.6</v>
          </cell>
          <cell r="Q208">
            <v>0.5</v>
          </cell>
          <cell r="R208">
            <v>0.1</v>
          </cell>
          <cell r="S208">
            <v>0.4</v>
          </cell>
          <cell r="T208">
            <v>-0.6</v>
          </cell>
          <cell r="U208">
            <v>-1</v>
          </cell>
          <cell r="V208">
            <v>1.5</v>
          </cell>
          <cell r="W208">
            <v>2.8</v>
          </cell>
          <cell r="X208">
            <v>-5.2</v>
          </cell>
          <cell r="Y208">
            <v>-9.6</v>
          </cell>
          <cell r="Z208">
            <v>-1.2</v>
          </cell>
          <cell r="AA208">
            <v>4.7</v>
          </cell>
          <cell r="AB208">
            <v>3.6</v>
          </cell>
          <cell r="AC208">
            <v>6</v>
          </cell>
          <cell r="AD208">
            <v>1.1000000000000001</v>
          </cell>
          <cell r="AE208">
            <v>1.5</v>
          </cell>
          <cell r="AF208">
            <v>0.9</v>
          </cell>
          <cell r="AG208">
            <v>3.5</v>
          </cell>
          <cell r="AH208">
            <v>3.8</v>
          </cell>
          <cell r="AI208">
            <v>3.6</v>
          </cell>
          <cell r="AJ208">
            <v>12.2</v>
          </cell>
          <cell r="AK208">
            <v>1</v>
          </cell>
          <cell r="AL208">
            <v>-2.2999999999999998</v>
          </cell>
          <cell r="AM208">
            <v>2.2000000000000002</v>
          </cell>
          <cell r="AN208">
            <v>1.9</v>
          </cell>
          <cell r="AO208">
            <v>1.3</v>
          </cell>
          <cell r="AP208">
            <v>0.7</v>
          </cell>
          <cell r="AQ208">
            <v>4.4000000000000004</v>
          </cell>
          <cell r="AR208">
            <v>0.2</v>
          </cell>
          <cell r="AS208">
            <v>2.8</v>
          </cell>
          <cell r="AT208">
            <v>0.3</v>
          </cell>
          <cell r="AU208">
            <v>0.2</v>
          </cell>
          <cell r="AV208">
            <v>0.1</v>
          </cell>
          <cell r="AW208">
            <v>0.4</v>
          </cell>
          <cell r="AX208">
            <v>2</v>
          </cell>
          <cell r="AY208">
            <v>2.1</v>
          </cell>
          <cell r="AZ208">
            <v>1.6</v>
          </cell>
          <cell r="BA208">
            <v>0.1</v>
          </cell>
          <cell r="BB208">
            <v>-0.6</v>
          </cell>
          <cell r="BC208">
            <v>-3.6</v>
          </cell>
          <cell r="BD208">
            <v>0.2</v>
          </cell>
          <cell r="BE208">
            <v>2.1</v>
          </cell>
          <cell r="BH208">
            <v>2.2999999999999998</v>
          </cell>
          <cell r="BI208">
            <v>-8.6999999999999993</v>
          </cell>
          <cell r="BJ208">
            <v>3</v>
          </cell>
          <cell r="BK208">
            <v>1.2</v>
          </cell>
          <cell r="BL208">
            <v>0.8</v>
          </cell>
          <cell r="BM208">
            <v>1.9</v>
          </cell>
          <cell r="BO208">
            <v>-13.9</v>
          </cell>
          <cell r="BR208">
            <v>2</v>
          </cell>
          <cell r="BS208">
            <v>0.2</v>
          </cell>
          <cell r="BT208">
            <v>1.4</v>
          </cell>
          <cell r="BU208">
            <v>1.3</v>
          </cell>
          <cell r="BV208">
            <v>0.8</v>
          </cell>
          <cell r="BW208">
            <v>1.7</v>
          </cell>
          <cell r="BX208">
            <v>-0.6</v>
          </cell>
          <cell r="BY208">
            <v>-0.6</v>
          </cell>
          <cell r="BZ208">
            <v>-0.6</v>
          </cell>
          <cell r="CA208">
            <v>-1.1000000000000001</v>
          </cell>
          <cell r="CB208">
            <v>0.5</v>
          </cell>
          <cell r="CC208">
            <v>0.8</v>
          </cell>
          <cell r="CD208">
            <v>-4</v>
          </cell>
          <cell r="CE208">
            <v>0.2</v>
          </cell>
          <cell r="CF208">
            <v>2.2000000000000002</v>
          </cell>
          <cell r="CG208">
            <v>4.7</v>
          </cell>
          <cell r="CH208">
            <v>8.6</v>
          </cell>
          <cell r="CI208">
            <v>4.4000000000000004</v>
          </cell>
          <cell r="CJ208">
            <v>4.7</v>
          </cell>
          <cell r="CK208">
            <v>5.2</v>
          </cell>
          <cell r="CL208">
            <v>6</v>
          </cell>
          <cell r="CM208">
            <v>6.6</v>
          </cell>
          <cell r="CN208">
            <v>2</v>
          </cell>
          <cell r="CO208">
            <v>4.2</v>
          </cell>
          <cell r="CP208">
            <v>0.6</v>
          </cell>
          <cell r="CQ208">
            <v>-0.4</v>
          </cell>
          <cell r="CR208">
            <v>-0.7</v>
          </cell>
          <cell r="CS208">
            <v>-6.8</v>
          </cell>
          <cell r="CT208">
            <v>0.2</v>
          </cell>
          <cell r="CU208">
            <v>-0.5</v>
          </cell>
          <cell r="CV208">
            <v>-1</v>
          </cell>
          <cell r="CW208">
            <v>4.0999999999999996</v>
          </cell>
          <cell r="CX208">
            <v>3.2</v>
          </cell>
          <cell r="CY208">
            <v>0.5</v>
          </cell>
          <cell r="CZ208">
            <v>0.7</v>
          </cell>
          <cell r="DA208">
            <v>0.4</v>
          </cell>
          <cell r="DB208">
            <v>2.1</v>
          </cell>
          <cell r="DC208">
            <v>-4.0999999999999996</v>
          </cell>
          <cell r="DD208">
            <v>-6.6</v>
          </cell>
          <cell r="DE208">
            <v>-1.1000000000000001</v>
          </cell>
          <cell r="DF208">
            <v>7.4</v>
          </cell>
          <cell r="DI208">
            <v>3.7</v>
          </cell>
          <cell r="DM208">
            <v>3.5</v>
          </cell>
          <cell r="DN208">
            <v>3.9</v>
          </cell>
          <cell r="DP208">
            <v>1.7</v>
          </cell>
          <cell r="DQ208">
            <v>2.8</v>
          </cell>
          <cell r="DR208">
            <v>0.4</v>
          </cell>
          <cell r="DS208">
            <v>6.4</v>
          </cell>
          <cell r="EA208">
            <v>5.3</v>
          </cell>
        </row>
        <row r="209">
          <cell r="D209">
            <v>0.5</v>
          </cell>
          <cell r="F209">
            <v>1.6</v>
          </cell>
          <cell r="G209">
            <v>2.2000000000000002</v>
          </cell>
          <cell r="H209">
            <v>3.6</v>
          </cell>
          <cell r="I209">
            <v>-2.4</v>
          </cell>
          <cell r="J209">
            <v>4</v>
          </cell>
          <cell r="K209">
            <v>1.3</v>
          </cell>
          <cell r="L209">
            <v>2.5</v>
          </cell>
          <cell r="M209">
            <v>0.2</v>
          </cell>
          <cell r="N209">
            <v>-1.1000000000000001</v>
          </cell>
          <cell r="O209">
            <v>2.5</v>
          </cell>
          <cell r="P209">
            <v>0.6</v>
          </cell>
          <cell r="Q209">
            <v>1.4</v>
          </cell>
          <cell r="R209">
            <v>-1.1000000000000001</v>
          </cell>
          <cell r="S209">
            <v>-1.4</v>
          </cell>
          <cell r="T209">
            <v>-1.5</v>
          </cell>
          <cell r="U209">
            <v>-0.7</v>
          </cell>
          <cell r="V209">
            <v>2.4</v>
          </cell>
          <cell r="W209">
            <v>3.3</v>
          </cell>
          <cell r="X209">
            <v>-4.5999999999999996</v>
          </cell>
          <cell r="Y209">
            <v>-12.4</v>
          </cell>
          <cell r="Z209">
            <v>2.2000000000000002</v>
          </cell>
          <cell r="AA209">
            <v>4.3</v>
          </cell>
          <cell r="AB209">
            <v>3.9</v>
          </cell>
          <cell r="AC209">
            <v>4.7</v>
          </cell>
          <cell r="AD209">
            <v>1.5</v>
          </cell>
          <cell r="AE209">
            <v>2.2000000000000002</v>
          </cell>
          <cell r="AF209">
            <v>1.2</v>
          </cell>
          <cell r="AG209">
            <v>5.2</v>
          </cell>
          <cell r="AH209">
            <v>1.8</v>
          </cell>
          <cell r="AI209">
            <v>6.5</v>
          </cell>
          <cell r="AJ209">
            <v>17.5</v>
          </cell>
          <cell r="AK209">
            <v>4.7</v>
          </cell>
          <cell r="AL209">
            <v>-0.4</v>
          </cell>
          <cell r="AM209">
            <v>1.8</v>
          </cell>
          <cell r="AN209">
            <v>2.2999999999999998</v>
          </cell>
          <cell r="AO209">
            <v>0.9</v>
          </cell>
          <cell r="AP209">
            <v>0.3</v>
          </cell>
          <cell r="AQ209">
            <v>3.9</v>
          </cell>
          <cell r="AR209">
            <v>-0.4</v>
          </cell>
          <cell r="AS209">
            <v>4.3</v>
          </cell>
          <cell r="AT209">
            <v>0.4</v>
          </cell>
          <cell r="AU209">
            <v>-0.3</v>
          </cell>
          <cell r="AV209">
            <v>-0.3</v>
          </cell>
          <cell r="AW209">
            <v>-0.2</v>
          </cell>
          <cell r="AX209">
            <v>2</v>
          </cell>
          <cell r="AY209">
            <v>2.1</v>
          </cell>
          <cell r="AZ209">
            <v>1.5</v>
          </cell>
          <cell r="BA209">
            <v>0.2</v>
          </cell>
          <cell r="BB209">
            <v>-2.1</v>
          </cell>
          <cell r="BC209">
            <v>-4.3</v>
          </cell>
          <cell r="BD209">
            <v>-1.7</v>
          </cell>
          <cell r="BE209">
            <v>0.2</v>
          </cell>
          <cell r="BH209">
            <v>2.6</v>
          </cell>
          <cell r="BI209">
            <v>-6.8</v>
          </cell>
          <cell r="BJ209">
            <v>3</v>
          </cell>
          <cell r="BK209">
            <v>0.8</v>
          </cell>
          <cell r="BL209">
            <v>0.7</v>
          </cell>
          <cell r="BM209">
            <v>1.5</v>
          </cell>
          <cell r="BO209">
            <v>-11.3</v>
          </cell>
          <cell r="BR209">
            <v>1.6</v>
          </cell>
          <cell r="BS209">
            <v>0.3</v>
          </cell>
          <cell r="BT209">
            <v>2</v>
          </cell>
          <cell r="BU209">
            <v>2.1</v>
          </cell>
          <cell r="BV209">
            <v>1.1000000000000001</v>
          </cell>
          <cell r="BW209">
            <v>2.2999999999999998</v>
          </cell>
          <cell r="BX209">
            <v>-0.2</v>
          </cell>
          <cell r="BY209">
            <v>-0.8</v>
          </cell>
          <cell r="BZ209">
            <v>-0.8</v>
          </cell>
          <cell r="CA209">
            <v>0.5</v>
          </cell>
          <cell r="CB209">
            <v>0.8</v>
          </cell>
          <cell r="CC209">
            <v>-0.5</v>
          </cell>
          <cell r="CD209">
            <v>-4.2</v>
          </cell>
          <cell r="CE209">
            <v>-0.3</v>
          </cell>
          <cell r="CF209">
            <v>1</v>
          </cell>
          <cell r="CG209">
            <v>3.9</v>
          </cell>
          <cell r="CH209">
            <v>9.3000000000000007</v>
          </cell>
          <cell r="CI209">
            <v>4.3</v>
          </cell>
          <cell r="CJ209">
            <v>3.9</v>
          </cell>
          <cell r="CK209">
            <v>3.3</v>
          </cell>
          <cell r="CL209">
            <v>3.4</v>
          </cell>
          <cell r="CM209">
            <v>3.2</v>
          </cell>
          <cell r="CN209">
            <v>2</v>
          </cell>
          <cell r="CO209">
            <v>4.5999999999999996</v>
          </cell>
          <cell r="CP209">
            <v>3.1</v>
          </cell>
          <cell r="CQ209">
            <v>-1.8</v>
          </cell>
          <cell r="CR209">
            <v>-2.2999999999999998</v>
          </cell>
          <cell r="CS209">
            <v>-4.2</v>
          </cell>
          <cell r="CT209">
            <v>-5.6</v>
          </cell>
          <cell r="CU209">
            <v>-1.2</v>
          </cell>
          <cell r="CV209">
            <v>-0.2</v>
          </cell>
          <cell r="CW209">
            <v>3.5</v>
          </cell>
          <cell r="CX209">
            <v>1.9</v>
          </cell>
          <cell r="CY209">
            <v>0.4</v>
          </cell>
          <cell r="CZ209">
            <v>0.1</v>
          </cell>
          <cell r="DA209">
            <v>0.4</v>
          </cell>
          <cell r="DB209">
            <v>2.4</v>
          </cell>
          <cell r="DC209">
            <v>-2.4</v>
          </cell>
          <cell r="DD209">
            <v>-5</v>
          </cell>
          <cell r="DE209">
            <v>0.7</v>
          </cell>
          <cell r="DF209">
            <v>6.2</v>
          </cell>
          <cell r="DI209">
            <v>1.5</v>
          </cell>
          <cell r="DM209">
            <v>0.7</v>
          </cell>
          <cell r="DN209">
            <v>3</v>
          </cell>
          <cell r="DP209">
            <v>3</v>
          </cell>
          <cell r="DQ209">
            <v>3.3</v>
          </cell>
          <cell r="DR209">
            <v>2.4</v>
          </cell>
          <cell r="DS209">
            <v>5.9</v>
          </cell>
          <cell r="EA209">
            <v>3.9</v>
          </cell>
        </row>
        <row r="210">
          <cell r="D210">
            <v>0.7</v>
          </cell>
          <cell r="F210">
            <v>1.9</v>
          </cell>
          <cell r="G210">
            <v>1.8</v>
          </cell>
          <cell r="H210">
            <v>3.2</v>
          </cell>
          <cell r="I210">
            <v>-2.1</v>
          </cell>
          <cell r="J210">
            <v>2.4</v>
          </cell>
          <cell r="K210">
            <v>1.9</v>
          </cell>
          <cell r="L210">
            <v>3.1</v>
          </cell>
          <cell r="M210">
            <v>1.2</v>
          </cell>
          <cell r="N210">
            <v>-0.5</v>
          </cell>
          <cell r="O210">
            <v>1.5</v>
          </cell>
          <cell r="P210">
            <v>0.7</v>
          </cell>
          <cell r="Q210">
            <v>0.7</v>
          </cell>
          <cell r="R210">
            <v>0.1</v>
          </cell>
          <cell r="S210">
            <v>-3.4</v>
          </cell>
          <cell r="T210">
            <v>-0.5</v>
          </cell>
          <cell r="U210">
            <v>-0.9</v>
          </cell>
          <cell r="V210">
            <v>1.6</v>
          </cell>
          <cell r="W210">
            <v>4.8</v>
          </cell>
          <cell r="X210">
            <v>0.4</v>
          </cell>
          <cell r="Y210">
            <v>-6.2</v>
          </cell>
          <cell r="Z210">
            <v>6</v>
          </cell>
          <cell r="AA210">
            <v>3.5</v>
          </cell>
          <cell r="AB210">
            <v>3</v>
          </cell>
          <cell r="AC210">
            <v>4.0999999999999996</v>
          </cell>
          <cell r="AD210">
            <v>1.7</v>
          </cell>
          <cell r="AE210">
            <v>3.1</v>
          </cell>
          <cell r="AF210">
            <v>0.9</v>
          </cell>
          <cell r="AG210">
            <v>3</v>
          </cell>
          <cell r="AH210">
            <v>-0.3</v>
          </cell>
          <cell r="AI210">
            <v>2.2000000000000002</v>
          </cell>
          <cell r="AJ210">
            <v>9.6</v>
          </cell>
          <cell r="AK210">
            <v>4.3</v>
          </cell>
          <cell r="AL210">
            <v>-0.5</v>
          </cell>
          <cell r="AM210">
            <v>1.3</v>
          </cell>
          <cell r="AN210">
            <v>2.8</v>
          </cell>
          <cell r="AO210">
            <v>1.1000000000000001</v>
          </cell>
          <cell r="AP210">
            <v>1</v>
          </cell>
          <cell r="AQ210">
            <v>3.3</v>
          </cell>
          <cell r="AR210">
            <v>-1</v>
          </cell>
          <cell r="AS210">
            <v>5.2</v>
          </cell>
          <cell r="AT210">
            <v>0</v>
          </cell>
          <cell r="AU210">
            <v>0.2</v>
          </cell>
          <cell r="AV210">
            <v>-0.2</v>
          </cell>
          <cell r="AW210">
            <v>-1.1000000000000001</v>
          </cell>
          <cell r="AX210">
            <v>0.6</v>
          </cell>
          <cell r="AY210">
            <v>0.8</v>
          </cell>
          <cell r="AZ210">
            <v>0.2</v>
          </cell>
          <cell r="BA210">
            <v>-1.1000000000000001</v>
          </cell>
          <cell r="BB210">
            <v>-1.6</v>
          </cell>
          <cell r="BC210">
            <v>-4.8</v>
          </cell>
          <cell r="BD210">
            <v>0.1</v>
          </cell>
          <cell r="BE210">
            <v>-0.5</v>
          </cell>
          <cell r="BH210">
            <v>2.1</v>
          </cell>
          <cell r="BI210">
            <v>-2.5</v>
          </cell>
          <cell r="BJ210">
            <v>3.1</v>
          </cell>
          <cell r="BK210">
            <v>1</v>
          </cell>
          <cell r="BL210">
            <v>0.7</v>
          </cell>
          <cell r="BM210">
            <v>1.7</v>
          </cell>
          <cell r="BO210">
            <v>-5.3</v>
          </cell>
          <cell r="BR210">
            <v>1.9</v>
          </cell>
          <cell r="BS210">
            <v>0.1</v>
          </cell>
          <cell r="BT210">
            <v>1.4</v>
          </cell>
          <cell r="BU210">
            <v>1</v>
          </cell>
          <cell r="BV210">
            <v>2.2999999999999998</v>
          </cell>
          <cell r="BW210">
            <v>1.9</v>
          </cell>
          <cell r="BX210">
            <v>-0.4</v>
          </cell>
          <cell r="BY210">
            <v>-1.2</v>
          </cell>
          <cell r="BZ210">
            <v>-1.2</v>
          </cell>
          <cell r="CA210">
            <v>0.5</v>
          </cell>
          <cell r="CB210">
            <v>1.3</v>
          </cell>
          <cell r="CC210">
            <v>0</v>
          </cell>
          <cell r="CD210">
            <v>-3.8</v>
          </cell>
          <cell r="CE210">
            <v>0.8</v>
          </cell>
          <cell r="CF210">
            <v>1.9</v>
          </cell>
          <cell r="CG210">
            <v>2.8</v>
          </cell>
          <cell r="CH210">
            <v>7.4</v>
          </cell>
          <cell r="CI210">
            <v>2.5</v>
          </cell>
          <cell r="CJ210">
            <v>2.8</v>
          </cell>
          <cell r="CK210">
            <v>3</v>
          </cell>
          <cell r="CL210">
            <v>3.3</v>
          </cell>
          <cell r="CM210">
            <v>3.4</v>
          </cell>
          <cell r="CN210">
            <v>2.2000000000000002</v>
          </cell>
          <cell r="CO210">
            <v>3.6</v>
          </cell>
          <cell r="CP210">
            <v>0.7</v>
          </cell>
          <cell r="CQ210">
            <v>-0.9</v>
          </cell>
          <cell r="CR210">
            <v>-1.1000000000000001</v>
          </cell>
          <cell r="CS210">
            <v>-3.4</v>
          </cell>
          <cell r="CT210">
            <v>-3.2</v>
          </cell>
          <cell r="CU210">
            <v>0.1</v>
          </cell>
          <cell r="CV210">
            <v>-0.6</v>
          </cell>
          <cell r="CW210">
            <v>3.3</v>
          </cell>
          <cell r="CX210">
            <v>1.5</v>
          </cell>
          <cell r="CY210">
            <v>-0.3</v>
          </cell>
          <cell r="CZ210">
            <v>0.1</v>
          </cell>
          <cell r="DA210">
            <v>-0.4</v>
          </cell>
          <cell r="DB210">
            <v>2.8</v>
          </cell>
          <cell r="DC210">
            <v>-1.4</v>
          </cell>
          <cell r="DD210">
            <v>-3.5</v>
          </cell>
          <cell r="DE210">
            <v>1</v>
          </cell>
          <cell r="DF210">
            <v>0</v>
          </cell>
          <cell r="DI210">
            <v>0.6</v>
          </cell>
          <cell r="DM210">
            <v>0</v>
          </cell>
          <cell r="DN210">
            <v>2.1</v>
          </cell>
          <cell r="DP210">
            <v>4.3</v>
          </cell>
          <cell r="DQ210">
            <v>5.7</v>
          </cell>
          <cell r="DR210">
            <v>2.5</v>
          </cell>
          <cell r="DS210">
            <v>5.9</v>
          </cell>
          <cell r="EA210">
            <v>3.4</v>
          </cell>
        </row>
        <row r="211">
          <cell r="D211">
            <v>2.2000000000000002</v>
          </cell>
          <cell r="F211">
            <v>3.2</v>
          </cell>
          <cell r="G211">
            <v>2</v>
          </cell>
          <cell r="H211">
            <v>2.6</v>
          </cell>
          <cell r="I211">
            <v>-0.4</v>
          </cell>
          <cell r="J211">
            <v>3.9</v>
          </cell>
          <cell r="K211">
            <v>2.8</v>
          </cell>
          <cell r="L211">
            <v>4.7</v>
          </cell>
          <cell r="M211">
            <v>1</v>
          </cell>
          <cell r="N211">
            <v>1.6</v>
          </cell>
          <cell r="O211">
            <v>3.5</v>
          </cell>
          <cell r="P211">
            <v>-0.3</v>
          </cell>
          <cell r="Q211">
            <v>0.5</v>
          </cell>
          <cell r="R211">
            <v>-2.9</v>
          </cell>
          <cell r="S211">
            <v>-3</v>
          </cell>
          <cell r="T211">
            <v>-3.9</v>
          </cell>
          <cell r="U211">
            <v>-0.2</v>
          </cell>
          <cell r="V211">
            <v>1.4</v>
          </cell>
          <cell r="W211">
            <v>4.5999999999999996</v>
          </cell>
          <cell r="X211">
            <v>10.8</v>
          </cell>
          <cell r="Y211">
            <v>0</v>
          </cell>
          <cell r="Z211">
            <v>20.3</v>
          </cell>
          <cell r="AA211">
            <v>4.3</v>
          </cell>
          <cell r="AB211">
            <v>4.7</v>
          </cell>
          <cell r="AC211">
            <v>3.8</v>
          </cell>
          <cell r="AD211">
            <v>1.6</v>
          </cell>
          <cell r="AE211">
            <v>2.5</v>
          </cell>
          <cell r="AF211">
            <v>1.1000000000000001</v>
          </cell>
          <cell r="AG211">
            <v>3</v>
          </cell>
          <cell r="AH211">
            <v>1.2</v>
          </cell>
          <cell r="AI211">
            <v>1.6</v>
          </cell>
          <cell r="AJ211">
            <v>4.3</v>
          </cell>
          <cell r="AK211">
            <v>6.3</v>
          </cell>
          <cell r="AL211">
            <v>6.2</v>
          </cell>
          <cell r="AM211">
            <v>-0.6</v>
          </cell>
          <cell r="AN211">
            <v>3.5</v>
          </cell>
          <cell r="AO211">
            <v>1.4</v>
          </cell>
          <cell r="AP211">
            <v>1.1000000000000001</v>
          </cell>
          <cell r="AQ211">
            <v>2.4</v>
          </cell>
          <cell r="AR211">
            <v>1.6</v>
          </cell>
          <cell r="AS211">
            <v>6.1</v>
          </cell>
          <cell r="AT211">
            <v>-0.1</v>
          </cell>
          <cell r="AU211">
            <v>0.5</v>
          </cell>
          <cell r="AV211">
            <v>-0.3</v>
          </cell>
          <cell r="AW211">
            <v>0.6</v>
          </cell>
          <cell r="AX211">
            <v>0.5</v>
          </cell>
          <cell r="AY211">
            <v>0.6</v>
          </cell>
          <cell r="AZ211">
            <v>-0.1</v>
          </cell>
          <cell r="BA211">
            <v>-0.3</v>
          </cell>
          <cell r="BB211">
            <v>-2.8</v>
          </cell>
          <cell r="BC211">
            <v>-4.3</v>
          </cell>
          <cell r="BD211">
            <v>-1.4</v>
          </cell>
          <cell r="BE211">
            <v>-1.7</v>
          </cell>
          <cell r="BH211">
            <v>1.8</v>
          </cell>
          <cell r="BI211">
            <v>-1.1000000000000001</v>
          </cell>
          <cell r="BJ211">
            <v>3.2</v>
          </cell>
          <cell r="BK211">
            <v>-1.9</v>
          </cell>
          <cell r="BL211">
            <v>-3.9</v>
          </cell>
          <cell r="BM211">
            <v>-1.8</v>
          </cell>
          <cell r="BO211">
            <v>-2.5</v>
          </cell>
          <cell r="BR211">
            <v>1.8</v>
          </cell>
          <cell r="BS211">
            <v>0.4</v>
          </cell>
          <cell r="BT211">
            <v>2</v>
          </cell>
          <cell r="BU211">
            <v>1.8</v>
          </cell>
          <cell r="BV211">
            <v>2.6</v>
          </cell>
          <cell r="BW211">
            <v>1.6</v>
          </cell>
          <cell r="BX211">
            <v>0.3</v>
          </cell>
          <cell r="BY211">
            <v>-1.2</v>
          </cell>
          <cell r="BZ211">
            <v>-1.2</v>
          </cell>
          <cell r="CA211">
            <v>2.5</v>
          </cell>
          <cell r="CB211">
            <v>2.2000000000000002</v>
          </cell>
          <cell r="CC211">
            <v>2.2000000000000002</v>
          </cell>
          <cell r="CD211">
            <v>0.9</v>
          </cell>
          <cell r="CE211">
            <v>1.9</v>
          </cell>
          <cell r="CF211">
            <v>3.3</v>
          </cell>
          <cell r="CG211">
            <v>2.2000000000000002</v>
          </cell>
          <cell r="CH211">
            <v>7.9</v>
          </cell>
          <cell r="CI211">
            <v>3.2</v>
          </cell>
          <cell r="CJ211">
            <v>2.2000000000000002</v>
          </cell>
          <cell r="CK211">
            <v>8.8000000000000007</v>
          </cell>
          <cell r="CL211">
            <v>11.2</v>
          </cell>
          <cell r="CM211">
            <v>13.1</v>
          </cell>
          <cell r="CN211">
            <v>1.6</v>
          </cell>
          <cell r="CO211">
            <v>3.7</v>
          </cell>
          <cell r="CP211">
            <v>-0.9</v>
          </cell>
          <cell r="CQ211">
            <v>-1.7</v>
          </cell>
          <cell r="CR211">
            <v>-2</v>
          </cell>
          <cell r="CS211">
            <v>-6.3</v>
          </cell>
          <cell r="CT211">
            <v>-4.5</v>
          </cell>
          <cell r="CU211">
            <v>1.4</v>
          </cell>
          <cell r="CV211">
            <v>-0.6</v>
          </cell>
          <cell r="CW211">
            <v>5.9</v>
          </cell>
          <cell r="CX211">
            <v>1.6</v>
          </cell>
          <cell r="CY211">
            <v>-1.2</v>
          </cell>
          <cell r="CZ211">
            <v>0.1</v>
          </cell>
          <cell r="DA211">
            <v>-1.4</v>
          </cell>
          <cell r="DB211">
            <v>1.2</v>
          </cell>
          <cell r="DC211">
            <v>-2.1</v>
          </cell>
          <cell r="DD211">
            <v>-4.9000000000000004</v>
          </cell>
          <cell r="DE211">
            <v>1.9</v>
          </cell>
          <cell r="DF211">
            <v>5.4</v>
          </cell>
          <cell r="DI211">
            <v>2.1</v>
          </cell>
          <cell r="DM211">
            <v>2</v>
          </cell>
          <cell r="DN211">
            <v>1.5</v>
          </cell>
          <cell r="DP211">
            <v>0.6</v>
          </cell>
          <cell r="DQ211">
            <v>1.8</v>
          </cell>
          <cell r="DR211">
            <v>-1.1000000000000001</v>
          </cell>
          <cell r="DS211">
            <v>5.9</v>
          </cell>
          <cell r="EA211">
            <v>4.3</v>
          </cell>
        </row>
        <row r="212">
          <cell r="D212">
            <v>1.8</v>
          </cell>
          <cell r="F212">
            <v>4</v>
          </cell>
          <cell r="G212">
            <v>1.8</v>
          </cell>
          <cell r="H212">
            <v>2.2000000000000002</v>
          </cell>
          <cell r="I212">
            <v>2.5</v>
          </cell>
          <cell r="J212">
            <v>1</v>
          </cell>
          <cell r="K212">
            <v>2</v>
          </cell>
          <cell r="L212">
            <v>4.9000000000000004</v>
          </cell>
          <cell r="M212">
            <v>1.4</v>
          </cell>
          <cell r="N212">
            <v>-3.2</v>
          </cell>
          <cell r="O212">
            <v>-2.6</v>
          </cell>
          <cell r="P212">
            <v>0</v>
          </cell>
          <cell r="Q212">
            <v>-0.8</v>
          </cell>
          <cell r="R212">
            <v>-0.8</v>
          </cell>
          <cell r="S212">
            <v>-4.4000000000000004</v>
          </cell>
          <cell r="T212">
            <v>-1.8</v>
          </cell>
          <cell r="U212">
            <v>-1.1000000000000001</v>
          </cell>
          <cell r="V212">
            <v>0.5</v>
          </cell>
          <cell r="W212">
            <v>5.2</v>
          </cell>
          <cell r="X212">
            <v>19.2</v>
          </cell>
          <cell r="Y212">
            <v>14.1</v>
          </cell>
          <cell r="Z212">
            <v>23.5</v>
          </cell>
          <cell r="AA212">
            <v>2.2000000000000002</v>
          </cell>
          <cell r="AB212">
            <v>2.2999999999999998</v>
          </cell>
          <cell r="AC212">
            <v>2.2000000000000002</v>
          </cell>
          <cell r="AD212">
            <v>2.2000000000000002</v>
          </cell>
          <cell r="AE212">
            <v>2</v>
          </cell>
          <cell r="AF212">
            <v>2.4</v>
          </cell>
          <cell r="AG212">
            <v>2.2000000000000002</v>
          </cell>
          <cell r="AH212">
            <v>-2.1</v>
          </cell>
          <cell r="AI212">
            <v>-0.8</v>
          </cell>
          <cell r="AJ212">
            <v>1.1000000000000001</v>
          </cell>
          <cell r="AK212">
            <v>7</v>
          </cell>
          <cell r="AL212">
            <v>5.7</v>
          </cell>
          <cell r="AM212">
            <v>1.3</v>
          </cell>
          <cell r="AN212">
            <v>2.2000000000000002</v>
          </cell>
          <cell r="AO212">
            <v>1.4</v>
          </cell>
          <cell r="AP212">
            <v>1.3</v>
          </cell>
          <cell r="AQ212">
            <v>1.2</v>
          </cell>
          <cell r="AR212">
            <v>1.6</v>
          </cell>
          <cell r="AS212">
            <v>3.3</v>
          </cell>
          <cell r="AT212">
            <v>-0.8</v>
          </cell>
          <cell r="AU212">
            <v>-1.7</v>
          </cell>
          <cell r="AV212">
            <v>-2.5</v>
          </cell>
          <cell r="AW212">
            <v>-1.1000000000000001</v>
          </cell>
          <cell r="AX212">
            <v>-0.1</v>
          </cell>
          <cell r="AY212">
            <v>-0.4</v>
          </cell>
          <cell r="AZ212">
            <v>1.2</v>
          </cell>
          <cell r="BA212">
            <v>-0.9</v>
          </cell>
          <cell r="BB212">
            <v>-2.5</v>
          </cell>
          <cell r="BC212">
            <v>-2.2000000000000002</v>
          </cell>
          <cell r="BD212">
            <v>-2.4</v>
          </cell>
          <cell r="BE212">
            <v>-2.2000000000000002</v>
          </cell>
          <cell r="BH212">
            <v>2.5</v>
          </cell>
          <cell r="BI212">
            <v>1.4</v>
          </cell>
          <cell r="BJ212">
            <v>2.9</v>
          </cell>
          <cell r="BK212">
            <v>-1.1000000000000001</v>
          </cell>
          <cell r="BL212">
            <v>-3.4</v>
          </cell>
          <cell r="BM212">
            <v>0</v>
          </cell>
          <cell r="BO212">
            <v>1.3</v>
          </cell>
          <cell r="BR212">
            <v>1.6</v>
          </cell>
          <cell r="BS212">
            <v>0.3</v>
          </cell>
          <cell r="BT212">
            <v>1.2</v>
          </cell>
          <cell r="BU212">
            <v>0.8</v>
          </cell>
          <cell r="BV212">
            <v>2.9</v>
          </cell>
          <cell r="BW212">
            <v>1.3</v>
          </cell>
          <cell r="BX212">
            <v>-0.4</v>
          </cell>
          <cell r="BY212">
            <v>-2.2999999999999998</v>
          </cell>
          <cell r="BZ212">
            <v>-2.2999999999999998</v>
          </cell>
          <cell r="CA212">
            <v>2.1</v>
          </cell>
          <cell r="CB212">
            <v>2.5</v>
          </cell>
          <cell r="CC212">
            <v>1.3</v>
          </cell>
          <cell r="CD212">
            <v>0.3</v>
          </cell>
          <cell r="CE212">
            <v>1.6</v>
          </cell>
          <cell r="CF212">
            <v>1.8</v>
          </cell>
          <cell r="CG212">
            <v>2.4</v>
          </cell>
          <cell r="CH212">
            <v>6.9</v>
          </cell>
          <cell r="CI212">
            <v>2.5</v>
          </cell>
          <cell r="CJ212">
            <v>2.4</v>
          </cell>
          <cell r="CK212">
            <v>4.0999999999999996</v>
          </cell>
          <cell r="CL212">
            <v>5.7</v>
          </cell>
          <cell r="CM212">
            <v>6.4</v>
          </cell>
          <cell r="CN212">
            <v>1.4</v>
          </cell>
          <cell r="CO212">
            <v>3.3</v>
          </cell>
          <cell r="CP212">
            <v>0.1</v>
          </cell>
          <cell r="CQ212">
            <v>-1.7</v>
          </cell>
          <cell r="CR212">
            <v>-2</v>
          </cell>
          <cell r="CS212">
            <v>-4.0999999999999996</v>
          </cell>
          <cell r="CT212">
            <v>-7</v>
          </cell>
          <cell r="CU212">
            <v>2.5</v>
          </cell>
          <cell r="CV212">
            <v>1</v>
          </cell>
          <cell r="CW212">
            <v>5.8</v>
          </cell>
          <cell r="CX212">
            <v>1.3</v>
          </cell>
          <cell r="CY212">
            <v>-2.5</v>
          </cell>
          <cell r="CZ212">
            <v>0.2</v>
          </cell>
          <cell r="DA212">
            <v>-2.7</v>
          </cell>
          <cell r="DB212">
            <v>1.9</v>
          </cell>
          <cell r="DC212">
            <v>-1.9</v>
          </cell>
          <cell r="DD212">
            <v>-5.2</v>
          </cell>
          <cell r="DE212">
            <v>3.8</v>
          </cell>
          <cell r="DF212">
            <v>4.5</v>
          </cell>
          <cell r="DI212">
            <v>0.8</v>
          </cell>
          <cell r="DM212">
            <v>0.8</v>
          </cell>
          <cell r="DN212">
            <v>1.8</v>
          </cell>
          <cell r="DP212">
            <v>2.5</v>
          </cell>
          <cell r="DQ212">
            <v>5.4</v>
          </cell>
          <cell r="DR212">
            <v>-1.4</v>
          </cell>
          <cell r="DS212">
            <v>5.9</v>
          </cell>
          <cell r="EA212">
            <v>5.4</v>
          </cell>
        </row>
        <row r="213">
          <cell r="D213">
            <v>-0.6</v>
          </cell>
          <cell r="F213">
            <v>4.4000000000000004</v>
          </cell>
          <cell r="G213">
            <v>2.5</v>
          </cell>
          <cell r="H213">
            <v>2.4</v>
          </cell>
          <cell r="I213">
            <v>3.3</v>
          </cell>
          <cell r="J213">
            <v>2</v>
          </cell>
          <cell r="K213">
            <v>3.2</v>
          </cell>
          <cell r="L213">
            <v>6.6</v>
          </cell>
          <cell r="M213">
            <v>2.2000000000000002</v>
          </cell>
          <cell r="N213">
            <v>-3.7</v>
          </cell>
          <cell r="O213">
            <v>0</v>
          </cell>
          <cell r="P213">
            <v>0.9</v>
          </cell>
          <cell r="Q213">
            <v>-0.2</v>
          </cell>
          <cell r="R213">
            <v>2.6</v>
          </cell>
          <cell r="S213">
            <v>-2.2000000000000002</v>
          </cell>
          <cell r="T213">
            <v>-0.7</v>
          </cell>
          <cell r="U213">
            <v>-1.3</v>
          </cell>
          <cell r="V213">
            <v>0.9</v>
          </cell>
          <cell r="W213">
            <v>5.3</v>
          </cell>
          <cell r="X213">
            <v>18.600000000000001</v>
          </cell>
          <cell r="Y213">
            <v>28.9</v>
          </cell>
          <cell r="Z213">
            <v>10.6</v>
          </cell>
          <cell r="AA213">
            <v>2.2999999999999998</v>
          </cell>
          <cell r="AB213">
            <v>2</v>
          </cell>
          <cell r="AC213">
            <v>2.6</v>
          </cell>
          <cell r="AD213">
            <v>2.4</v>
          </cell>
          <cell r="AE213">
            <v>2.5</v>
          </cell>
          <cell r="AF213">
            <v>2.4</v>
          </cell>
          <cell r="AG213">
            <v>1.6</v>
          </cell>
          <cell r="AH213">
            <v>1.6</v>
          </cell>
          <cell r="AI213">
            <v>-1.7</v>
          </cell>
          <cell r="AJ213">
            <v>-0.9</v>
          </cell>
          <cell r="AK213">
            <v>4.7</v>
          </cell>
          <cell r="AL213">
            <v>3.9</v>
          </cell>
          <cell r="AM213">
            <v>1.6</v>
          </cell>
          <cell r="AN213">
            <v>2.2999999999999998</v>
          </cell>
          <cell r="AO213">
            <v>1.6</v>
          </cell>
          <cell r="AP213">
            <v>1.9</v>
          </cell>
          <cell r="AQ213">
            <v>0.9</v>
          </cell>
          <cell r="AR213">
            <v>1.9</v>
          </cell>
          <cell r="AS213">
            <v>3.3</v>
          </cell>
          <cell r="AT213">
            <v>-1</v>
          </cell>
          <cell r="AU213">
            <v>-0.9</v>
          </cell>
          <cell r="AV213">
            <v>-1.9</v>
          </cell>
          <cell r="AW213">
            <v>0.3</v>
          </cell>
          <cell r="AX213">
            <v>-0.4</v>
          </cell>
          <cell r="AY213">
            <v>-0.6</v>
          </cell>
          <cell r="AZ213">
            <v>0.4</v>
          </cell>
          <cell r="BA213">
            <v>-2.2000000000000002</v>
          </cell>
          <cell r="BB213">
            <v>-2.1</v>
          </cell>
          <cell r="BC213">
            <v>-2.6</v>
          </cell>
          <cell r="BD213">
            <v>-1.8</v>
          </cell>
          <cell r="BE213">
            <v>-1.3</v>
          </cell>
          <cell r="BH213">
            <v>1.8</v>
          </cell>
          <cell r="BI213">
            <v>3</v>
          </cell>
          <cell r="BJ213">
            <v>2.9</v>
          </cell>
          <cell r="BK213">
            <v>-0.8</v>
          </cell>
          <cell r="BL213">
            <v>-2.2999999999999998</v>
          </cell>
          <cell r="BM213">
            <v>-1.6</v>
          </cell>
          <cell r="BO213">
            <v>4</v>
          </cell>
          <cell r="BR213">
            <v>2</v>
          </cell>
          <cell r="BS213">
            <v>-0.7</v>
          </cell>
          <cell r="BT213">
            <v>-0.3</v>
          </cell>
          <cell r="BU213">
            <v>-1.1000000000000001</v>
          </cell>
          <cell r="BV213">
            <v>1.6</v>
          </cell>
          <cell r="BW213">
            <v>1.1000000000000001</v>
          </cell>
          <cell r="BX213">
            <v>-0.7</v>
          </cell>
          <cell r="BY213">
            <v>-2.1</v>
          </cell>
          <cell r="BZ213">
            <v>-2.1</v>
          </cell>
          <cell r="CA213">
            <v>-0.2</v>
          </cell>
          <cell r="CB213">
            <v>3.3</v>
          </cell>
          <cell r="CC213">
            <v>1.6</v>
          </cell>
          <cell r="CD213">
            <v>-0.1</v>
          </cell>
          <cell r="CE213">
            <v>3.1</v>
          </cell>
          <cell r="CF213">
            <v>3</v>
          </cell>
          <cell r="CG213">
            <v>2.1</v>
          </cell>
          <cell r="CH213">
            <v>5.9</v>
          </cell>
          <cell r="CI213">
            <v>2.8</v>
          </cell>
          <cell r="CJ213">
            <v>2.1</v>
          </cell>
          <cell r="CK213">
            <v>-7.5</v>
          </cell>
          <cell r="CL213">
            <v>-10.1</v>
          </cell>
          <cell r="CM213">
            <v>-13.1</v>
          </cell>
          <cell r="CN213">
            <v>1.1000000000000001</v>
          </cell>
          <cell r="CO213">
            <v>2.8</v>
          </cell>
          <cell r="CP213">
            <v>1.4</v>
          </cell>
          <cell r="CQ213">
            <v>-1.4</v>
          </cell>
          <cell r="CR213">
            <v>-1.6</v>
          </cell>
          <cell r="CS213">
            <v>-5.3</v>
          </cell>
          <cell r="CT213">
            <v>-5.4</v>
          </cell>
          <cell r="CU213">
            <v>3.4</v>
          </cell>
          <cell r="CV213">
            <v>1.5</v>
          </cell>
          <cell r="CW213">
            <v>5.5</v>
          </cell>
          <cell r="CX213">
            <v>1.9</v>
          </cell>
          <cell r="CY213">
            <v>-5.2</v>
          </cell>
          <cell r="CZ213">
            <v>0.1</v>
          </cell>
          <cell r="DA213">
            <v>-5.8</v>
          </cell>
          <cell r="DB213">
            <v>1.3</v>
          </cell>
          <cell r="DC213">
            <v>-4.4000000000000004</v>
          </cell>
          <cell r="DD213">
            <v>-7.3</v>
          </cell>
          <cell r="DE213">
            <v>0.9</v>
          </cell>
          <cell r="DF213">
            <v>4.8</v>
          </cell>
          <cell r="DI213">
            <v>2.2000000000000002</v>
          </cell>
          <cell r="DM213">
            <v>0.8</v>
          </cell>
          <cell r="DN213">
            <v>1.8</v>
          </cell>
          <cell r="DP213">
            <v>1.9</v>
          </cell>
          <cell r="DQ213">
            <v>2.5</v>
          </cell>
          <cell r="DR213">
            <v>1</v>
          </cell>
          <cell r="DS213">
            <v>4.4000000000000004</v>
          </cell>
          <cell r="EA213">
            <v>4.2</v>
          </cell>
        </row>
        <row r="214">
          <cell r="D214">
            <v>0.4</v>
          </cell>
          <cell r="F214">
            <v>3.8</v>
          </cell>
          <cell r="G214">
            <v>3.2</v>
          </cell>
          <cell r="H214">
            <v>2.5</v>
          </cell>
          <cell r="I214">
            <v>4.7</v>
          </cell>
          <cell r="J214">
            <v>4</v>
          </cell>
          <cell r="K214">
            <v>3.1</v>
          </cell>
          <cell r="L214">
            <v>7.9</v>
          </cell>
          <cell r="M214">
            <v>1.2</v>
          </cell>
          <cell r="N214">
            <v>-6</v>
          </cell>
          <cell r="O214">
            <v>0.4</v>
          </cell>
          <cell r="P214">
            <v>2.8</v>
          </cell>
          <cell r="Q214">
            <v>3.3</v>
          </cell>
          <cell r="R214">
            <v>5.6</v>
          </cell>
          <cell r="S214">
            <v>3</v>
          </cell>
          <cell r="T214">
            <v>1.9</v>
          </cell>
          <cell r="U214">
            <v>-3.2</v>
          </cell>
          <cell r="V214">
            <v>2.2999999999999998</v>
          </cell>
          <cell r="W214">
            <v>5.8</v>
          </cell>
          <cell r="X214">
            <v>10.7</v>
          </cell>
          <cell r="Y214">
            <v>22.3</v>
          </cell>
          <cell r="Z214">
            <v>1.5</v>
          </cell>
          <cell r="AA214">
            <v>2.5</v>
          </cell>
          <cell r="AB214">
            <v>1.2</v>
          </cell>
          <cell r="AC214">
            <v>4.0999999999999996</v>
          </cell>
          <cell r="AD214">
            <v>2.2000000000000002</v>
          </cell>
          <cell r="AE214">
            <v>1.8</v>
          </cell>
          <cell r="AF214">
            <v>2.6</v>
          </cell>
          <cell r="AG214">
            <v>2.1</v>
          </cell>
          <cell r="AH214">
            <v>4.3</v>
          </cell>
          <cell r="AI214">
            <v>1.4</v>
          </cell>
          <cell r="AJ214">
            <v>0.4</v>
          </cell>
          <cell r="AK214">
            <v>4.0999999999999996</v>
          </cell>
          <cell r="AL214">
            <v>2.1</v>
          </cell>
          <cell r="AM214">
            <v>1.9</v>
          </cell>
          <cell r="AN214">
            <v>2.2000000000000002</v>
          </cell>
          <cell r="AO214">
            <v>1.6</v>
          </cell>
          <cell r="AP214">
            <v>1.9</v>
          </cell>
          <cell r="AQ214">
            <v>0.8</v>
          </cell>
          <cell r="AR214">
            <v>2.1</v>
          </cell>
          <cell r="AS214">
            <v>3.2</v>
          </cell>
          <cell r="AT214">
            <v>-0.6</v>
          </cell>
          <cell r="AU214">
            <v>-1.8</v>
          </cell>
          <cell r="AV214">
            <v>-2.4</v>
          </cell>
          <cell r="AW214">
            <v>-1</v>
          </cell>
          <cell r="AX214">
            <v>-0.3</v>
          </cell>
          <cell r="AY214">
            <v>-1</v>
          </cell>
          <cell r="AZ214">
            <v>2.9</v>
          </cell>
          <cell r="BA214">
            <v>-0.8</v>
          </cell>
          <cell r="BB214">
            <v>-0.9</v>
          </cell>
          <cell r="BC214">
            <v>0.5</v>
          </cell>
          <cell r="BD214">
            <v>-2.2999999999999998</v>
          </cell>
          <cell r="BE214">
            <v>0.9</v>
          </cell>
          <cell r="BF214">
            <v>1.2</v>
          </cell>
          <cell r="BG214">
            <v>1.3</v>
          </cell>
          <cell r="BH214">
            <v>1.6</v>
          </cell>
          <cell r="BI214">
            <v>2.2000000000000002</v>
          </cell>
          <cell r="BJ214">
            <v>2.6</v>
          </cell>
          <cell r="BK214">
            <v>-1.5</v>
          </cell>
          <cell r="BL214">
            <v>-3.2</v>
          </cell>
          <cell r="BM214">
            <v>-2.1</v>
          </cell>
          <cell r="BN214">
            <v>2.6</v>
          </cell>
          <cell r="BO214">
            <v>3.4</v>
          </cell>
          <cell r="BP214">
            <v>4</v>
          </cell>
          <cell r="BQ214">
            <v>3.4</v>
          </cell>
          <cell r="BR214">
            <v>0.9</v>
          </cell>
          <cell r="BS214">
            <v>-0.4</v>
          </cell>
          <cell r="BT214">
            <v>0.7</v>
          </cell>
          <cell r="BU214">
            <v>0.9</v>
          </cell>
          <cell r="BV214">
            <v>-0.4</v>
          </cell>
          <cell r="BW214">
            <v>0.8</v>
          </cell>
          <cell r="BX214">
            <v>0.2</v>
          </cell>
          <cell r="BY214">
            <v>-1.7</v>
          </cell>
          <cell r="BZ214">
            <v>-1.7</v>
          </cell>
          <cell r="CA214">
            <v>2.7</v>
          </cell>
          <cell r="CB214">
            <v>2.9</v>
          </cell>
          <cell r="CC214">
            <v>-0.1</v>
          </cell>
          <cell r="CD214">
            <v>1</v>
          </cell>
          <cell r="CE214">
            <v>3.1</v>
          </cell>
          <cell r="CF214">
            <v>0.6</v>
          </cell>
          <cell r="CG214">
            <v>2</v>
          </cell>
          <cell r="CH214">
            <v>5.2</v>
          </cell>
          <cell r="CI214">
            <v>3</v>
          </cell>
          <cell r="CJ214">
            <v>2</v>
          </cell>
          <cell r="CK214">
            <v>-9.5</v>
          </cell>
          <cell r="CL214">
            <v>-11.9</v>
          </cell>
          <cell r="CM214">
            <v>-15.4</v>
          </cell>
          <cell r="CN214">
            <v>0.6</v>
          </cell>
          <cell r="CO214">
            <v>3.2</v>
          </cell>
          <cell r="CP214">
            <v>-0.7</v>
          </cell>
          <cell r="CQ214">
            <v>0.1</v>
          </cell>
          <cell r="CR214">
            <v>-0.2</v>
          </cell>
          <cell r="CS214">
            <v>-3.7</v>
          </cell>
          <cell r="CT214">
            <v>-1.3</v>
          </cell>
          <cell r="CU214">
            <v>3</v>
          </cell>
          <cell r="CV214">
            <v>1.1000000000000001</v>
          </cell>
          <cell r="CW214">
            <v>5.2</v>
          </cell>
          <cell r="CX214">
            <v>2</v>
          </cell>
          <cell r="CY214">
            <v>-4.9000000000000004</v>
          </cell>
          <cell r="CZ214">
            <v>0.1</v>
          </cell>
          <cell r="DA214">
            <v>-5.4</v>
          </cell>
          <cell r="DB214">
            <v>0.9</v>
          </cell>
          <cell r="DC214">
            <v>-7</v>
          </cell>
          <cell r="DD214">
            <v>-10.4</v>
          </cell>
          <cell r="DE214">
            <v>-0.7</v>
          </cell>
          <cell r="DF214">
            <v>4.5999999999999996</v>
          </cell>
          <cell r="DG214">
            <v>3.6</v>
          </cell>
          <cell r="DH214">
            <v>5.3</v>
          </cell>
          <cell r="DI214">
            <v>2</v>
          </cell>
          <cell r="DJ214">
            <v>1</v>
          </cell>
          <cell r="DK214">
            <v>0.2</v>
          </cell>
          <cell r="DL214">
            <v>2.2000000000000002</v>
          </cell>
          <cell r="DM214">
            <v>-2</v>
          </cell>
          <cell r="DN214">
            <v>1.2</v>
          </cell>
          <cell r="DO214">
            <v>4.0999999999999996</v>
          </cell>
          <cell r="DP214">
            <v>1.9</v>
          </cell>
          <cell r="DQ214">
            <v>0.3</v>
          </cell>
          <cell r="DR214">
            <v>3.9</v>
          </cell>
          <cell r="DS214">
            <v>4.4000000000000004</v>
          </cell>
          <cell r="EA214">
            <v>3.8</v>
          </cell>
        </row>
        <row r="215">
          <cell r="D215">
            <v>3.6</v>
          </cell>
          <cell r="F215">
            <v>3</v>
          </cell>
          <cell r="G215">
            <v>3.4</v>
          </cell>
          <cell r="H215">
            <v>3.2</v>
          </cell>
          <cell r="I215">
            <v>3.4</v>
          </cell>
          <cell r="J215">
            <v>3.9</v>
          </cell>
          <cell r="K215">
            <v>2.7</v>
          </cell>
          <cell r="L215">
            <v>5.3</v>
          </cell>
          <cell r="M215">
            <v>3.5</v>
          </cell>
          <cell r="N215">
            <v>-7.4</v>
          </cell>
          <cell r="O215">
            <v>-0.4</v>
          </cell>
          <cell r="P215">
            <v>3.1</v>
          </cell>
          <cell r="Q215">
            <v>3.5</v>
          </cell>
          <cell r="R215">
            <v>3.8</v>
          </cell>
          <cell r="S215">
            <v>4.8</v>
          </cell>
          <cell r="T215">
            <v>2.1</v>
          </cell>
          <cell r="U215">
            <v>-0.4</v>
          </cell>
          <cell r="V215">
            <v>3.1</v>
          </cell>
          <cell r="W215">
            <v>4.5</v>
          </cell>
          <cell r="X215">
            <v>5.2</v>
          </cell>
          <cell r="Y215">
            <v>22.7</v>
          </cell>
          <cell r="Z215">
            <v>-8.3000000000000007</v>
          </cell>
          <cell r="AA215">
            <v>1</v>
          </cell>
          <cell r="AB215">
            <v>-0.8</v>
          </cell>
          <cell r="AC215">
            <v>3.1</v>
          </cell>
          <cell r="AD215">
            <v>3</v>
          </cell>
          <cell r="AE215">
            <v>2.6</v>
          </cell>
          <cell r="AF215">
            <v>3.4</v>
          </cell>
          <cell r="AG215">
            <v>2.8</v>
          </cell>
          <cell r="AH215">
            <v>5.8</v>
          </cell>
          <cell r="AI215">
            <v>2.6</v>
          </cell>
          <cell r="AJ215">
            <v>0.1</v>
          </cell>
          <cell r="AK215">
            <v>2.2999999999999998</v>
          </cell>
          <cell r="AL215">
            <v>0.3</v>
          </cell>
          <cell r="AM215">
            <v>5.9</v>
          </cell>
          <cell r="AN215">
            <v>2</v>
          </cell>
          <cell r="AO215">
            <v>1.1000000000000001</v>
          </cell>
          <cell r="AP215">
            <v>1.4</v>
          </cell>
          <cell r="AQ215">
            <v>0.1</v>
          </cell>
          <cell r="AR215">
            <v>1.4</v>
          </cell>
          <cell r="AS215">
            <v>3.4</v>
          </cell>
          <cell r="AT215">
            <v>-0.7</v>
          </cell>
          <cell r="AU215">
            <v>-2.4</v>
          </cell>
          <cell r="AV215">
            <v>-3.2</v>
          </cell>
          <cell r="AW215">
            <v>-0.9</v>
          </cell>
          <cell r="AX215">
            <v>-0.6</v>
          </cell>
          <cell r="AY215">
            <v>-1.1000000000000001</v>
          </cell>
          <cell r="AZ215">
            <v>2.7</v>
          </cell>
          <cell r="BA215">
            <v>-0.2</v>
          </cell>
          <cell r="BB215">
            <v>-0.4</v>
          </cell>
          <cell r="BC215">
            <v>-1.3</v>
          </cell>
          <cell r="BD215">
            <v>-0.3</v>
          </cell>
          <cell r="BE215">
            <v>0.4</v>
          </cell>
          <cell r="BF215">
            <v>0.4</v>
          </cell>
          <cell r="BG215">
            <v>0.4</v>
          </cell>
          <cell r="BH215">
            <v>1.1000000000000001</v>
          </cell>
          <cell r="BI215">
            <v>3.5</v>
          </cell>
          <cell r="BJ215">
            <v>2.4</v>
          </cell>
          <cell r="BK215">
            <v>1.2</v>
          </cell>
          <cell r="BL215">
            <v>0.4</v>
          </cell>
          <cell r="BM215">
            <v>-0.2</v>
          </cell>
          <cell r="BN215">
            <v>3.8</v>
          </cell>
          <cell r="BO215">
            <v>4.7</v>
          </cell>
          <cell r="BP215">
            <v>5.5</v>
          </cell>
          <cell r="BQ215">
            <v>5.5</v>
          </cell>
          <cell r="BR215">
            <v>1</v>
          </cell>
          <cell r="BS215">
            <v>-0.8</v>
          </cell>
          <cell r="BT215">
            <v>0.6</v>
          </cell>
          <cell r="BU215">
            <v>0.8</v>
          </cell>
          <cell r="BV215">
            <v>-0.2</v>
          </cell>
          <cell r="BW215">
            <v>0.1</v>
          </cell>
          <cell r="BX215">
            <v>0.2</v>
          </cell>
          <cell r="BY215">
            <v>-1.3</v>
          </cell>
          <cell r="BZ215">
            <v>-1.3</v>
          </cell>
          <cell r="CA215">
            <v>2.5</v>
          </cell>
          <cell r="CB215">
            <v>2</v>
          </cell>
          <cell r="CC215">
            <v>-0.7</v>
          </cell>
          <cell r="CD215">
            <v>0.6</v>
          </cell>
          <cell r="CE215">
            <v>2</v>
          </cell>
          <cell r="CF215">
            <v>0.3</v>
          </cell>
          <cell r="CG215">
            <v>2.8</v>
          </cell>
          <cell r="CH215">
            <v>3.7</v>
          </cell>
          <cell r="CI215">
            <v>3.7</v>
          </cell>
          <cell r="CJ215">
            <v>2.8</v>
          </cell>
          <cell r="CK215">
            <v>-9</v>
          </cell>
          <cell r="CL215">
            <v>-11.9</v>
          </cell>
          <cell r="CM215">
            <v>-15.4</v>
          </cell>
          <cell r="CN215">
            <v>1.2</v>
          </cell>
          <cell r="CO215">
            <v>3.3</v>
          </cell>
          <cell r="CP215">
            <v>1.2</v>
          </cell>
          <cell r="CQ215">
            <v>3.8</v>
          </cell>
          <cell r="CR215">
            <v>3.8</v>
          </cell>
          <cell r="CS215">
            <v>-1</v>
          </cell>
          <cell r="CT215">
            <v>9.9</v>
          </cell>
          <cell r="CU215">
            <v>2.5</v>
          </cell>
          <cell r="CV215">
            <v>2</v>
          </cell>
          <cell r="CW215">
            <v>2.4</v>
          </cell>
          <cell r="CX215">
            <v>3.2</v>
          </cell>
          <cell r="CY215">
            <v>-7.1</v>
          </cell>
          <cell r="CZ215">
            <v>0.1</v>
          </cell>
          <cell r="DA215">
            <v>-7.9</v>
          </cell>
          <cell r="DB215">
            <v>1.9</v>
          </cell>
          <cell r="DC215">
            <v>-8.8000000000000007</v>
          </cell>
          <cell r="DD215">
            <v>-13</v>
          </cell>
          <cell r="DE215">
            <v>-1.3</v>
          </cell>
          <cell r="DF215">
            <v>3.4</v>
          </cell>
          <cell r="DG215">
            <v>1.6</v>
          </cell>
          <cell r="DH215">
            <v>5</v>
          </cell>
          <cell r="DI215">
            <v>2</v>
          </cell>
          <cell r="DJ215">
            <v>-0.5</v>
          </cell>
          <cell r="DK215">
            <v>-0.5</v>
          </cell>
          <cell r="DL215">
            <v>3.7</v>
          </cell>
          <cell r="DM215">
            <v>-3.8</v>
          </cell>
          <cell r="DN215">
            <v>2.1</v>
          </cell>
          <cell r="DO215">
            <v>4.5999999999999996</v>
          </cell>
          <cell r="DP215">
            <v>5.9</v>
          </cell>
          <cell r="DQ215">
            <v>4.5999999999999996</v>
          </cell>
          <cell r="DR215">
            <v>7.6</v>
          </cell>
          <cell r="DS215">
            <v>4.4000000000000004</v>
          </cell>
          <cell r="EA215">
            <v>5.3</v>
          </cell>
        </row>
        <row r="216">
          <cell r="D216">
            <v>6.4</v>
          </cell>
          <cell r="F216">
            <v>2.2999999999999998</v>
          </cell>
          <cell r="G216">
            <v>5</v>
          </cell>
          <cell r="H216">
            <v>4.9000000000000004</v>
          </cell>
          <cell r="I216">
            <v>2.6</v>
          </cell>
          <cell r="J216">
            <v>8</v>
          </cell>
          <cell r="K216">
            <v>3.6</v>
          </cell>
          <cell r="L216">
            <v>6.4</v>
          </cell>
          <cell r="M216">
            <v>2</v>
          </cell>
          <cell r="N216">
            <v>-1.9</v>
          </cell>
          <cell r="O216">
            <v>3.8</v>
          </cell>
          <cell r="P216">
            <v>4.3</v>
          </cell>
          <cell r="Q216">
            <v>5</v>
          </cell>
          <cell r="R216">
            <v>3.6</v>
          </cell>
          <cell r="S216">
            <v>12.2</v>
          </cell>
          <cell r="T216">
            <v>1.2</v>
          </cell>
          <cell r="U216">
            <v>3.6</v>
          </cell>
          <cell r="V216">
            <v>3.9</v>
          </cell>
          <cell r="W216">
            <v>4.9000000000000004</v>
          </cell>
          <cell r="X216">
            <v>-4.4000000000000004</v>
          </cell>
          <cell r="Y216">
            <v>4</v>
          </cell>
          <cell r="Z216">
            <v>-11.4</v>
          </cell>
          <cell r="AA216">
            <v>1.8</v>
          </cell>
          <cell r="AB216">
            <v>0.1</v>
          </cell>
          <cell r="AC216">
            <v>3.8</v>
          </cell>
          <cell r="AD216">
            <v>4.0999999999999996</v>
          </cell>
          <cell r="AE216">
            <v>3.7</v>
          </cell>
          <cell r="AF216">
            <v>4.5</v>
          </cell>
          <cell r="AG216">
            <v>2.2000000000000002</v>
          </cell>
          <cell r="AH216">
            <v>6.7</v>
          </cell>
          <cell r="AI216">
            <v>3.2</v>
          </cell>
          <cell r="AJ216">
            <v>-1.5</v>
          </cell>
          <cell r="AK216">
            <v>0.7</v>
          </cell>
          <cell r="AL216">
            <v>1</v>
          </cell>
          <cell r="AM216">
            <v>4.9000000000000004</v>
          </cell>
          <cell r="AN216">
            <v>3.8</v>
          </cell>
          <cell r="AO216">
            <v>1.5</v>
          </cell>
          <cell r="AP216">
            <v>2</v>
          </cell>
          <cell r="AQ216">
            <v>0.7</v>
          </cell>
          <cell r="AR216">
            <v>1.3</v>
          </cell>
          <cell r="AS216">
            <v>7.4</v>
          </cell>
          <cell r="AT216">
            <v>-1.6</v>
          </cell>
          <cell r="AU216">
            <v>-0.8</v>
          </cell>
          <cell r="AV216">
            <v>-0.7</v>
          </cell>
          <cell r="AW216">
            <v>-2.2000000000000002</v>
          </cell>
          <cell r="AX216">
            <v>-2.4</v>
          </cell>
          <cell r="AY216">
            <v>-2.8</v>
          </cell>
          <cell r="AZ216">
            <v>-0.6</v>
          </cell>
          <cell r="BA216">
            <v>-1.1000000000000001</v>
          </cell>
          <cell r="BB216">
            <v>-1.8</v>
          </cell>
          <cell r="BC216">
            <v>-1.3</v>
          </cell>
          <cell r="BD216">
            <v>-2.4</v>
          </cell>
          <cell r="BE216">
            <v>-0.7</v>
          </cell>
          <cell r="BF216">
            <v>-0.8</v>
          </cell>
          <cell r="BG216">
            <v>-2</v>
          </cell>
          <cell r="BH216">
            <v>1.6</v>
          </cell>
          <cell r="BI216">
            <v>4.3</v>
          </cell>
          <cell r="BJ216">
            <v>2.6</v>
          </cell>
          <cell r="BK216">
            <v>1</v>
          </cell>
          <cell r="BL216">
            <v>1.1000000000000001</v>
          </cell>
          <cell r="BM216">
            <v>-2.1</v>
          </cell>
          <cell r="BN216">
            <v>3.5</v>
          </cell>
          <cell r="BO216">
            <v>6.4</v>
          </cell>
          <cell r="BP216">
            <v>7.9</v>
          </cell>
          <cell r="BQ216">
            <v>5.2</v>
          </cell>
          <cell r="BR216">
            <v>1</v>
          </cell>
          <cell r="BS216">
            <v>-0.7</v>
          </cell>
          <cell r="BT216">
            <v>0</v>
          </cell>
          <cell r="BU216">
            <v>0.1</v>
          </cell>
          <cell r="BV216">
            <v>0</v>
          </cell>
          <cell r="BW216">
            <v>-0.5</v>
          </cell>
          <cell r="BX216">
            <v>0.1</v>
          </cell>
          <cell r="BY216">
            <v>-0.6</v>
          </cell>
          <cell r="BZ216">
            <v>-0.6</v>
          </cell>
          <cell r="CA216">
            <v>0.3</v>
          </cell>
          <cell r="CB216">
            <v>1.8</v>
          </cell>
          <cell r="CC216">
            <v>-0.3</v>
          </cell>
          <cell r="CD216">
            <v>1.1000000000000001</v>
          </cell>
          <cell r="CE216">
            <v>2.4</v>
          </cell>
          <cell r="CF216">
            <v>1.5</v>
          </cell>
          <cell r="CG216">
            <v>3.9</v>
          </cell>
          <cell r="CH216">
            <v>4.4000000000000004</v>
          </cell>
          <cell r="CI216">
            <v>3.5</v>
          </cell>
          <cell r="CJ216">
            <v>3.9</v>
          </cell>
          <cell r="CK216">
            <v>-8.6</v>
          </cell>
          <cell r="CL216">
            <v>-11.3</v>
          </cell>
          <cell r="CM216">
            <v>-15</v>
          </cell>
          <cell r="CN216">
            <v>1.2</v>
          </cell>
          <cell r="CO216">
            <v>5.0999999999999996</v>
          </cell>
          <cell r="CP216">
            <v>1.4</v>
          </cell>
          <cell r="CQ216">
            <v>3.7</v>
          </cell>
          <cell r="CR216">
            <v>3.6</v>
          </cell>
          <cell r="CS216">
            <v>-1.8</v>
          </cell>
          <cell r="CT216">
            <v>12.2</v>
          </cell>
          <cell r="CU216">
            <v>-1.9</v>
          </cell>
          <cell r="CV216">
            <v>0.8</v>
          </cell>
          <cell r="CW216">
            <v>3.4</v>
          </cell>
          <cell r="CX216">
            <v>5.2</v>
          </cell>
          <cell r="CY216">
            <v>-6.5</v>
          </cell>
          <cell r="CZ216">
            <v>3.9</v>
          </cell>
          <cell r="DA216">
            <v>-7.6</v>
          </cell>
          <cell r="DB216">
            <v>1.4</v>
          </cell>
          <cell r="DC216">
            <v>-12.6</v>
          </cell>
          <cell r="DD216">
            <v>-18.3</v>
          </cell>
          <cell r="DE216">
            <v>-3.2</v>
          </cell>
          <cell r="DF216">
            <v>3.3</v>
          </cell>
          <cell r="DG216">
            <v>1.5</v>
          </cell>
          <cell r="DH216">
            <v>4.8</v>
          </cell>
          <cell r="DI216">
            <v>1.7</v>
          </cell>
          <cell r="DJ216">
            <v>-2.4</v>
          </cell>
          <cell r="DK216">
            <v>-3.1</v>
          </cell>
          <cell r="DL216">
            <v>5.0999999999999996</v>
          </cell>
          <cell r="DM216">
            <v>-4</v>
          </cell>
          <cell r="DN216">
            <v>2.4</v>
          </cell>
          <cell r="DO216">
            <v>4.8</v>
          </cell>
          <cell r="DP216">
            <v>6.4</v>
          </cell>
          <cell r="DQ216">
            <v>4.3</v>
          </cell>
          <cell r="DR216">
            <v>9.1999999999999993</v>
          </cell>
          <cell r="DS216">
            <v>4.4000000000000004</v>
          </cell>
          <cell r="EA216">
            <v>9.9</v>
          </cell>
        </row>
        <row r="217">
          <cell r="D217">
            <v>8.1999999999999993</v>
          </cell>
          <cell r="F217">
            <v>1.3</v>
          </cell>
          <cell r="G217">
            <v>3.9</v>
          </cell>
          <cell r="H217">
            <v>5</v>
          </cell>
          <cell r="I217">
            <v>0.7</v>
          </cell>
          <cell r="J217">
            <v>4.2</v>
          </cell>
          <cell r="K217">
            <v>3.1</v>
          </cell>
          <cell r="L217">
            <v>4.9000000000000004</v>
          </cell>
          <cell r="M217">
            <v>3</v>
          </cell>
          <cell r="N217">
            <v>-1.9</v>
          </cell>
          <cell r="O217">
            <v>0.1</v>
          </cell>
          <cell r="P217">
            <v>4.2</v>
          </cell>
          <cell r="Q217">
            <v>6.5</v>
          </cell>
          <cell r="R217">
            <v>1.6</v>
          </cell>
          <cell r="S217">
            <v>11.8</v>
          </cell>
          <cell r="T217">
            <v>-0.4</v>
          </cell>
          <cell r="U217">
            <v>3.6</v>
          </cell>
          <cell r="V217">
            <v>5.2</v>
          </cell>
          <cell r="W217">
            <v>3.8</v>
          </cell>
          <cell r="X217">
            <v>-7.4</v>
          </cell>
          <cell r="Y217">
            <v>-12.6</v>
          </cell>
          <cell r="Z217">
            <v>-2.7</v>
          </cell>
          <cell r="AA217">
            <v>1.2</v>
          </cell>
          <cell r="AB217">
            <v>-1</v>
          </cell>
          <cell r="AC217">
            <v>3.9</v>
          </cell>
          <cell r="AD217">
            <v>3.5</v>
          </cell>
          <cell r="AE217">
            <v>3.6</v>
          </cell>
          <cell r="AF217">
            <v>3.3</v>
          </cell>
          <cell r="AG217">
            <v>1.4</v>
          </cell>
          <cell r="AH217">
            <v>4.5999999999999996</v>
          </cell>
          <cell r="AI217">
            <v>3.4</v>
          </cell>
          <cell r="AJ217">
            <v>-0.7</v>
          </cell>
          <cell r="AK217">
            <v>0.5</v>
          </cell>
          <cell r="AL217">
            <v>1.4</v>
          </cell>
          <cell r="AM217">
            <v>1.8</v>
          </cell>
          <cell r="AN217">
            <v>4.7</v>
          </cell>
          <cell r="AO217">
            <v>1.3</v>
          </cell>
          <cell r="AP217">
            <v>1.8</v>
          </cell>
          <cell r="AQ217">
            <v>0.5</v>
          </cell>
          <cell r="AR217">
            <v>1.3</v>
          </cell>
          <cell r="AS217">
            <v>10.1</v>
          </cell>
          <cell r="AT217">
            <v>-1.4</v>
          </cell>
          <cell r="AU217">
            <v>-2.2000000000000002</v>
          </cell>
          <cell r="AV217">
            <v>-3</v>
          </cell>
          <cell r="AW217">
            <v>0.4</v>
          </cell>
          <cell r="AX217">
            <v>-1.8</v>
          </cell>
          <cell r="AY217">
            <v>-1.9</v>
          </cell>
          <cell r="AZ217">
            <v>-1.4</v>
          </cell>
          <cell r="BA217">
            <v>-1.3</v>
          </cell>
          <cell r="BB217">
            <v>-1.5</v>
          </cell>
          <cell r="BC217">
            <v>-2</v>
          </cell>
          <cell r="BD217">
            <v>-1</v>
          </cell>
          <cell r="BE217">
            <v>-2</v>
          </cell>
          <cell r="BF217">
            <v>0.8</v>
          </cell>
          <cell r="BG217">
            <v>-1.3</v>
          </cell>
          <cell r="BH217">
            <v>3.2</v>
          </cell>
          <cell r="BI217">
            <v>4.7</v>
          </cell>
          <cell r="BJ217">
            <v>2.9</v>
          </cell>
          <cell r="BK217">
            <v>1.1000000000000001</v>
          </cell>
          <cell r="BL217">
            <v>0.8</v>
          </cell>
          <cell r="BM217">
            <v>-1.3</v>
          </cell>
          <cell r="BN217">
            <v>3.7</v>
          </cell>
          <cell r="BO217">
            <v>7</v>
          </cell>
          <cell r="BP217">
            <v>8.1</v>
          </cell>
          <cell r="BQ217">
            <v>5.2</v>
          </cell>
          <cell r="BR217">
            <v>2</v>
          </cell>
          <cell r="BS217">
            <v>-0.2</v>
          </cell>
          <cell r="BT217">
            <v>0.4</v>
          </cell>
          <cell r="BU217">
            <v>0.9</v>
          </cell>
          <cell r="BV217">
            <v>-0.3</v>
          </cell>
          <cell r="BW217">
            <v>-1.3</v>
          </cell>
          <cell r="BX217">
            <v>0.2</v>
          </cell>
          <cell r="BY217">
            <v>-0.8</v>
          </cell>
          <cell r="BZ217">
            <v>-0.8</v>
          </cell>
          <cell r="CA217">
            <v>1.8</v>
          </cell>
          <cell r="CB217">
            <v>1</v>
          </cell>
          <cell r="CC217">
            <v>-1.5</v>
          </cell>
          <cell r="CD217">
            <v>2.2999999999999998</v>
          </cell>
          <cell r="CE217">
            <v>2.2000000000000002</v>
          </cell>
          <cell r="CF217">
            <v>0.1</v>
          </cell>
          <cell r="CG217">
            <v>5</v>
          </cell>
          <cell r="CH217">
            <v>6.5</v>
          </cell>
          <cell r="CI217">
            <v>3.2</v>
          </cell>
          <cell r="CJ217">
            <v>5</v>
          </cell>
          <cell r="CK217">
            <v>3.6</v>
          </cell>
          <cell r="CL217">
            <v>4.4000000000000004</v>
          </cell>
          <cell r="CM217">
            <v>4.0999999999999996</v>
          </cell>
          <cell r="CN217">
            <v>1.4</v>
          </cell>
          <cell r="CO217">
            <v>6.5</v>
          </cell>
          <cell r="CP217">
            <v>1.5</v>
          </cell>
          <cell r="CQ217">
            <v>7.3</v>
          </cell>
          <cell r="CR217">
            <v>7.5</v>
          </cell>
          <cell r="CS217">
            <v>-0.9</v>
          </cell>
          <cell r="CT217">
            <v>24.2</v>
          </cell>
          <cell r="CU217">
            <v>-2.6</v>
          </cell>
          <cell r="CV217">
            <v>-0.7</v>
          </cell>
          <cell r="CW217">
            <v>3.9</v>
          </cell>
          <cell r="CX217">
            <v>5</v>
          </cell>
          <cell r="CY217">
            <v>-3.7</v>
          </cell>
          <cell r="CZ217">
            <v>4</v>
          </cell>
          <cell r="DA217">
            <v>-4.4000000000000004</v>
          </cell>
          <cell r="DB217">
            <v>0</v>
          </cell>
          <cell r="DC217">
            <v>-11.6</v>
          </cell>
          <cell r="DD217">
            <v>-16.7</v>
          </cell>
          <cell r="DE217">
            <v>-3</v>
          </cell>
          <cell r="DF217">
            <v>3.2</v>
          </cell>
          <cell r="DG217">
            <v>1</v>
          </cell>
          <cell r="DH217">
            <v>5</v>
          </cell>
          <cell r="DI217">
            <v>1.7</v>
          </cell>
          <cell r="DJ217">
            <v>-3</v>
          </cell>
          <cell r="DK217">
            <v>-2</v>
          </cell>
          <cell r="DL217">
            <v>5.7</v>
          </cell>
          <cell r="DM217">
            <v>-7.3</v>
          </cell>
          <cell r="DN217">
            <v>2.9</v>
          </cell>
          <cell r="DO217">
            <v>5.3</v>
          </cell>
          <cell r="DP217">
            <v>1</v>
          </cell>
          <cell r="DQ217">
            <v>2.6</v>
          </cell>
          <cell r="DR217">
            <v>-1.2</v>
          </cell>
          <cell r="DS217">
            <v>5.2</v>
          </cell>
          <cell r="EA217">
            <v>19.7</v>
          </cell>
        </row>
        <row r="218">
          <cell r="D218">
            <v>9.6</v>
          </cell>
          <cell r="F218">
            <v>1.9</v>
          </cell>
          <cell r="G218">
            <v>4.5999999999999996</v>
          </cell>
          <cell r="H218">
            <v>6.6</v>
          </cell>
          <cell r="I218">
            <v>-0.7</v>
          </cell>
          <cell r="J218">
            <v>3.9</v>
          </cell>
          <cell r="K218">
            <v>2.2999999999999998</v>
          </cell>
          <cell r="L218">
            <v>3.8</v>
          </cell>
          <cell r="M218">
            <v>1.8</v>
          </cell>
          <cell r="N218">
            <v>-2.2000000000000002</v>
          </cell>
          <cell r="O218">
            <v>1.6</v>
          </cell>
          <cell r="P218">
            <v>2.7</v>
          </cell>
          <cell r="Q218">
            <v>5.8</v>
          </cell>
          <cell r="R218">
            <v>-0.7</v>
          </cell>
          <cell r="S218">
            <v>5.8</v>
          </cell>
          <cell r="T218">
            <v>-1.3</v>
          </cell>
          <cell r="U218">
            <v>4.5999999999999996</v>
          </cell>
          <cell r="V218">
            <v>4.2</v>
          </cell>
          <cell r="W218">
            <v>1.2</v>
          </cell>
          <cell r="X218">
            <v>-2.1</v>
          </cell>
          <cell r="Y218">
            <v>-15.1</v>
          </cell>
          <cell r="Z218">
            <v>10.3</v>
          </cell>
          <cell r="AA218">
            <v>1.4</v>
          </cell>
          <cell r="AB218">
            <v>0.6</v>
          </cell>
          <cell r="AC218">
            <v>2.5</v>
          </cell>
          <cell r="AD218">
            <v>3.8</v>
          </cell>
          <cell r="AE218">
            <v>4.4000000000000004</v>
          </cell>
          <cell r="AF218">
            <v>3.2</v>
          </cell>
          <cell r="AG218">
            <v>0.2</v>
          </cell>
          <cell r="AH218">
            <v>2</v>
          </cell>
          <cell r="AI218">
            <v>0.4</v>
          </cell>
          <cell r="AJ218">
            <v>-3.9</v>
          </cell>
          <cell r="AK218">
            <v>0.7</v>
          </cell>
          <cell r="AL218">
            <v>2</v>
          </cell>
          <cell r="AM218">
            <v>1.4</v>
          </cell>
          <cell r="AN218">
            <v>4.9000000000000004</v>
          </cell>
          <cell r="AO218">
            <v>2</v>
          </cell>
          <cell r="AP218">
            <v>3.1</v>
          </cell>
          <cell r="AQ218">
            <v>0.2</v>
          </cell>
          <cell r="AR218">
            <v>1.6</v>
          </cell>
          <cell r="AS218">
            <v>9.4</v>
          </cell>
          <cell r="AT218">
            <v>-0.9</v>
          </cell>
          <cell r="AU218">
            <v>-1.7</v>
          </cell>
          <cell r="AV218">
            <v>-2.2000000000000002</v>
          </cell>
          <cell r="AW218">
            <v>1.8</v>
          </cell>
          <cell r="AX218">
            <v>0.6</v>
          </cell>
          <cell r="AY218">
            <v>0.9</v>
          </cell>
          <cell r="AZ218">
            <v>-0.8</v>
          </cell>
          <cell r="BA218">
            <v>-1.9</v>
          </cell>
          <cell r="BB218">
            <v>-2.1</v>
          </cell>
          <cell r="BC218">
            <v>-3.4</v>
          </cell>
          <cell r="BD218">
            <v>-1</v>
          </cell>
          <cell r="BE218">
            <v>-3.1</v>
          </cell>
          <cell r="BF218">
            <v>-2.1</v>
          </cell>
          <cell r="BG218">
            <v>-6.4</v>
          </cell>
          <cell r="BH218">
            <v>3.7</v>
          </cell>
          <cell r="BI218">
            <v>4.8</v>
          </cell>
          <cell r="BJ218">
            <v>3.2</v>
          </cell>
          <cell r="BK218">
            <v>1.2</v>
          </cell>
          <cell r="BL218">
            <v>0.6</v>
          </cell>
          <cell r="BM218">
            <v>-0.2</v>
          </cell>
          <cell r="BN218">
            <v>3.7</v>
          </cell>
          <cell r="BO218">
            <v>6.9</v>
          </cell>
          <cell r="BP218">
            <v>7.5</v>
          </cell>
          <cell r="BQ218">
            <v>5.2</v>
          </cell>
          <cell r="BR218">
            <v>2.4</v>
          </cell>
          <cell r="BS218">
            <v>0.4</v>
          </cell>
          <cell r="BT218">
            <v>0.4</v>
          </cell>
          <cell r="BU218">
            <v>0.5</v>
          </cell>
          <cell r="BV218">
            <v>1.6</v>
          </cell>
          <cell r="BW218">
            <v>-1.8</v>
          </cell>
          <cell r="BX218">
            <v>-0.9</v>
          </cell>
          <cell r="BY218">
            <v>-1.5</v>
          </cell>
          <cell r="BZ218">
            <v>-1.5</v>
          </cell>
          <cell r="CA218">
            <v>-1</v>
          </cell>
          <cell r="CB218">
            <v>0.8</v>
          </cell>
          <cell r="CC218">
            <v>1.1000000000000001</v>
          </cell>
          <cell r="CD218">
            <v>0.7</v>
          </cell>
          <cell r="CE218">
            <v>1.5</v>
          </cell>
          <cell r="CF218">
            <v>3</v>
          </cell>
          <cell r="CG218">
            <v>6.6</v>
          </cell>
          <cell r="CH218">
            <v>5.6</v>
          </cell>
          <cell r="CI218">
            <v>3.6</v>
          </cell>
          <cell r="CJ218">
            <v>6.6</v>
          </cell>
          <cell r="CK218">
            <v>3.9</v>
          </cell>
          <cell r="CL218">
            <v>4.9000000000000004</v>
          </cell>
          <cell r="CM218">
            <v>4.7</v>
          </cell>
          <cell r="CN218">
            <v>1.3</v>
          </cell>
          <cell r="CO218">
            <v>6.7</v>
          </cell>
          <cell r="CP218">
            <v>0.9</v>
          </cell>
          <cell r="CQ218">
            <v>7.5</v>
          </cell>
          <cell r="CR218">
            <v>7.7</v>
          </cell>
          <cell r="CS218">
            <v>-0.5</v>
          </cell>
          <cell r="CT218">
            <v>21.8</v>
          </cell>
          <cell r="CU218">
            <v>-2.7</v>
          </cell>
          <cell r="CV218">
            <v>-0.9</v>
          </cell>
          <cell r="CW218">
            <v>4.2</v>
          </cell>
          <cell r="CX218">
            <v>4.8</v>
          </cell>
          <cell r="CY218">
            <v>-2.1</v>
          </cell>
          <cell r="CZ218">
            <v>4</v>
          </cell>
          <cell r="DA218">
            <v>-2.7</v>
          </cell>
          <cell r="DB218">
            <v>0.2</v>
          </cell>
          <cell r="DC218">
            <v>-10.199999999999999</v>
          </cell>
          <cell r="DD218">
            <v>-15.1</v>
          </cell>
          <cell r="DE218">
            <v>-2.5</v>
          </cell>
          <cell r="DF218">
            <v>2.8</v>
          </cell>
          <cell r="DG218">
            <v>2.7</v>
          </cell>
          <cell r="DH218">
            <v>2.9</v>
          </cell>
          <cell r="DI218">
            <v>2.8</v>
          </cell>
          <cell r="DJ218">
            <v>-2.9</v>
          </cell>
          <cell r="DK218">
            <v>-2.8</v>
          </cell>
          <cell r="DL218">
            <v>6.9</v>
          </cell>
          <cell r="DM218">
            <v>-2</v>
          </cell>
          <cell r="DN218">
            <v>3.5</v>
          </cell>
          <cell r="DO218">
            <v>5.5</v>
          </cell>
          <cell r="DP218">
            <v>0.8</v>
          </cell>
          <cell r="DQ218">
            <v>4.5999999999999996</v>
          </cell>
          <cell r="DR218">
            <v>-3.9</v>
          </cell>
          <cell r="DS218">
            <v>5.2</v>
          </cell>
          <cell r="EA218">
            <v>30.7</v>
          </cell>
        </row>
        <row r="219">
          <cell r="D219">
            <v>5.0999999999999996</v>
          </cell>
          <cell r="F219">
            <v>3</v>
          </cell>
          <cell r="G219">
            <v>2.2999999999999998</v>
          </cell>
          <cell r="H219">
            <v>3</v>
          </cell>
          <cell r="I219">
            <v>-1.5</v>
          </cell>
          <cell r="J219">
            <v>4.0999999999999996</v>
          </cell>
          <cell r="K219">
            <v>2.9</v>
          </cell>
          <cell r="L219">
            <v>2.6</v>
          </cell>
          <cell r="M219">
            <v>4.0999999999999996</v>
          </cell>
          <cell r="N219">
            <v>1.2</v>
          </cell>
          <cell r="O219">
            <v>0.2</v>
          </cell>
          <cell r="P219">
            <v>1.2</v>
          </cell>
          <cell r="Q219">
            <v>3.8</v>
          </cell>
          <cell r="R219">
            <v>-0.2</v>
          </cell>
          <cell r="S219">
            <v>5.0999999999999996</v>
          </cell>
          <cell r="T219">
            <v>-4.8</v>
          </cell>
          <cell r="U219">
            <v>2.2999999999999998</v>
          </cell>
          <cell r="V219">
            <v>2</v>
          </cell>
          <cell r="W219">
            <v>1.6</v>
          </cell>
          <cell r="X219">
            <v>-2.6</v>
          </cell>
          <cell r="Y219">
            <v>-13.5</v>
          </cell>
          <cell r="Z219">
            <v>8.8000000000000007</v>
          </cell>
          <cell r="AA219">
            <v>-0.9</v>
          </cell>
          <cell r="AB219">
            <v>-3.6</v>
          </cell>
          <cell r="AC219">
            <v>2.2999999999999998</v>
          </cell>
          <cell r="AD219">
            <v>11.3</v>
          </cell>
          <cell r="AE219">
            <v>12.9</v>
          </cell>
          <cell r="AF219">
            <v>10</v>
          </cell>
          <cell r="AG219">
            <v>-1.1000000000000001</v>
          </cell>
          <cell r="AH219">
            <v>-2.2999999999999998</v>
          </cell>
          <cell r="AI219">
            <v>0.8</v>
          </cell>
          <cell r="AJ219">
            <v>-2.7</v>
          </cell>
          <cell r="AK219">
            <v>-1.3</v>
          </cell>
          <cell r="AL219">
            <v>-2</v>
          </cell>
          <cell r="AM219">
            <v>0.4</v>
          </cell>
          <cell r="AN219">
            <v>11.4</v>
          </cell>
          <cell r="AO219">
            <v>6.7</v>
          </cell>
          <cell r="AP219">
            <v>8.5</v>
          </cell>
          <cell r="AQ219">
            <v>4.4000000000000004</v>
          </cell>
          <cell r="AR219">
            <v>5.7</v>
          </cell>
          <cell r="AS219">
            <v>20.399999999999999</v>
          </cell>
          <cell r="AT219">
            <v>6.9</v>
          </cell>
          <cell r="AU219">
            <v>7.7</v>
          </cell>
          <cell r="AV219">
            <v>7.5</v>
          </cell>
          <cell r="AW219">
            <v>11.1</v>
          </cell>
          <cell r="AX219">
            <v>9.3000000000000007</v>
          </cell>
          <cell r="AY219">
            <v>9.3000000000000007</v>
          </cell>
          <cell r="AZ219">
            <v>8.9</v>
          </cell>
          <cell r="BA219">
            <v>7.2</v>
          </cell>
          <cell r="BB219">
            <v>6.5</v>
          </cell>
          <cell r="BC219">
            <v>4.5999999999999996</v>
          </cell>
          <cell r="BD219">
            <v>8.4</v>
          </cell>
          <cell r="BE219">
            <v>3.6</v>
          </cell>
          <cell r="BF219">
            <v>1.8</v>
          </cell>
          <cell r="BG219">
            <v>-5.8</v>
          </cell>
          <cell r="BH219">
            <v>11.7</v>
          </cell>
          <cell r="BI219">
            <v>9.5</v>
          </cell>
          <cell r="BJ219">
            <v>3.2</v>
          </cell>
          <cell r="BK219">
            <v>9.4</v>
          </cell>
          <cell r="BL219">
            <v>11.9</v>
          </cell>
          <cell r="BM219">
            <v>12.1</v>
          </cell>
          <cell r="BN219">
            <v>2.1</v>
          </cell>
          <cell r="BO219">
            <v>13</v>
          </cell>
          <cell r="BP219">
            <v>13.9</v>
          </cell>
          <cell r="BQ219">
            <v>5</v>
          </cell>
          <cell r="BR219">
            <v>12.1</v>
          </cell>
          <cell r="BS219">
            <v>3</v>
          </cell>
          <cell r="BT219">
            <v>4.8</v>
          </cell>
          <cell r="BU219">
            <v>4.7</v>
          </cell>
          <cell r="BV219">
            <v>7</v>
          </cell>
          <cell r="BW219">
            <v>2</v>
          </cell>
          <cell r="BX219">
            <v>0.8</v>
          </cell>
          <cell r="BY219">
            <v>1.4</v>
          </cell>
          <cell r="BZ219">
            <v>-0.3</v>
          </cell>
          <cell r="CA219">
            <v>2.9</v>
          </cell>
          <cell r="CB219">
            <v>-3.3</v>
          </cell>
          <cell r="CC219">
            <v>-2.6</v>
          </cell>
          <cell r="CD219">
            <v>-8.3000000000000007</v>
          </cell>
          <cell r="CE219">
            <v>1.4</v>
          </cell>
          <cell r="CF219">
            <v>0</v>
          </cell>
          <cell r="CG219">
            <v>13.9</v>
          </cell>
          <cell r="CH219">
            <v>-11.3</v>
          </cell>
          <cell r="CI219">
            <v>12.5</v>
          </cell>
          <cell r="CJ219">
            <v>13.9</v>
          </cell>
          <cell r="CK219">
            <v>3.4</v>
          </cell>
          <cell r="CL219">
            <v>3.6</v>
          </cell>
          <cell r="CM219">
            <v>2.6</v>
          </cell>
          <cell r="CN219">
            <v>6.5</v>
          </cell>
          <cell r="CO219">
            <v>7.4</v>
          </cell>
          <cell r="CP219">
            <v>2.7</v>
          </cell>
          <cell r="CQ219">
            <v>6.9</v>
          </cell>
          <cell r="CR219">
            <v>6.6</v>
          </cell>
          <cell r="CS219">
            <v>-3.6</v>
          </cell>
          <cell r="CT219">
            <v>23.6</v>
          </cell>
          <cell r="CU219">
            <v>-1.5</v>
          </cell>
          <cell r="CV219">
            <v>-5.2</v>
          </cell>
          <cell r="CW219">
            <v>5.3</v>
          </cell>
          <cell r="CX219">
            <v>10.7</v>
          </cell>
          <cell r="CY219">
            <v>8.1</v>
          </cell>
          <cell r="CZ219">
            <v>7</v>
          </cell>
          <cell r="DA219">
            <v>8.1</v>
          </cell>
          <cell r="DB219">
            <v>3.7</v>
          </cell>
          <cell r="DC219">
            <v>-9.4</v>
          </cell>
          <cell r="DD219">
            <v>-14.3</v>
          </cell>
          <cell r="DE219">
            <v>-3.3</v>
          </cell>
          <cell r="DF219">
            <v>10.1</v>
          </cell>
          <cell r="DG219">
            <v>9.9</v>
          </cell>
          <cell r="DH219">
            <v>10.5</v>
          </cell>
          <cell r="DI219">
            <v>6.8</v>
          </cell>
          <cell r="DJ219">
            <v>-4.2</v>
          </cell>
          <cell r="DK219">
            <v>-6.4</v>
          </cell>
          <cell r="DL219">
            <v>15.2</v>
          </cell>
          <cell r="DM219">
            <v>-3.1</v>
          </cell>
          <cell r="DN219">
            <v>13.6</v>
          </cell>
          <cell r="DO219">
            <v>12.8</v>
          </cell>
          <cell r="DP219">
            <v>5.6</v>
          </cell>
          <cell r="DQ219">
            <v>12.5</v>
          </cell>
          <cell r="DR219">
            <v>-2.8</v>
          </cell>
          <cell r="DS219">
            <v>5.3</v>
          </cell>
          <cell r="DT219">
            <v>0</v>
          </cell>
          <cell r="DU219">
            <v>0</v>
          </cell>
          <cell r="DV219">
            <v>0</v>
          </cell>
          <cell r="EA219">
            <v>32.5</v>
          </cell>
        </row>
        <row r="220">
          <cell r="D220">
            <v>0.8</v>
          </cell>
          <cell r="F220">
            <v>3.5</v>
          </cell>
          <cell r="G220">
            <v>-0.2</v>
          </cell>
          <cell r="H220">
            <v>-2.7</v>
          </cell>
          <cell r="I220">
            <v>-0.1</v>
          </cell>
          <cell r="J220">
            <v>5.5</v>
          </cell>
          <cell r="K220">
            <v>2.7</v>
          </cell>
          <cell r="L220">
            <v>3.2</v>
          </cell>
          <cell r="M220">
            <v>5.0999999999999996</v>
          </cell>
          <cell r="N220">
            <v>-3</v>
          </cell>
          <cell r="O220">
            <v>-2.9</v>
          </cell>
          <cell r="P220">
            <v>1.3</v>
          </cell>
          <cell r="Q220">
            <v>3.9</v>
          </cell>
          <cell r="R220">
            <v>-0.2</v>
          </cell>
          <cell r="S220">
            <v>-1.1000000000000001</v>
          </cell>
          <cell r="T220">
            <v>-3.5</v>
          </cell>
          <cell r="U220">
            <v>1.3</v>
          </cell>
          <cell r="V220">
            <v>4.3</v>
          </cell>
          <cell r="W220">
            <v>1.4</v>
          </cell>
          <cell r="X220">
            <v>0.6</v>
          </cell>
          <cell r="Y220">
            <v>-3.1</v>
          </cell>
          <cell r="Z220">
            <v>4.4000000000000004</v>
          </cell>
          <cell r="AA220">
            <v>-1.7</v>
          </cell>
          <cell r="AB220">
            <v>-5.8</v>
          </cell>
          <cell r="AC220">
            <v>2.9</v>
          </cell>
          <cell r="AD220">
            <v>11.3</v>
          </cell>
          <cell r="AE220">
            <v>12.2</v>
          </cell>
          <cell r="AF220">
            <v>10.7</v>
          </cell>
          <cell r="AG220">
            <v>0.5</v>
          </cell>
          <cell r="AH220">
            <v>-2.9</v>
          </cell>
          <cell r="AI220">
            <v>-2.4</v>
          </cell>
          <cell r="AJ220">
            <v>0.7</v>
          </cell>
          <cell r="AK220">
            <v>1.5</v>
          </cell>
          <cell r="AL220">
            <v>-0.3</v>
          </cell>
          <cell r="AM220">
            <v>1.5</v>
          </cell>
          <cell r="AN220">
            <v>10.3</v>
          </cell>
          <cell r="AO220">
            <v>6.6</v>
          </cell>
          <cell r="AP220">
            <v>8.5</v>
          </cell>
          <cell r="AQ220">
            <v>4.0999999999999996</v>
          </cell>
          <cell r="AR220">
            <v>5.4</v>
          </cell>
          <cell r="AS220">
            <v>18.2</v>
          </cell>
          <cell r="AT220">
            <v>7.5</v>
          </cell>
          <cell r="AU220">
            <v>5.0999999999999996</v>
          </cell>
          <cell r="AV220">
            <v>4.2</v>
          </cell>
          <cell r="AW220">
            <v>11.7</v>
          </cell>
          <cell r="AX220">
            <v>11</v>
          </cell>
          <cell r="AY220">
            <v>11.8</v>
          </cell>
          <cell r="AZ220">
            <v>7.4</v>
          </cell>
          <cell r="BA220">
            <v>7</v>
          </cell>
          <cell r="BB220">
            <v>5.8</v>
          </cell>
          <cell r="BC220">
            <v>5.7</v>
          </cell>
          <cell r="BD220">
            <v>7</v>
          </cell>
          <cell r="BE220">
            <v>2.2999999999999998</v>
          </cell>
          <cell r="BF220">
            <v>4.8</v>
          </cell>
          <cell r="BG220">
            <v>-0.7</v>
          </cell>
          <cell r="BH220">
            <v>12.7</v>
          </cell>
          <cell r="BI220">
            <v>8.1</v>
          </cell>
          <cell r="BJ220">
            <v>3.1</v>
          </cell>
          <cell r="BK220">
            <v>8.5</v>
          </cell>
          <cell r="BL220">
            <v>11.1</v>
          </cell>
          <cell r="BM220">
            <v>10.199999999999999</v>
          </cell>
          <cell r="BN220">
            <v>1.9</v>
          </cell>
          <cell r="BO220">
            <v>10.7</v>
          </cell>
          <cell r="BP220">
            <v>10.6</v>
          </cell>
          <cell r="BQ220">
            <v>5</v>
          </cell>
          <cell r="BR220">
            <v>12.2</v>
          </cell>
          <cell r="BS220">
            <v>2.6</v>
          </cell>
          <cell r="BT220">
            <v>3.4</v>
          </cell>
          <cell r="BU220">
            <v>3.6</v>
          </cell>
          <cell r="BV220">
            <v>6.4</v>
          </cell>
          <cell r="BW220">
            <v>-2.2000000000000002</v>
          </cell>
          <cell r="BX220">
            <v>0.6</v>
          </cell>
          <cell r="BY220">
            <v>2.6</v>
          </cell>
          <cell r="BZ220">
            <v>0.2</v>
          </cell>
          <cell r="CA220">
            <v>-0.2</v>
          </cell>
          <cell r="CB220">
            <v>-3.5</v>
          </cell>
          <cell r="CC220">
            <v>-1</v>
          </cell>
          <cell r="CD220">
            <v>-6.6</v>
          </cell>
          <cell r="CE220">
            <v>1.9</v>
          </cell>
          <cell r="CF220">
            <v>1.7</v>
          </cell>
          <cell r="CG220">
            <v>13.2</v>
          </cell>
          <cell r="CH220">
            <v>-9.9</v>
          </cell>
          <cell r="CI220">
            <v>12.6</v>
          </cell>
          <cell r="CJ220">
            <v>13.2</v>
          </cell>
          <cell r="CK220">
            <v>3.5</v>
          </cell>
          <cell r="CL220">
            <v>3.6</v>
          </cell>
          <cell r="CM220">
            <v>3</v>
          </cell>
          <cell r="CN220">
            <v>6.4</v>
          </cell>
          <cell r="CO220">
            <v>5.9</v>
          </cell>
          <cell r="CP220">
            <v>3.1</v>
          </cell>
          <cell r="CQ220">
            <v>7.9</v>
          </cell>
          <cell r="CR220">
            <v>7.8</v>
          </cell>
          <cell r="CS220">
            <v>-2.4</v>
          </cell>
          <cell r="CT220">
            <v>24.5</v>
          </cell>
          <cell r="CU220">
            <v>3.4</v>
          </cell>
          <cell r="CV220">
            <v>-4.3</v>
          </cell>
          <cell r="CW220">
            <v>4.4000000000000004</v>
          </cell>
          <cell r="CX220">
            <v>9.8000000000000007</v>
          </cell>
          <cell r="CY220">
            <v>7.8</v>
          </cell>
          <cell r="CZ220">
            <v>2.9</v>
          </cell>
          <cell r="DA220">
            <v>8.1999999999999993</v>
          </cell>
          <cell r="DB220">
            <v>3</v>
          </cell>
          <cell r="DC220">
            <v>-4.7</v>
          </cell>
          <cell r="DD220">
            <v>-6.8</v>
          </cell>
          <cell r="DE220">
            <v>-2.7</v>
          </cell>
          <cell r="DF220">
            <v>9.3000000000000007</v>
          </cell>
          <cell r="DG220">
            <v>7.9</v>
          </cell>
          <cell r="DH220">
            <v>10.5</v>
          </cell>
          <cell r="DI220">
            <v>6.1</v>
          </cell>
          <cell r="DJ220">
            <v>-4.2</v>
          </cell>
          <cell r="DK220">
            <v>-2.4</v>
          </cell>
          <cell r="DL220">
            <v>15.2</v>
          </cell>
          <cell r="DM220">
            <v>-7.1</v>
          </cell>
          <cell r="DN220">
            <v>13</v>
          </cell>
          <cell r="DO220">
            <v>11.3</v>
          </cell>
          <cell r="DP220">
            <v>2</v>
          </cell>
          <cell r="DQ220">
            <v>6.3</v>
          </cell>
          <cell r="DR220">
            <v>-3.3</v>
          </cell>
          <cell r="DS220">
            <v>5.5</v>
          </cell>
          <cell r="DT220">
            <v>0</v>
          </cell>
          <cell r="DU220">
            <v>0</v>
          </cell>
          <cell r="DV220">
            <v>0</v>
          </cell>
          <cell r="EA220">
            <v>25.6</v>
          </cell>
        </row>
        <row r="221">
          <cell r="D221">
            <v>1.7</v>
          </cell>
          <cell r="F221">
            <v>6.6</v>
          </cell>
          <cell r="G221">
            <v>-0.1</v>
          </cell>
          <cell r="H221">
            <v>-3.8</v>
          </cell>
          <cell r="I221">
            <v>0.5</v>
          </cell>
          <cell r="J221">
            <v>8.1</v>
          </cell>
          <cell r="K221">
            <v>3.8</v>
          </cell>
          <cell r="L221">
            <v>4.5999999999999996</v>
          </cell>
          <cell r="M221">
            <v>5.2</v>
          </cell>
          <cell r="N221">
            <v>-0.5</v>
          </cell>
          <cell r="O221">
            <v>0.6</v>
          </cell>
          <cell r="P221">
            <v>4.5</v>
          </cell>
          <cell r="Q221">
            <v>6.3</v>
          </cell>
          <cell r="R221">
            <v>6.1</v>
          </cell>
          <cell r="S221">
            <v>2.2000000000000002</v>
          </cell>
          <cell r="T221">
            <v>1.3</v>
          </cell>
          <cell r="U221">
            <v>3.4</v>
          </cell>
          <cell r="V221">
            <v>6.2</v>
          </cell>
          <cell r="W221">
            <v>4.0999999999999996</v>
          </cell>
          <cell r="X221">
            <v>16.600000000000001</v>
          </cell>
          <cell r="Y221">
            <v>14.6</v>
          </cell>
          <cell r="Z221">
            <v>18.5</v>
          </cell>
          <cell r="AA221">
            <v>0.4</v>
          </cell>
          <cell r="AB221">
            <v>-1.8</v>
          </cell>
          <cell r="AC221">
            <v>2.9</v>
          </cell>
          <cell r="AD221">
            <v>11.3</v>
          </cell>
          <cell r="AE221">
            <v>11.7</v>
          </cell>
          <cell r="AF221">
            <v>11</v>
          </cell>
          <cell r="AG221">
            <v>1.1000000000000001</v>
          </cell>
          <cell r="AH221">
            <v>-1.7</v>
          </cell>
          <cell r="AI221">
            <v>1</v>
          </cell>
          <cell r="AJ221">
            <v>-0.8</v>
          </cell>
          <cell r="AK221">
            <v>1.1000000000000001</v>
          </cell>
          <cell r="AL221">
            <v>-1.5</v>
          </cell>
          <cell r="AM221">
            <v>4.0999999999999996</v>
          </cell>
          <cell r="AN221">
            <v>11.3</v>
          </cell>
          <cell r="AO221">
            <v>8.1999999999999993</v>
          </cell>
          <cell r="AP221">
            <v>10.3</v>
          </cell>
          <cell r="AQ221">
            <v>5.8</v>
          </cell>
          <cell r="AR221">
            <v>7</v>
          </cell>
          <cell r="AS221">
            <v>18.399999999999999</v>
          </cell>
          <cell r="AT221">
            <v>5.6</v>
          </cell>
          <cell r="AU221">
            <v>4.4000000000000004</v>
          </cell>
          <cell r="AV221">
            <v>3.9</v>
          </cell>
          <cell r="AW221">
            <v>9</v>
          </cell>
          <cell r="AX221">
            <v>6.7</v>
          </cell>
          <cell r="AY221">
            <v>5.9</v>
          </cell>
          <cell r="AZ221">
            <v>9.6999999999999993</v>
          </cell>
          <cell r="BA221">
            <v>6.1</v>
          </cell>
          <cell r="BB221">
            <v>6.5</v>
          </cell>
          <cell r="BC221">
            <v>5.6</v>
          </cell>
          <cell r="BD221">
            <v>7.6</v>
          </cell>
          <cell r="BE221">
            <v>4.9000000000000004</v>
          </cell>
          <cell r="BF221">
            <v>3.3</v>
          </cell>
          <cell r="BG221">
            <v>-1.8</v>
          </cell>
          <cell r="BH221">
            <v>10.8</v>
          </cell>
          <cell r="BI221">
            <v>7.4</v>
          </cell>
          <cell r="BJ221">
            <v>3.2</v>
          </cell>
          <cell r="BK221">
            <v>8.5</v>
          </cell>
          <cell r="BL221">
            <v>10.8</v>
          </cell>
          <cell r="BM221">
            <v>11.1</v>
          </cell>
          <cell r="BN221">
            <v>1.3</v>
          </cell>
          <cell r="BO221">
            <v>9.1999999999999993</v>
          </cell>
          <cell r="BP221">
            <v>9.1</v>
          </cell>
          <cell r="BQ221">
            <v>4.3</v>
          </cell>
          <cell r="BR221">
            <v>12.2</v>
          </cell>
          <cell r="BS221">
            <v>3.9</v>
          </cell>
          <cell r="BT221">
            <v>4.3</v>
          </cell>
          <cell r="BU221">
            <v>4.4000000000000004</v>
          </cell>
          <cell r="BV221">
            <v>7.6</v>
          </cell>
          <cell r="BW221">
            <v>-0.7</v>
          </cell>
          <cell r="BX221">
            <v>2.2999999999999998</v>
          </cell>
          <cell r="BY221">
            <v>5.6</v>
          </cell>
          <cell r="BZ221">
            <v>2.1</v>
          </cell>
          <cell r="CA221">
            <v>-0.2</v>
          </cell>
          <cell r="CB221">
            <v>-2.8</v>
          </cell>
          <cell r="CC221">
            <v>1.7</v>
          </cell>
          <cell r="CD221">
            <v>-5.9</v>
          </cell>
          <cell r="CE221">
            <v>0.2</v>
          </cell>
          <cell r="CF221">
            <v>3.7</v>
          </cell>
          <cell r="CG221">
            <v>12.7</v>
          </cell>
          <cell r="CH221">
            <v>-8.8000000000000007</v>
          </cell>
          <cell r="CI221">
            <v>12.7</v>
          </cell>
          <cell r="CJ221">
            <v>12.7</v>
          </cell>
          <cell r="CK221">
            <v>3.9</v>
          </cell>
          <cell r="CL221">
            <v>3.5</v>
          </cell>
          <cell r="CM221">
            <v>3.1</v>
          </cell>
          <cell r="CN221">
            <v>6.4</v>
          </cell>
          <cell r="CO221">
            <v>4.8</v>
          </cell>
          <cell r="CP221">
            <v>4.5</v>
          </cell>
          <cell r="CQ221">
            <v>5.0999999999999996</v>
          </cell>
          <cell r="CR221">
            <v>4.8</v>
          </cell>
          <cell r="CS221">
            <v>-1.1000000000000001</v>
          </cell>
          <cell r="CT221">
            <v>11.3</v>
          </cell>
          <cell r="CU221">
            <v>6.1</v>
          </cell>
          <cell r="CV221">
            <v>-1.7</v>
          </cell>
          <cell r="CW221">
            <v>4.0999999999999996</v>
          </cell>
          <cell r="CX221">
            <v>11</v>
          </cell>
          <cell r="CY221">
            <v>7.1</v>
          </cell>
          <cell r="CZ221">
            <v>2.8</v>
          </cell>
          <cell r="DA221">
            <v>7.4</v>
          </cell>
          <cell r="DB221">
            <v>3.6</v>
          </cell>
          <cell r="DC221">
            <v>-2.7</v>
          </cell>
          <cell r="DD221">
            <v>-5.6</v>
          </cell>
          <cell r="DE221">
            <v>-0.2</v>
          </cell>
          <cell r="DF221">
            <v>9.4</v>
          </cell>
          <cell r="DG221">
            <v>7.6</v>
          </cell>
          <cell r="DH221">
            <v>11.1</v>
          </cell>
          <cell r="DI221">
            <v>6.8</v>
          </cell>
          <cell r="DJ221">
            <v>-2.7</v>
          </cell>
          <cell r="DK221">
            <v>-0.8</v>
          </cell>
          <cell r="DL221">
            <v>14.4</v>
          </cell>
          <cell r="DM221">
            <v>-0.2</v>
          </cell>
          <cell r="DN221">
            <v>13</v>
          </cell>
          <cell r="DO221">
            <v>9.8000000000000007</v>
          </cell>
          <cell r="DP221">
            <v>3.2</v>
          </cell>
          <cell r="DQ221">
            <v>-0.3</v>
          </cell>
          <cell r="DR221">
            <v>8.4</v>
          </cell>
          <cell r="DS221">
            <v>4.5</v>
          </cell>
          <cell r="DT221">
            <v>0</v>
          </cell>
          <cell r="DU221">
            <v>0</v>
          </cell>
          <cell r="DV221">
            <v>0</v>
          </cell>
          <cell r="EA221">
            <v>18.100000000000001</v>
          </cell>
        </row>
        <row r="222">
          <cell r="D222">
            <v>1.6</v>
          </cell>
          <cell r="F222">
            <v>6.6</v>
          </cell>
          <cell r="G222">
            <v>-0.9</v>
          </cell>
          <cell r="H222">
            <v>-5.2</v>
          </cell>
          <cell r="I222">
            <v>2.2999999999999998</v>
          </cell>
          <cell r="J222">
            <v>6.1</v>
          </cell>
          <cell r="K222">
            <v>5.5</v>
          </cell>
          <cell r="L222">
            <v>5</v>
          </cell>
          <cell r="M222">
            <v>8.4</v>
          </cell>
          <cell r="N222">
            <v>1.6</v>
          </cell>
          <cell r="O222">
            <v>0.8</v>
          </cell>
          <cell r="P222">
            <v>8.6999999999999993</v>
          </cell>
          <cell r="Q222">
            <v>13</v>
          </cell>
          <cell r="R222">
            <v>15</v>
          </cell>
          <cell r="S222">
            <v>10.3</v>
          </cell>
          <cell r="T222">
            <v>1.8</v>
          </cell>
          <cell r="U222">
            <v>8.8000000000000007</v>
          </cell>
          <cell r="V222">
            <v>10.6</v>
          </cell>
          <cell r="W222">
            <v>4.7</v>
          </cell>
          <cell r="X222">
            <v>6.9</v>
          </cell>
          <cell r="Y222">
            <v>10.7</v>
          </cell>
          <cell r="Z222">
            <v>4</v>
          </cell>
          <cell r="AA222">
            <v>1.3</v>
          </cell>
          <cell r="AB222">
            <v>-0.5</v>
          </cell>
          <cell r="AC222">
            <v>3.3</v>
          </cell>
          <cell r="AD222">
            <v>11.8</v>
          </cell>
          <cell r="AE222">
            <v>11.7</v>
          </cell>
          <cell r="AF222">
            <v>11.7</v>
          </cell>
          <cell r="AG222">
            <v>4.4000000000000004</v>
          </cell>
          <cell r="AH222">
            <v>3.5</v>
          </cell>
          <cell r="AI222">
            <v>5</v>
          </cell>
          <cell r="AJ222">
            <v>6.7</v>
          </cell>
          <cell r="AK222">
            <v>1</v>
          </cell>
          <cell r="AL222">
            <v>1.3</v>
          </cell>
          <cell r="AM222">
            <v>6.4</v>
          </cell>
          <cell r="AN222">
            <v>11.6</v>
          </cell>
          <cell r="AO222">
            <v>7.8</v>
          </cell>
          <cell r="AP222">
            <v>8.3000000000000007</v>
          </cell>
          <cell r="AQ222">
            <v>7.2</v>
          </cell>
          <cell r="AR222">
            <v>7.2</v>
          </cell>
          <cell r="AS222">
            <v>20.399999999999999</v>
          </cell>
          <cell r="AT222">
            <v>6.4</v>
          </cell>
          <cell r="AU222">
            <v>5</v>
          </cell>
          <cell r="AV222">
            <v>4</v>
          </cell>
          <cell r="AW222">
            <v>10.199999999999999</v>
          </cell>
          <cell r="AX222">
            <v>7.3</v>
          </cell>
          <cell r="AY222">
            <v>6.1</v>
          </cell>
          <cell r="AZ222">
            <v>11.8</v>
          </cell>
          <cell r="BA222">
            <v>8.1</v>
          </cell>
          <cell r="BB222">
            <v>7.4</v>
          </cell>
          <cell r="BC222">
            <v>8.6999999999999993</v>
          </cell>
          <cell r="BD222">
            <v>7.2</v>
          </cell>
          <cell r="BE222">
            <v>6</v>
          </cell>
          <cell r="BF222">
            <v>4.7</v>
          </cell>
          <cell r="BG222">
            <v>1.3</v>
          </cell>
          <cell r="BH222">
            <v>9.6999999999999993</v>
          </cell>
          <cell r="BI222">
            <v>7.1</v>
          </cell>
          <cell r="BJ222">
            <v>3.1</v>
          </cell>
          <cell r="BK222">
            <v>8.6999999999999993</v>
          </cell>
          <cell r="BL222">
            <v>11.1</v>
          </cell>
          <cell r="BM222">
            <v>11.8</v>
          </cell>
          <cell r="BN222">
            <v>1.3</v>
          </cell>
          <cell r="BO222">
            <v>8.5</v>
          </cell>
          <cell r="BP222">
            <v>8.1999999999999993</v>
          </cell>
          <cell r="BQ222">
            <v>4.3</v>
          </cell>
          <cell r="BR222">
            <v>12.5</v>
          </cell>
          <cell r="BS222">
            <v>4.5999999999999996</v>
          </cell>
          <cell r="BT222">
            <v>5.4</v>
          </cell>
          <cell r="BU222">
            <v>5</v>
          </cell>
          <cell r="BV222">
            <v>9.1999999999999993</v>
          </cell>
          <cell r="BW222">
            <v>2.1</v>
          </cell>
          <cell r="BX222">
            <v>3.3</v>
          </cell>
          <cell r="BY222">
            <v>5.9</v>
          </cell>
          <cell r="BZ222">
            <v>1.5</v>
          </cell>
          <cell r="CA222">
            <v>2.2999999999999998</v>
          </cell>
          <cell r="CB222">
            <v>-0.9</v>
          </cell>
          <cell r="CC222">
            <v>2</v>
          </cell>
          <cell r="CD222">
            <v>-4.2</v>
          </cell>
          <cell r="CE222">
            <v>1.7</v>
          </cell>
          <cell r="CF222">
            <v>3.8</v>
          </cell>
          <cell r="CG222">
            <v>11.2</v>
          </cell>
          <cell r="CH222">
            <v>-8.6999999999999993</v>
          </cell>
          <cell r="CI222">
            <v>12.1</v>
          </cell>
          <cell r="CJ222">
            <v>11.2</v>
          </cell>
          <cell r="CK222">
            <v>3.3</v>
          </cell>
          <cell r="CL222">
            <v>3.1</v>
          </cell>
          <cell r="CM222">
            <v>2.6</v>
          </cell>
          <cell r="CN222">
            <v>6.8</v>
          </cell>
          <cell r="CO222">
            <v>4.4000000000000004</v>
          </cell>
          <cell r="CP222">
            <v>4.2</v>
          </cell>
          <cell r="CQ222">
            <v>5.5</v>
          </cell>
          <cell r="CR222">
            <v>5.2</v>
          </cell>
          <cell r="CS222">
            <v>1</v>
          </cell>
          <cell r="CT222">
            <v>11.3</v>
          </cell>
          <cell r="CU222">
            <v>7.1</v>
          </cell>
          <cell r="CV222">
            <v>1.6</v>
          </cell>
          <cell r="CW222">
            <v>3.8</v>
          </cell>
          <cell r="CX222">
            <v>11</v>
          </cell>
          <cell r="CY222">
            <v>5.0999999999999996</v>
          </cell>
          <cell r="CZ222">
            <v>2.8</v>
          </cell>
          <cell r="DA222">
            <v>5.3</v>
          </cell>
          <cell r="DB222">
            <v>3.6</v>
          </cell>
          <cell r="DC222">
            <v>-3.3</v>
          </cell>
          <cell r="DD222">
            <v>-7.8</v>
          </cell>
          <cell r="DE222">
            <v>0.7</v>
          </cell>
          <cell r="DF222">
            <v>10.3</v>
          </cell>
          <cell r="DG222">
            <v>9.3000000000000007</v>
          </cell>
          <cell r="DH222">
            <v>11.1</v>
          </cell>
          <cell r="DI222">
            <v>6</v>
          </cell>
          <cell r="DJ222">
            <v>-2</v>
          </cell>
          <cell r="DK222">
            <v>1.6</v>
          </cell>
          <cell r="DL222">
            <v>12.6</v>
          </cell>
          <cell r="DM222">
            <v>-4.0999999999999996</v>
          </cell>
          <cell r="DN222">
            <v>12.9</v>
          </cell>
          <cell r="DO222">
            <v>9.1</v>
          </cell>
          <cell r="DP222">
            <v>4</v>
          </cell>
          <cell r="DQ222">
            <v>1.8</v>
          </cell>
          <cell r="DR222">
            <v>6.7</v>
          </cell>
          <cell r="DS222">
            <v>4.5</v>
          </cell>
          <cell r="DT222">
            <v>4.8</v>
          </cell>
          <cell r="DU222">
            <v>6.3</v>
          </cell>
          <cell r="DV222">
            <v>2.9</v>
          </cell>
          <cell r="EA222">
            <v>9.5</v>
          </cell>
        </row>
        <row r="223">
          <cell r="D223">
            <v>2.7</v>
          </cell>
          <cell r="F223">
            <v>5.6</v>
          </cell>
          <cell r="G223">
            <v>3</v>
          </cell>
          <cell r="H223">
            <v>-1.5</v>
          </cell>
          <cell r="I223">
            <v>6.5</v>
          </cell>
          <cell r="J223">
            <v>10</v>
          </cell>
          <cell r="K223">
            <v>5.2</v>
          </cell>
          <cell r="L223">
            <v>7.8</v>
          </cell>
          <cell r="M223">
            <v>4.0999999999999996</v>
          </cell>
          <cell r="N223">
            <v>2.5</v>
          </cell>
          <cell r="O223">
            <v>3.1</v>
          </cell>
          <cell r="P223">
            <v>13.5</v>
          </cell>
          <cell r="Q223">
            <v>18.600000000000001</v>
          </cell>
          <cell r="R223">
            <v>24</v>
          </cell>
          <cell r="S223">
            <v>13.5</v>
          </cell>
          <cell r="T223">
            <v>7</v>
          </cell>
          <cell r="U223">
            <v>15.4</v>
          </cell>
          <cell r="V223">
            <v>14.7</v>
          </cell>
          <cell r="W223">
            <v>5.9</v>
          </cell>
          <cell r="X223">
            <v>5.9</v>
          </cell>
          <cell r="Y223">
            <v>11.2</v>
          </cell>
          <cell r="Z223">
            <v>1.7</v>
          </cell>
          <cell r="AA223">
            <v>2.7</v>
          </cell>
          <cell r="AB223">
            <v>2</v>
          </cell>
          <cell r="AC223">
            <v>3.4</v>
          </cell>
          <cell r="AD223">
            <v>3.9</v>
          </cell>
          <cell r="AE223">
            <v>3.2</v>
          </cell>
          <cell r="AF223">
            <v>4.5999999999999996</v>
          </cell>
          <cell r="AG223">
            <v>4.5</v>
          </cell>
          <cell r="AH223">
            <v>8.1</v>
          </cell>
          <cell r="AI223">
            <v>2.2999999999999998</v>
          </cell>
          <cell r="AJ223">
            <v>2.1</v>
          </cell>
          <cell r="AK223">
            <v>6.3</v>
          </cell>
          <cell r="AL223">
            <v>3.8</v>
          </cell>
          <cell r="AM223">
            <v>4.7</v>
          </cell>
          <cell r="AN223">
            <v>5.9</v>
          </cell>
          <cell r="AO223">
            <v>4.0999999999999996</v>
          </cell>
          <cell r="AP223">
            <v>4.0999999999999996</v>
          </cell>
          <cell r="AQ223">
            <v>4</v>
          </cell>
          <cell r="AR223">
            <v>3.8</v>
          </cell>
          <cell r="AS223">
            <v>10.1</v>
          </cell>
          <cell r="AT223">
            <v>-2.1</v>
          </cell>
          <cell r="AU223">
            <v>-5</v>
          </cell>
          <cell r="AV223">
            <v>-5.7</v>
          </cell>
          <cell r="AW223">
            <v>-1.7</v>
          </cell>
          <cell r="AX223">
            <v>-3.6</v>
          </cell>
          <cell r="AY223">
            <v>-4.4000000000000004</v>
          </cell>
          <cell r="AZ223">
            <v>-0.4</v>
          </cell>
          <cell r="BA223">
            <v>-4.4000000000000004</v>
          </cell>
          <cell r="BB223">
            <v>-0.1</v>
          </cell>
          <cell r="BC223">
            <v>1.4</v>
          </cell>
          <cell r="BD223">
            <v>-1.4</v>
          </cell>
          <cell r="BE223">
            <v>0.8</v>
          </cell>
          <cell r="BF223">
            <v>2.4</v>
          </cell>
          <cell r="BG223">
            <v>1.4</v>
          </cell>
          <cell r="BH223">
            <v>3.5</v>
          </cell>
          <cell r="BI223">
            <v>2.4</v>
          </cell>
          <cell r="BJ223">
            <v>3.1</v>
          </cell>
          <cell r="BK223">
            <v>3.1</v>
          </cell>
          <cell r="BL223">
            <v>3.2</v>
          </cell>
          <cell r="BM223">
            <v>3.6</v>
          </cell>
          <cell r="BN223">
            <v>2.7</v>
          </cell>
          <cell r="BO223">
            <v>1.9</v>
          </cell>
          <cell r="BP223">
            <v>1.1000000000000001</v>
          </cell>
          <cell r="BQ223">
            <v>4.2</v>
          </cell>
          <cell r="BR223">
            <v>3.4</v>
          </cell>
          <cell r="BS223">
            <v>2.1</v>
          </cell>
          <cell r="BT223">
            <v>0.6</v>
          </cell>
          <cell r="BU223">
            <v>0.6</v>
          </cell>
          <cell r="BV223">
            <v>4.3</v>
          </cell>
          <cell r="BW223">
            <v>-4.9000000000000004</v>
          </cell>
          <cell r="BX223">
            <v>0.8</v>
          </cell>
          <cell r="BY223">
            <v>2.1</v>
          </cell>
          <cell r="BZ223">
            <v>1.1000000000000001</v>
          </cell>
          <cell r="CA223">
            <v>-3.6</v>
          </cell>
          <cell r="CB223">
            <v>3.7</v>
          </cell>
          <cell r="CC223">
            <v>6.7</v>
          </cell>
          <cell r="CD223">
            <v>5.6</v>
          </cell>
          <cell r="CE223">
            <v>3.5</v>
          </cell>
          <cell r="CF223">
            <v>7</v>
          </cell>
          <cell r="CG223">
            <v>3.6</v>
          </cell>
          <cell r="CH223">
            <v>0.6</v>
          </cell>
          <cell r="CI223">
            <v>1.9</v>
          </cell>
          <cell r="CJ223">
            <v>3.6</v>
          </cell>
          <cell r="CK223">
            <v>2.7</v>
          </cell>
          <cell r="CL223">
            <v>3.4</v>
          </cell>
          <cell r="CM223">
            <v>3.2</v>
          </cell>
          <cell r="CN223">
            <v>1.6</v>
          </cell>
          <cell r="CO223">
            <v>4.4000000000000004</v>
          </cell>
          <cell r="CP223">
            <v>0.7</v>
          </cell>
          <cell r="CQ223">
            <v>1</v>
          </cell>
          <cell r="CR223">
            <v>0.8</v>
          </cell>
          <cell r="CS223">
            <v>3.9</v>
          </cell>
          <cell r="CT223">
            <v>-7.6</v>
          </cell>
          <cell r="CU223">
            <v>6.6</v>
          </cell>
          <cell r="CV223">
            <v>7.2</v>
          </cell>
          <cell r="CW223">
            <v>2.5</v>
          </cell>
          <cell r="CX223">
            <v>5</v>
          </cell>
          <cell r="CY223">
            <v>-1.9</v>
          </cell>
          <cell r="CZ223">
            <v>0</v>
          </cell>
          <cell r="DA223">
            <v>-2.1</v>
          </cell>
          <cell r="DB223">
            <v>0.5</v>
          </cell>
          <cell r="DC223">
            <v>-0.7</v>
          </cell>
          <cell r="DD223">
            <v>-3.6</v>
          </cell>
          <cell r="DE223">
            <v>2</v>
          </cell>
          <cell r="DF223">
            <v>2.5</v>
          </cell>
          <cell r="DG223">
            <v>3.3</v>
          </cell>
          <cell r="DH223">
            <v>1.9</v>
          </cell>
          <cell r="DI223">
            <v>2.7</v>
          </cell>
          <cell r="DJ223">
            <v>0.7</v>
          </cell>
          <cell r="DK223">
            <v>4.5</v>
          </cell>
          <cell r="DL223">
            <v>4.0999999999999996</v>
          </cell>
          <cell r="DM223">
            <v>4.0999999999999996</v>
          </cell>
          <cell r="DN223">
            <v>2.8</v>
          </cell>
          <cell r="DO223">
            <v>1.6</v>
          </cell>
          <cell r="DP223">
            <v>-1.4</v>
          </cell>
          <cell r="DQ223">
            <v>-7.3</v>
          </cell>
          <cell r="DR223">
            <v>6.3</v>
          </cell>
          <cell r="DS223">
            <v>4.3</v>
          </cell>
          <cell r="DT223">
            <v>5</v>
          </cell>
          <cell r="DU223">
            <v>6.3</v>
          </cell>
          <cell r="DV223">
            <v>2.6</v>
          </cell>
          <cell r="EA223">
            <v>7</v>
          </cell>
        </row>
        <row r="224">
          <cell r="D224">
            <v>-0.1</v>
          </cell>
          <cell r="F224">
            <v>7.5</v>
          </cell>
          <cell r="G224">
            <v>7.9</v>
          </cell>
          <cell r="H224">
            <v>5.9</v>
          </cell>
          <cell r="I224">
            <v>13</v>
          </cell>
          <cell r="J224">
            <v>7</v>
          </cell>
          <cell r="K224">
            <v>5.5</v>
          </cell>
          <cell r="L224">
            <v>5.8</v>
          </cell>
          <cell r="M224">
            <v>4.0999999999999996</v>
          </cell>
          <cell r="N224">
            <v>8.6</v>
          </cell>
          <cell r="O224">
            <v>7.1</v>
          </cell>
          <cell r="P224">
            <v>14.8</v>
          </cell>
          <cell r="Q224">
            <v>24.3</v>
          </cell>
          <cell r="R224">
            <v>28.8</v>
          </cell>
          <cell r="S224">
            <v>19.2</v>
          </cell>
          <cell r="T224">
            <v>6.2</v>
          </cell>
          <cell r="U224">
            <v>11.6</v>
          </cell>
          <cell r="V224">
            <v>14.7</v>
          </cell>
          <cell r="W224">
            <v>4.5999999999999996</v>
          </cell>
          <cell r="X224">
            <v>15.6</v>
          </cell>
          <cell r="Y224">
            <v>21.6</v>
          </cell>
          <cell r="Z224">
            <v>10.4</v>
          </cell>
          <cell r="AA224">
            <v>4.4000000000000004</v>
          </cell>
          <cell r="AB224">
            <v>5.3</v>
          </cell>
          <cell r="AC224">
            <v>3.6</v>
          </cell>
          <cell r="AD224">
            <v>3.4</v>
          </cell>
          <cell r="AE224">
            <v>2.6</v>
          </cell>
          <cell r="AF224">
            <v>3.9</v>
          </cell>
          <cell r="AG224">
            <v>5.6</v>
          </cell>
          <cell r="AH224">
            <v>11.6</v>
          </cell>
          <cell r="AI224">
            <v>6.7</v>
          </cell>
          <cell r="AJ224">
            <v>5.6</v>
          </cell>
          <cell r="AK224">
            <v>3.5</v>
          </cell>
          <cell r="AL224">
            <v>4.8</v>
          </cell>
          <cell r="AM224">
            <v>5.5</v>
          </cell>
          <cell r="AN224">
            <v>5</v>
          </cell>
          <cell r="AO224">
            <v>3.6</v>
          </cell>
          <cell r="AP224">
            <v>3.3</v>
          </cell>
          <cell r="AQ224">
            <v>4</v>
          </cell>
          <cell r="AR224">
            <v>3.7</v>
          </cell>
          <cell r="AS224">
            <v>8.1</v>
          </cell>
          <cell r="AT224">
            <v>-0.4</v>
          </cell>
          <cell r="AU224">
            <v>-1.3</v>
          </cell>
          <cell r="AV224">
            <v>-1.7</v>
          </cell>
          <cell r="AW224">
            <v>0.2</v>
          </cell>
          <cell r="AX224">
            <v>-0.6</v>
          </cell>
          <cell r="AY224">
            <v>-1.3</v>
          </cell>
          <cell r="AZ224">
            <v>2.5</v>
          </cell>
          <cell r="BA224">
            <v>-1.2</v>
          </cell>
          <cell r="BB224">
            <v>1.9</v>
          </cell>
          <cell r="BC224">
            <v>1.7</v>
          </cell>
          <cell r="BD224">
            <v>1.8</v>
          </cell>
          <cell r="BE224">
            <v>2.2999999999999998</v>
          </cell>
          <cell r="BF224">
            <v>-0.7</v>
          </cell>
          <cell r="BG224">
            <v>-3.7</v>
          </cell>
          <cell r="BH224">
            <v>1.5</v>
          </cell>
          <cell r="BI224">
            <v>2.8</v>
          </cell>
          <cell r="BJ224">
            <v>3.2</v>
          </cell>
          <cell r="BK224">
            <v>2.9</v>
          </cell>
          <cell r="BL224">
            <v>3.5</v>
          </cell>
          <cell r="BM224">
            <v>1.2</v>
          </cell>
          <cell r="BN224">
            <v>3.4</v>
          </cell>
          <cell r="BO224">
            <v>2.5</v>
          </cell>
          <cell r="BP224">
            <v>1.9</v>
          </cell>
          <cell r="BQ224">
            <v>4.2</v>
          </cell>
          <cell r="BR224">
            <v>4</v>
          </cell>
          <cell r="BS224">
            <v>3.4</v>
          </cell>
          <cell r="BT224">
            <v>3</v>
          </cell>
          <cell r="BU224">
            <v>3.1</v>
          </cell>
          <cell r="BV224">
            <v>4.0999999999999996</v>
          </cell>
          <cell r="BW224">
            <v>1.1000000000000001</v>
          </cell>
          <cell r="BX224">
            <v>2.6</v>
          </cell>
          <cell r="BY224">
            <v>1.7</v>
          </cell>
          <cell r="BZ224">
            <v>2.2999999999999998</v>
          </cell>
          <cell r="CA224">
            <v>3.6</v>
          </cell>
          <cell r="CB224">
            <v>4.2</v>
          </cell>
          <cell r="CC224">
            <v>5.0999999999999996</v>
          </cell>
          <cell r="CD224">
            <v>3.8</v>
          </cell>
          <cell r="CE224">
            <v>2.2000000000000002</v>
          </cell>
          <cell r="CF224">
            <v>5.5</v>
          </cell>
          <cell r="CG224">
            <v>3</v>
          </cell>
          <cell r="CH224">
            <v>0</v>
          </cell>
          <cell r="CI224">
            <v>2.1</v>
          </cell>
          <cell r="CJ224">
            <v>3</v>
          </cell>
          <cell r="CK224">
            <v>2.6</v>
          </cell>
          <cell r="CL224">
            <v>3.5</v>
          </cell>
          <cell r="CM224">
            <v>3.2</v>
          </cell>
          <cell r="CN224">
            <v>1.9</v>
          </cell>
          <cell r="CO224">
            <v>4.9000000000000004</v>
          </cell>
          <cell r="CP224">
            <v>-0.5</v>
          </cell>
          <cell r="CQ224">
            <v>-0.2</v>
          </cell>
          <cell r="CR224">
            <v>-0.4</v>
          </cell>
          <cell r="CS224">
            <v>4.9000000000000004</v>
          </cell>
          <cell r="CT224">
            <v>-12.2</v>
          </cell>
          <cell r="CU224">
            <v>6</v>
          </cell>
          <cell r="CV224">
            <v>7.1</v>
          </cell>
          <cell r="CW224">
            <v>2.4</v>
          </cell>
          <cell r="CX224">
            <v>4.0999999999999996</v>
          </cell>
          <cell r="CY224">
            <v>0.5</v>
          </cell>
          <cell r="CZ224">
            <v>1.5</v>
          </cell>
          <cell r="DA224">
            <v>0.4</v>
          </cell>
          <cell r="DB224">
            <v>2.2999999999999998</v>
          </cell>
          <cell r="DC224">
            <v>-2.1</v>
          </cell>
          <cell r="DD224">
            <v>-5.4</v>
          </cell>
          <cell r="DE224">
            <v>0.8</v>
          </cell>
          <cell r="DF224">
            <v>4.0999999999999996</v>
          </cell>
          <cell r="DG224">
            <v>4.8</v>
          </cell>
          <cell r="DH224">
            <v>3.5</v>
          </cell>
          <cell r="DI224">
            <v>3.3</v>
          </cell>
          <cell r="DJ224">
            <v>1.9</v>
          </cell>
          <cell r="DK224">
            <v>4.5</v>
          </cell>
          <cell r="DL224">
            <v>3</v>
          </cell>
          <cell r="DM224">
            <v>9.5</v>
          </cell>
          <cell r="DN224">
            <v>3.3</v>
          </cell>
          <cell r="DO224">
            <v>1.9</v>
          </cell>
          <cell r="DP224">
            <v>3.5</v>
          </cell>
          <cell r="DQ224">
            <v>-0.1</v>
          </cell>
          <cell r="DR224">
            <v>8</v>
          </cell>
          <cell r="DS224">
            <v>4.3</v>
          </cell>
          <cell r="DT224">
            <v>4.9000000000000004</v>
          </cell>
          <cell r="DU224">
            <v>6.3</v>
          </cell>
          <cell r="DV224">
            <v>2.6</v>
          </cell>
          <cell r="EA224">
            <v>6</v>
          </cell>
        </row>
        <row r="225">
          <cell r="D225">
            <v>2.6</v>
          </cell>
          <cell r="F225">
            <v>4.8</v>
          </cell>
          <cell r="G225">
            <v>7.1</v>
          </cell>
          <cell r="H225">
            <v>6.2</v>
          </cell>
          <cell r="I225">
            <v>10.7</v>
          </cell>
          <cell r="J225">
            <v>5.4</v>
          </cell>
          <cell r="K225">
            <v>4.9000000000000004</v>
          </cell>
          <cell r="L225">
            <v>3.4</v>
          </cell>
          <cell r="M225">
            <v>6.1</v>
          </cell>
          <cell r="N225">
            <v>5.6</v>
          </cell>
          <cell r="O225">
            <v>4.0999999999999996</v>
          </cell>
          <cell r="P225">
            <v>12.3</v>
          </cell>
          <cell r="Q225">
            <v>19.2</v>
          </cell>
          <cell r="R225">
            <v>25.7</v>
          </cell>
          <cell r="S225">
            <v>17.8</v>
          </cell>
          <cell r="T225">
            <v>5.3</v>
          </cell>
          <cell r="U225">
            <v>13.4</v>
          </cell>
          <cell r="V225">
            <v>12.5</v>
          </cell>
          <cell r="W225">
            <v>0.2</v>
          </cell>
          <cell r="X225">
            <v>0.3</v>
          </cell>
          <cell r="Y225">
            <v>14.4</v>
          </cell>
          <cell r="Z225">
            <v>-10.6</v>
          </cell>
          <cell r="AA225">
            <v>1.3</v>
          </cell>
          <cell r="AB225">
            <v>-0.5</v>
          </cell>
          <cell r="AC225">
            <v>3</v>
          </cell>
          <cell r="AD225">
            <v>3.7</v>
          </cell>
          <cell r="AE225">
            <v>3.3</v>
          </cell>
          <cell r="AF225">
            <v>3.9</v>
          </cell>
          <cell r="AG225">
            <v>5.9</v>
          </cell>
          <cell r="AH225">
            <v>10.4</v>
          </cell>
          <cell r="AI225">
            <v>0.8</v>
          </cell>
          <cell r="AJ225">
            <v>5.9</v>
          </cell>
          <cell r="AK225">
            <v>3.7</v>
          </cell>
          <cell r="AL225">
            <v>9.1999999999999993</v>
          </cell>
          <cell r="AM225">
            <v>6.5</v>
          </cell>
          <cell r="AN225">
            <v>3.5</v>
          </cell>
          <cell r="AO225">
            <v>2.2000000000000002</v>
          </cell>
          <cell r="AP225">
            <v>1.6</v>
          </cell>
          <cell r="AQ225">
            <v>2.6</v>
          </cell>
          <cell r="AR225">
            <v>2.6</v>
          </cell>
          <cell r="AS225">
            <v>6.2</v>
          </cell>
          <cell r="AT225">
            <v>1.4</v>
          </cell>
          <cell r="AU225">
            <v>0.8</v>
          </cell>
          <cell r="AV225">
            <v>0.6</v>
          </cell>
          <cell r="AW225">
            <v>1.8</v>
          </cell>
          <cell r="AX225">
            <v>1.9</v>
          </cell>
          <cell r="AY225">
            <v>1.8</v>
          </cell>
          <cell r="AZ225">
            <v>2.5</v>
          </cell>
          <cell r="BA225">
            <v>0.3</v>
          </cell>
          <cell r="BB225">
            <v>2.2999999999999998</v>
          </cell>
          <cell r="BC225">
            <v>2.9</v>
          </cell>
          <cell r="BD225">
            <v>2.1</v>
          </cell>
          <cell r="BE225">
            <v>1.7</v>
          </cell>
          <cell r="BF225">
            <v>0.7</v>
          </cell>
          <cell r="BG225">
            <v>-1.6</v>
          </cell>
          <cell r="BH225">
            <v>2.1</v>
          </cell>
          <cell r="BI225">
            <v>3</v>
          </cell>
          <cell r="BJ225">
            <v>2.7</v>
          </cell>
          <cell r="BK225">
            <v>4.5999999999999996</v>
          </cell>
          <cell r="BL225">
            <v>4.5</v>
          </cell>
          <cell r="BM225">
            <v>5.7</v>
          </cell>
          <cell r="BN225">
            <v>4</v>
          </cell>
          <cell r="BO225">
            <v>2.8</v>
          </cell>
          <cell r="BP225">
            <v>2.4</v>
          </cell>
          <cell r="BQ225">
            <v>4.8</v>
          </cell>
          <cell r="BR225">
            <v>2.6</v>
          </cell>
          <cell r="BS225">
            <v>1.9</v>
          </cell>
          <cell r="BT225">
            <v>1.9</v>
          </cell>
          <cell r="BU225">
            <v>1.9</v>
          </cell>
          <cell r="BV225">
            <v>4.2</v>
          </cell>
          <cell r="BW225">
            <v>-1.3</v>
          </cell>
          <cell r="BX225">
            <v>-0.6</v>
          </cell>
          <cell r="BY225">
            <v>-2.2999999999999998</v>
          </cell>
          <cell r="BZ225">
            <v>-0.7</v>
          </cell>
          <cell r="CA225">
            <v>0.4</v>
          </cell>
          <cell r="CB225">
            <v>2.9</v>
          </cell>
          <cell r="CC225">
            <v>3.9</v>
          </cell>
          <cell r="CD225">
            <v>3.9</v>
          </cell>
          <cell r="CE225">
            <v>2.2999999999999998</v>
          </cell>
          <cell r="CF225">
            <v>3.8</v>
          </cell>
          <cell r="CG225">
            <v>3</v>
          </cell>
          <cell r="CH225">
            <v>-1.3</v>
          </cell>
          <cell r="CI225">
            <v>1.9</v>
          </cell>
          <cell r="CJ225">
            <v>3</v>
          </cell>
          <cell r="CK225">
            <v>2.8</v>
          </cell>
          <cell r="CL225">
            <v>3.3</v>
          </cell>
          <cell r="CM225">
            <v>3.1</v>
          </cell>
          <cell r="CN225">
            <v>1.8</v>
          </cell>
          <cell r="CO225">
            <v>4.5999999999999996</v>
          </cell>
          <cell r="CP225">
            <v>1.5</v>
          </cell>
          <cell r="CQ225">
            <v>0.1</v>
          </cell>
          <cell r="CR225">
            <v>-0.1</v>
          </cell>
          <cell r="CS225">
            <v>4</v>
          </cell>
          <cell r="CT225">
            <v>-8.9</v>
          </cell>
          <cell r="CU225">
            <v>3.4</v>
          </cell>
          <cell r="CV225">
            <v>5.2</v>
          </cell>
          <cell r="CW225">
            <v>2.8</v>
          </cell>
          <cell r="CX225">
            <v>3.1</v>
          </cell>
          <cell r="CY225">
            <v>1.1000000000000001</v>
          </cell>
          <cell r="CZ225">
            <v>1.5</v>
          </cell>
          <cell r="DA225">
            <v>1</v>
          </cell>
          <cell r="DB225">
            <v>4.7</v>
          </cell>
          <cell r="DC225">
            <v>-3.5</v>
          </cell>
          <cell r="DD225">
            <v>-6.7</v>
          </cell>
          <cell r="DE225">
            <v>-1.1000000000000001</v>
          </cell>
          <cell r="DF225">
            <v>4.0999999999999996</v>
          </cell>
          <cell r="DG225">
            <v>4</v>
          </cell>
          <cell r="DH225">
            <v>4.2</v>
          </cell>
          <cell r="DI225">
            <v>3.4</v>
          </cell>
          <cell r="DJ225">
            <v>0.5</v>
          </cell>
          <cell r="DK225">
            <v>4</v>
          </cell>
          <cell r="DL225">
            <v>3.5</v>
          </cell>
          <cell r="DM225">
            <v>9.6999999999999993</v>
          </cell>
          <cell r="DN225">
            <v>3</v>
          </cell>
          <cell r="DO225">
            <v>2.8</v>
          </cell>
          <cell r="DP225">
            <v>11.3</v>
          </cell>
          <cell r="DQ225">
            <v>8</v>
          </cell>
          <cell r="DR225">
            <v>15.3</v>
          </cell>
          <cell r="DS225">
            <v>4.7</v>
          </cell>
          <cell r="DT225">
            <v>5.9</v>
          </cell>
          <cell r="DU225">
            <v>6.4</v>
          </cell>
          <cell r="DV225">
            <v>3</v>
          </cell>
          <cell r="EA225">
            <v>7</v>
          </cell>
        </row>
        <row r="226">
          <cell r="D226">
            <v>0.5</v>
          </cell>
          <cell r="F226">
            <v>3.4</v>
          </cell>
          <cell r="G226">
            <v>6.7</v>
          </cell>
          <cell r="H226">
            <v>6.5</v>
          </cell>
          <cell r="I226">
            <v>10</v>
          </cell>
          <cell r="J226">
            <v>3.8</v>
          </cell>
          <cell r="K226">
            <v>2.2000000000000002</v>
          </cell>
          <cell r="L226">
            <v>1.3</v>
          </cell>
          <cell r="M226">
            <v>1.9</v>
          </cell>
          <cell r="N226">
            <v>6.7</v>
          </cell>
          <cell r="O226">
            <v>1.3</v>
          </cell>
          <cell r="P226">
            <v>7.8</v>
          </cell>
          <cell r="Q226">
            <v>10.3</v>
          </cell>
          <cell r="R226">
            <v>18.899999999999999</v>
          </cell>
          <cell r="S226">
            <v>11</v>
          </cell>
          <cell r="T226">
            <v>1.8</v>
          </cell>
          <cell r="U226">
            <v>7.7</v>
          </cell>
          <cell r="V226">
            <v>8.8000000000000007</v>
          </cell>
          <cell r="W226">
            <v>1.6</v>
          </cell>
          <cell r="X226">
            <v>0.1</v>
          </cell>
          <cell r="Y226">
            <v>14.8</v>
          </cell>
          <cell r="Z226">
            <v>-11</v>
          </cell>
          <cell r="AA226">
            <v>0.8</v>
          </cell>
          <cell r="AB226">
            <v>-1.8</v>
          </cell>
          <cell r="AC226">
            <v>3.3</v>
          </cell>
          <cell r="AD226">
            <v>3</v>
          </cell>
          <cell r="AE226">
            <v>2.9</v>
          </cell>
          <cell r="AF226">
            <v>3</v>
          </cell>
          <cell r="AG226">
            <v>4.0999999999999996</v>
          </cell>
          <cell r="AH226">
            <v>4.7</v>
          </cell>
          <cell r="AI226">
            <v>2.4</v>
          </cell>
          <cell r="AJ226">
            <v>-0.4</v>
          </cell>
          <cell r="AK226">
            <v>3.3</v>
          </cell>
          <cell r="AL226">
            <v>11.4</v>
          </cell>
          <cell r="AM226">
            <v>4.8</v>
          </cell>
          <cell r="AN226">
            <v>2.8</v>
          </cell>
          <cell r="AO226">
            <v>1.7</v>
          </cell>
          <cell r="AP226">
            <v>2</v>
          </cell>
          <cell r="AQ226">
            <v>1</v>
          </cell>
          <cell r="AR226">
            <v>2.1</v>
          </cell>
          <cell r="AS226">
            <v>5.2</v>
          </cell>
          <cell r="AT226">
            <v>1.1000000000000001</v>
          </cell>
          <cell r="AU226">
            <v>0.2</v>
          </cell>
          <cell r="AV226">
            <v>0.5</v>
          </cell>
          <cell r="AW226">
            <v>-1</v>
          </cell>
          <cell r="AX226">
            <v>1.2</v>
          </cell>
          <cell r="AY226">
            <v>1.4</v>
          </cell>
          <cell r="AZ226">
            <v>0.1</v>
          </cell>
          <cell r="BA226">
            <v>1.5</v>
          </cell>
          <cell r="BB226">
            <v>1</v>
          </cell>
          <cell r="BC226">
            <v>1.2</v>
          </cell>
          <cell r="BD226">
            <v>0.8</v>
          </cell>
          <cell r="BE226">
            <v>1</v>
          </cell>
          <cell r="BF226">
            <v>1.4</v>
          </cell>
          <cell r="BG226">
            <v>-0.7</v>
          </cell>
          <cell r="BH226">
            <v>3.6</v>
          </cell>
          <cell r="BI226">
            <v>3.5</v>
          </cell>
          <cell r="BJ226">
            <v>2.6</v>
          </cell>
          <cell r="BK226">
            <v>4.5</v>
          </cell>
          <cell r="BL226">
            <v>4.5</v>
          </cell>
          <cell r="BM226">
            <v>5.2</v>
          </cell>
          <cell r="BN226">
            <v>4</v>
          </cell>
          <cell r="BO226">
            <v>3.8</v>
          </cell>
          <cell r="BP226">
            <v>3.8</v>
          </cell>
          <cell r="BQ226">
            <v>4.8</v>
          </cell>
          <cell r="BR226">
            <v>2.8</v>
          </cell>
          <cell r="BS226">
            <v>0.8</v>
          </cell>
          <cell r="BT226">
            <v>1</v>
          </cell>
          <cell r="BU226">
            <v>1.8</v>
          </cell>
          <cell r="BV226">
            <v>3.5</v>
          </cell>
          <cell r="BW226">
            <v>-5.5</v>
          </cell>
          <cell r="BX226">
            <v>-1.5</v>
          </cell>
          <cell r="BY226">
            <v>-2.8</v>
          </cell>
          <cell r="BZ226">
            <v>0.5</v>
          </cell>
          <cell r="CA226">
            <v>-1.3</v>
          </cell>
          <cell r="CB226">
            <v>0.5</v>
          </cell>
          <cell r="CC226">
            <v>2.2000000000000002</v>
          </cell>
          <cell r="CD226">
            <v>2.6</v>
          </cell>
          <cell r="CE226">
            <v>1.2</v>
          </cell>
          <cell r="CF226">
            <v>2.1</v>
          </cell>
          <cell r="CG226">
            <v>2.5</v>
          </cell>
          <cell r="CH226">
            <v>-0.9</v>
          </cell>
          <cell r="CI226">
            <v>1.7</v>
          </cell>
          <cell r="CJ226">
            <v>2.5</v>
          </cell>
          <cell r="CK226">
            <v>5.5</v>
          </cell>
          <cell r="CL226">
            <v>6.9</v>
          </cell>
          <cell r="CM226">
            <v>7.7</v>
          </cell>
          <cell r="CN226">
            <v>1.8</v>
          </cell>
          <cell r="CO226">
            <v>5</v>
          </cell>
          <cell r="CP226">
            <v>1.1000000000000001</v>
          </cell>
          <cell r="CQ226">
            <v>-0.1</v>
          </cell>
          <cell r="CR226">
            <v>-0.3</v>
          </cell>
          <cell r="CS226">
            <v>0.9</v>
          </cell>
          <cell r="CT226">
            <v>-5.0999999999999996</v>
          </cell>
          <cell r="CU226">
            <v>2.9</v>
          </cell>
          <cell r="CV226">
            <v>3.1</v>
          </cell>
          <cell r="CW226">
            <v>3.7</v>
          </cell>
          <cell r="CX226">
            <v>3.1</v>
          </cell>
          <cell r="CY226">
            <v>2.4</v>
          </cell>
          <cell r="CZ226">
            <v>1.5</v>
          </cell>
          <cell r="DA226">
            <v>2.4</v>
          </cell>
          <cell r="DB226">
            <v>5.5</v>
          </cell>
          <cell r="DC226">
            <v>-2.9</v>
          </cell>
          <cell r="DD226">
            <v>-4.2</v>
          </cell>
          <cell r="DE226">
            <v>-1.7</v>
          </cell>
          <cell r="DF226">
            <v>3.8</v>
          </cell>
          <cell r="DG226">
            <v>2.2000000000000002</v>
          </cell>
          <cell r="DH226">
            <v>5.0999999999999996</v>
          </cell>
          <cell r="DI226">
            <v>3.6</v>
          </cell>
          <cell r="DJ226">
            <v>-0.4</v>
          </cell>
          <cell r="DK226">
            <v>2.6</v>
          </cell>
          <cell r="DL226">
            <v>4</v>
          </cell>
          <cell r="DM226">
            <v>11.8</v>
          </cell>
          <cell r="DN226">
            <v>3.4</v>
          </cell>
          <cell r="DO226">
            <v>3.3</v>
          </cell>
          <cell r="DP226">
            <v>12.5</v>
          </cell>
          <cell r="DQ226">
            <v>8.8000000000000007</v>
          </cell>
          <cell r="DR226">
            <v>17</v>
          </cell>
          <cell r="DS226">
            <v>4.7</v>
          </cell>
          <cell r="DT226">
            <v>6</v>
          </cell>
          <cell r="DU226">
            <v>6.4</v>
          </cell>
          <cell r="DV226">
            <v>3</v>
          </cell>
          <cell r="EA226">
            <v>5.8</v>
          </cell>
        </row>
        <row r="227">
          <cell r="D227">
            <v>1.3</v>
          </cell>
          <cell r="F227">
            <v>3.7</v>
          </cell>
          <cell r="G227">
            <v>5.4</v>
          </cell>
          <cell r="H227">
            <v>5.6</v>
          </cell>
          <cell r="I227">
            <v>6.8</v>
          </cell>
          <cell r="J227">
            <v>3.4</v>
          </cell>
          <cell r="K227">
            <v>1.6</v>
          </cell>
          <cell r="L227">
            <v>-0.7</v>
          </cell>
          <cell r="M227">
            <v>2.8</v>
          </cell>
          <cell r="N227">
            <v>6.1</v>
          </cell>
          <cell r="O227">
            <v>1</v>
          </cell>
          <cell r="P227">
            <v>3.2</v>
          </cell>
          <cell r="Q227">
            <v>3.5</v>
          </cell>
          <cell r="R227">
            <v>9.1999999999999993</v>
          </cell>
          <cell r="S227">
            <v>5.6</v>
          </cell>
          <cell r="T227">
            <v>-0.2</v>
          </cell>
          <cell r="U227">
            <v>2.5</v>
          </cell>
          <cell r="V227">
            <v>4.5</v>
          </cell>
          <cell r="W227">
            <v>0.7</v>
          </cell>
          <cell r="X227">
            <v>6.5</v>
          </cell>
          <cell r="Y227">
            <v>3.6</v>
          </cell>
          <cell r="Z227">
            <v>8.9</v>
          </cell>
          <cell r="AA227">
            <v>3.2</v>
          </cell>
          <cell r="AB227">
            <v>2.5</v>
          </cell>
          <cell r="AC227">
            <v>3.9</v>
          </cell>
          <cell r="AD227">
            <v>3.2</v>
          </cell>
          <cell r="AE227">
            <v>3.2</v>
          </cell>
          <cell r="AF227">
            <v>3.2</v>
          </cell>
          <cell r="AG227">
            <v>4.5999999999999996</v>
          </cell>
          <cell r="AH227">
            <v>1.9</v>
          </cell>
          <cell r="AI227">
            <v>9.1999999999999993</v>
          </cell>
          <cell r="AJ227">
            <v>4.0999999999999996</v>
          </cell>
          <cell r="AK227">
            <v>-0.7</v>
          </cell>
          <cell r="AL227">
            <v>12.4</v>
          </cell>
          <cell r="AM227">
            <v>4.5</v>
          </cell>
          <cell r="AN227">
            <v>2.9</v>
          </cell>
          <cell r="AO227">
            <v>2</v>
          </cell>
          <cell r="AP227">
            <v>3</v>
          </cell>
          <cell r="AQ227">
            <v>0.6</v>
          </cell>
          <cell r="AR227">
            <v>1.8</v>
          </cell>
          <cell r="AS227">
            <v>4.5999999999999996</v>
          </cell>
          <cell r="AT227">
            <v>1.7</v>
          </cell>
          <cell r="AU227">
            <v>0</v>
          </cell>
          <cell r="AV227">
            <v>0.3</v>
          </cell>
          <cell r="AW227">
            <v>-0.7</v>
          </cell>
          <cell r="AX227">
            <v>2.1</v>
          </cell>
          <cell r="AY227">
            <v>2.2000000000000002</v>
          </cell>
          <cell r="AZ227">
            <v>1.9</v>
          </cell>
          <cell r="BA227">
            <v>3.5</v>
          </cell>
          <cell r="BB227">
            <v>2.1</v>
          </cell>
          <cell r="BC227">
            <v>3</v>
          </cell>
          <cell r="BD227">
            <v>2.2000000000000002</v>
          </cell>
          <cell r="BE227">
            <v>0.6</v>
          </cell>
          <cell r="BF227">
            <v>1.1000000000000001</v>
          </cell>
          <cell r="BG227">
            <v>-0.3</v>
          </cell>
          <cell r="BH227">
            <v>3.5</v>
          </cell>
          <cell r="BI227">
            <v>3.4</v>
          </cell>
          <cell r="BJ227">
            <v>2.2999999999999998</v>
          </cell>
          <cell r="BK227">
            <v>3.6</v>
          </cell>
          <cell r="BL227">
            <v>2.6</v>
          </cell>
          <cell r="BM227">
            <v>5.4</v>
          </cell>
          <cell r="BN227">
            <v>4.0999999999999996</v>
          </cell>
          <cell r="BO227">
            <v>3.7</v>
          </cell>
          <cell r="BP227">
            <v>3.8</v>
          </cell>
          <cell r="BQ227">
            <v>6.1</v>
          </cell>
          <cell r="BR227">
            <v>2.2000000000000002</v>
          </cell>
          <cell r="BS227">
            <v>1.3</v>
          </cell>
          <cell r="BT227">
            <v>1.1000000000000001</v>
          </cell>
          <cell r="BU227">
            <v>1.3</v>
          </cell>
          <cell r="BV227">
            <v>3.8</v>
          </cell>
          <cell r="BW227">
            <v>-3.7</v>
          </cell>
          <cell r="BX227">
            <v>-1.2</v>
          </cell>
          <cell r="BY227">
            <v>-2.1</v>
          </cell>
          <cell r="BZ227">
            <v>-0.7</v>
          </cell>
          <cell r="CA227">
            <v>-0.6</v>
          </cell>
          <cell r="CB227">
            <v>0.1</v>
          </cell>
          <cell r="CC227">
            <v>3.5</v>
          </cell>
          <cell r="CD227">
            <v>3</v>
          </cell>
          <cell r="CE227">
            <v>1.5</v>
          </cell>
          <cell r="CF227">
            <v>3.7</v>
          </cell>
          <cell r="CG227">
            <v>2.8</v>
          </cell>
          <cell r="CH227">
            <v>17.600000000000001</v>
          </cell>
          <cell r="CI227">
            <v>2.1</v>
          </cell>
          <cell r="CJ227">
            <v>2.8</v>
          </cell>
          <cell r="CK227">
            <v>5.9</v>
          </cell>
          <cell r="CL227">
            <v>7.7</v>
          </cell>
          <cell r="CM227">
            <v>8.6999999999999993</v>
          </cell>
          <cell r="CN227">
            <v>1.5</v>
          </cell>
          <cell r="CO227">
            <v>5.2</v>
          </cell>
          <cell r="CP227">
            <v>0.1</v>
          </cell>
          <cell r="CQ227">
            <v>1.3</v>
          </cell>
          <cell r="CR227">
            <v>1.3</v>
          </cell>
          <cell r="CS227">
            <v>-0.4</v>
          </cell>
          <cell r="CT227">
            <v>2.2999999999999998</v>
          </cell>
          <cell r="CU227">
            <v>3.4</v>
          </cell>
          <cell r="CV227">
            <v>-0.5</v>
          </cell>
          <cell r="CW227">
            <v>4.2</v>
          </cell>
          <cell r="CX227">
            <v>1.5</v>
          </cell>
          <cell r="CY227">
            <v>4.2</v>
          </cell>
          <cell r="CZ227">
            <v>3.9</v>
          </cell>
          <cell r="DA227">
            <v>4.2</v>
          </cell>
          <cell r="DB227">
            <v>5.0999999999999996</v>
          </cell>
          <cell r="DC227">
            <v>-4.2</v>
          </cell>
          <cell r="DD227">
            <v>-7</v>
          </cell>
          <cell r="DE227">
            <v>-2</v>
          </cell>
          <cell r="DF227">
            <v>3.5</v>
          </cell>
          <cell r="DG227">
            <v>1.3</v>
          </cell>
          <cell r="DH227">
            <v>5.3</v>
          </cell>
          <cell r="DI227">
            <v>3</v>
          </cell>
          <cell r="DJ227">
            <v>-2.2000000000000002</v>
          </cell>
          <cell r="DK227">
            <v>3.3</v>
          </cell>
          <cell r="DL227">
            <v>4.2</v>
          </cell>
          <cell r="DM227">
            <v>4.3</v>
          </cell>
          <cell r="DN227">
            <v>4.0999999999999996</v>
          </cell>
          <cell r="DO227">
            <v>3.7</v>
          </cell>
          <cell r="DP227">
            <v>12.9</v>
          </cell>
          <cell r="DQ227">
            <v>9.4</v>
          </cell>
          <cell r="DR227">
            <v>17</v>
          </cell>
          <cell r="DS227">
            <v>4.9000000000000004</v>
          </cell>
          <cell r="DT227">
            <v>6.9</v>
          </cell>
          <cell r="DU227">
            <v>6.4</v>
          </cell>
          <cell r="DV227">
            <v>3</v>
          </cell>
          <cell r="EA227">
            <v>4.4000000000000004</v>
          </cell>
        </row>
        <row r="228">
          <cell r="D228">
            <v>0.3</v>
          </cell>
          <cell r="F228">
            <v>2.5</v>
          </cell>
          <cell r="G228">
            <v>3.5</v>
          </cell>
          <cell r="H228">
            <v>4.2</v>
          </cell>
          <cell r="I228">
            <v>1.1000000000000001</v>
          </cell>
          <cell r="J228">
            <v>4.8</v>
          </cell>
          <cell r="K228">
            <v>3.5</v>
          </cell>
          <cell r="L228">
            <v>1.4</v>
          </cell>
          <cell r="M228">
            <v>5.3</v>
          </cell>
          <cell r="N228">
            <v>5.3</v>
          </cell>
          <cell r="O228">
            <v>1.8</v>
          </cell>
          <cell r="P228">
            <v>1.2</v>
          </cell>
          <cell r="Q228">
            <v>-0.4</v>
          </cell>
          <cell r="R228">
            <v>6.5</v>
          </cell>
          <cell r="S228">
            <v>0.3</v>
          </cell>
          <cell r="T228">
            <v>-1.5</v>
          </cell>
          <cell r="U228">
            <v>0.4</v>
          </cell>
          <cell r="V228">
            <v>2.9</v>
          </cell>
          <cell r="W228">
            <v>1.7</v>
          </cell>
          <cell r="X228">
            <v>0.6</v>
          </cell>
          <cell r="Y228">
            <v>-8</v>
          </cell>
          <cell r="Z228">
            <v>8.9</v>
          </cell>
          <cell r="AA228">
            <v>3.3</v>
          </cell>
          <cell r="AB228">
            <v>2.6</v>
          </cell>
          <cell r="AC228">
            <v>3.9</v>
          </cell>
          <cell r="AD228">
            <v>3</v>
          </cell>
          <cell r="AE228">
            <v>4.0999999999999996</v>
          </cell>
          <cell r="AF228">
            <v>2.2999999999999998</v>
          </cell>
          <cell r="AG228">
            <v>2.5</v>
          </cell>
          <cell r="AH228">
            <v>-4.2</v>
          </cell>
          <cell r="AI228">
            <v>15.1</v>
          </cell>
          <cell r="AJ228">
            <v>-1.2</v>
          </cell>
          <cell r="AK228">
            <v>-0.4</v>
          </cell>
          <cell r="AL228">
            <v>8.1</v>
          </cell>
          <cell r="AM228">
            <v>1.6</v>
          </cell>
          <cell r="AN228">
            <v>2.7</v>
          </cell>
          <cell r="AO228">
            <v>1.8</v>
          </cell>
          <cell r="AP228">
            <v>2.5</v>
          </cell>
          <cell r="AQ228">
            <v>0.5</v>
          </cell>
          <cell r="AR228">
            <v>1.9</v>
          </cell>
          <cell r="AS228">
            <v>4.7</v>
          </cell>
          <cell r="AT228">
            <v>1.2</v>
          </cell>
          <cell r="AU228">
            <v>0.8</v>
          </cell>
          <cell r="AV228">
            <v>1.2</v>
          </cell>
          <cell r="AW228">
            <v>-0.9</v>
          </cell>
          <cell r="AX228">
            <v>0.7</v>
          </cell>
          <cell r="AY228">
            <v>0.7</v>
          </cell>
          <cell r="AZ228">
            <v>0.4</v>
          </cell>
          <cell r="BA228">
            <v>4.0999999999999996</v>
          </cell>
          <cell r="BB228">
            <v>-0.3</v>
          </cell>
          <cell r="BC228">
            <v>-0.3</v>
          </cell>
          <cell r="BD228">
            <v>-1.1000000000000001</v>
          </cell>
          <cell r="BE228">
            <v>1.4</v>
          </cell>
          <cell r="BF228">
            <v>2.2999999999999998</v>
          </cell>
          <cell r="BG228">
            <v>1.5</v>
          </cell>
          <cell r="BH228">
            <v>4</v>
          </cell>
          <cell r="BI228">
            <v>3.2</v>
          </cell>
          <cell r="BJ228">
            <v>2</v>
          </cell>
          <cell r="BK228">
            <v>3.7</v>
          </cell>
          <cell r="BL228">
            <v>2.7</v>
          </cell>
          <cell r="BM228">
            <v>5.7</v>
          </cell>
          <cell r="BN228">
            <v>3.8</v>
          </cell>
          <cell r="BO228">
            <v>3.5</v>
          </cell>
          <cell r="BP228">
            <v>3.5</v>
          </cell>
          <cell r="BQ228">
            <v>6.1</v>
          </cell>
          <cell r="BR228">
            <v>1.9</v>
          </cell>
          <cell r="BS228">
            <v>1.1000000000000001</v>
          </cell>
          <cell r="BT228">
            <v>1.8</v>
          </cell>
          <cell r="BU228">
            <v>1.8</v>
          </cell>
          <cell r="BV228">
            <v>5.0999999999999996</v>
          </cell>
          <cell r="BW228">
            <v>-3.5</v>
          </cell>
          <cell r="BX228">
            <v>-2</v>
          </cell>
          <cell r="BY228">
            <v>-2</v>
          </cell>
          <cell r="BZ228">
            <v>-1.2</v>
          </cell>
          <cell r="CA228">
            <v>-3.9</v>
          </cell>
          <cell r="CB228">
            <v>-0.1</v>
          </cell>
          <cell r="CC228">
            <v>2.2999999999999998</v>
          </cell>
          <cell r="CD228">
            <v>2.9</v>
          </cell>
          <cell r="CE228">
            <v>1.7</v>
          </cell>
          <cell r="CF228">
            <v>2.2000000000000002</v>
          </cell>
          <cell r="CG228">
            <v>3.7</v>
          </cell>
          <cell r="CH228">
            <v>17.600000000000001</v>
          </cell>
          <cell r="CI228">
            <v>2</v>
          </cell>
          <cell r="CJ228">
            <v>3.7</v>
          </cell>
          <cell r="CK228">
            <v>6.6</v>
          </cell>
          <cell r="CL228">
            <v>7.9</v>
          </cell>
          <cell r="CM228">
            <v>9</v>
          </cell>
          <cell r="CN228">
            <v>1</v>
          </cell>
          <cell r="CO228">
            <v>5</v>
          </cell>
          <cell r="CP228">
            <v>2.2000000000000002</v>
          </cell>
          <cell r="CQ228">
            <v>3.1</v>
          </cell>
          <cell r="CR228">
            <v>3.2</v>
          </cell>
          <cell r="CS228">
            <v>0</v>
          </cell>
          <cell r="CT228">
            <v>8.1</v>
          </cell>
          <cell r="CU228">
            <v>2.4</v>
          </cell>
          <cell r="CV228">
            <v>1.6</v>
          </cell>
          <cell r="CW228">
            <v>4.7</v>
          </cell>
          <cell r="CX228">
            <v>1.6</v>
          </cell>
          <cell r="CY228">
            <v>2.8</v>
          </cell>
          <cell r="CZ228">
            <v>2.4</v>
          </cell>
          <cell r="DA228">
            <v>2.9</v>
          </cell>
          <cell r="DB228">
            <v>3.5</v>
          </cell>
          <cell r="DC228">
            <v>-5.5</v>
          </cell>
          <cell r="DD228">
            <v>-10.199999999999999</v>
          </cell>
          <cell r="DE228">
            <v>-1.6</v>
          </cell>
          <cell r="DF228">
            <v>3.2</v>
          </cell>
          <cell r="DG228">
            <v>1.6</v>
          </cell>
          <cell r="DH228">
            <v>4.5</v>
          </cell>
          <cell r="DI228">
            <v>2.5</v>
          </cell>
          <cell r="DJ228">
            <v>-2.7</v>
          </cell>
          <cell r="DK228">
            <v>0.3</v>
          </cell>
          <cell r="DL228">
            <v>4.3</v>
          </cell>
          <cell r="DM228">
            <v>1.7</v>
          </cell>
          <cell r="DN228">
            <v>3.7</v>
          </cell>
          <cell r="DO228">
            <v>4.2</v>
          </cell>
          <cell r="DP228">
            <v>9.1999999999999993</v>
          </cell>
          <cell r="DQ228">
            <v>4.3</v>
          </cell>
          <cell r="DR228">
            <v>15.2</v>
          </cell>
          <cell r="DS228">
            <v>5</v>
          </cell>
          <cell r="DT228">
            <v>7.1</v>
          </cell>
          <cell r="DU228">
            <v>6.4</v>
          </cell>
          <cell r="DV228">
            <v>3</v>
          </cell>
          <cell r="EA228">
            <v>4.8</v>
          </cell>
        </row>
        <row r="229">
          <cell r="D229">
            <v>0</v>
          </cell>
          <cell r="F229">
            <v>3.9</v>
          </cell>
          <cell r="G229">
            <v>3.7</v>
          </cell>
          <cell r="H229">
            <v>5</v>
          </cell>
          <cell r="I229">
            <v>0.9</v>
          </cell>
          <cell r="J229">
            <v>4.0999999999999996</v>
          </cell>
          <cell r="K229">
            <v>3.9</v>
          </cell>
          <cell r="L229">
            <v>2.9</v>
          </cell>
          <cell r="M229">
            <v>3.7</v>
          </cell>
          <cell r="N229">
            <v>7.9</v>
          </cell>
          <cell r="O229">
            <v>4.3</v>
          </cell>
          <cell r="P229">
            <v>0.4</v>
          </cell>
          <cell r="Q229">
            <v>-0.2</v>
          </cell>
          <cell r="R229">
            <v>6.6</v>
          </cell>
          <cell r="S229">
            <v>-2.6</v>
          </cell>
          <cell r="T229">
            <v>-3.2</v>
          </cell>
          <cell r="U229">
            <v>-2.8</v>
          </cell>
          <cell r="V229">
            <v>1</v>
          </cell>
          <cell r="W229">
            <v>3.4</v>
          </cell>
          <cell r="X229">
            <v>8.4</v>
          </cell>
          <cell r="Y229">
            <v>-8.6</v>
          </cell>
          <cell r="Z229">
            <v>25.1</v>
          </cell>
          <cell r="AA229">
            <v>6.4</v>
          </cell>
          <cell r="AB229">
            <v>5.0999999999999996</v>
          </cell>
          <cell r="AC229">
            <v>7.8</v>
          </cell>
          <cell r="AD229">
            <v>3</v>
          </cell>
          <cell r="AE229">
            <v>3.2</v>
          </cell>
          <cell r="AF229">
            <v>2.9</v>
          </cell>
          <cell r="AG229">
            <v>2.8</v>
          </cell>
          <cell r="AH229">
            <v>9.1999999999999993</v>
          </cell>
          <cell r="AI229">
            <v>18.7</v>
          </cell>
          <cell r="AJ229">
            <v>-5.0999999999999996</v>
          </cell>
          <cell r="AK229">
            <v>1.1000000000000001</v>
          </cell>
          <cell r="AL229">
            <v>5.7</v>
          </cell>
          <cell r="AM229">
            <v>1.2</v>
          </cell>
          <cell r="AN229">
            <v>2.9</v>
          </cell>
          <cell r="AO229">
            <v>2.4</v>
          </cell>
          <cell r="AP229">
            <v>3.3</v>
          </cell>
          <cell r="AQ229">
            <v>1.2</v>
          </cell>
          <cell r="AR229">
            <v>2.1</v>
          </cell>
          <cell r="AS229">
            <v>4</v>
          </cell>
          <cell r="AT229">
            <v>0.2</v>
          </cell>
          <cell r="AU229">
            <v>-1.4</v>
          </cell>
          <cell r="AV229">
            <v>-1</v>
          </cell>
          <cell r="AW229">
            <v>-3.1</v>
          </cell>
          <cell r="AX229">
            <v>0.3</v>
          </cell>
          <cell r="AY229">
            <v>0.4</v>
          </cell>
          <cell r="AZ229">
            <v>0.6</v>
          </cell>
          <cell r="BA229">
            <v>1.9</v>
          </cell>
          <cell r="BB229">
            <v>-2.4</v>
          </cell>
          <cell r="BC229">
            <v>0</v>
          </cell>
          <cell r="BD229">
            <v>-5.6</v>
          </cell>
          <cell r="BE229">
            <v>1.1000000000000001</v>
          </cell>
          <cell r="BF229">
            <v>2.2000000000000002</v>
          </cell>
          <cell r="BG229">
            <v>1.9</v>
          </cell>
          <cell r="BH229">
            <v>4</v>
          </cell>
          <cell r="BI229">
            <v>3.8</v>
          </cell>
          <cell r="BJ229">
            <v>1.9</v>
          </cell>
          <cell r="BK229">
            <v>5.7</v>
          </cell>
          <cell r="BL229">
            <v>6.4</v>
          </cell>
          <cell r="BM229">
            <v>6.2</v>
          </cell>
          <cell r="BN229">
            <v>3.6</v>
          </cell>
          <cell r="BO229">
            <v>4.2</v>
          </cell>
          <cell r="BP229">
            <v>4.3</v>
          </cell>
          <cell r="BQ229">
            <v>6.1</v>
          </cell>
          <cell r="BR229">
            <v>2.5</v>
          </cell>
          <cell r="BS229">
            <v>0.8</v>
          </cell>
          <cell r="BT229">
            <v>1</v>
          </cell>
          <cell r="BU229">
            <v>0.8</v>
          </cell>
          <cell r="BV229">
            <v>5.2</v>
          </cell>
          <cell r="BW229">
            <v>-3.4</v>
          </cell>
          <cell r="BX229">
            <v>-1.8</v>
          </cell>
          <cell r="BY229">
            <v>-1.7</v>
          </cell>
          <cell r="BZ229">
            <v>-0.5</v>
          </cell>
          <cell r="CA229">
            <v>-3.2</v>
          </cell>
          <cell r="CB229">
            <v>-1.1000000000000001</v>
          </cell>
          <cell r="CC229">
            <v>2</v>
          </cell>
          <cell r="CD229">
            <v>1.7</v>
          </cell>
          <cell r="CE229">
            <v>3</v>
          </cell>
          <cell r="CF229">
            <v>2.1</v>
          </cell>
          <cell r="CG229">
            <v>3.9</v>
          </cell>
          <cell r="CH229">
            <v>16.600000000000001</v>
          </cell>
          <cell r="CI229">
            <v>2.4</v>
          </cell>
          <cell r="CJ229">
            <v>3.9</v>
          </cell>
          <cell r="CK229">
            <v>7.2</v>
          </cell>
          <cell r="CL229">
            <v>8.8000000000000007</v>
          </cell>
          <cell r="CM229">
            <v>10</v>
          </cell>
          <cell r="CN229">
            <v>0.9</v>
          </cell>
          <cell r="CO229">
            <v>5.6</v>
          </cell>
          <cell r="CP229">
            <v>2.6</v>
          </cell>
          <cell r="CQ229">
            <v>5</v>
          </cell>
          <cell r="CR229">
            <v>5.3</v>
          </cell>
          <cell r="CS229">
            <v>-1.4</v>
          </cell>
          <cell r="CT229">
            <v>17.399999999999999</v>
          </cell>
          <cell r="CU229">
            <v>3.3</v>
          </cell>
          <cell r="CV229">
            <v>1.2</v>
          </cell>
          <cell r="CW229">
            <v>4.3</v>
          </cell>
          <cell r="CX229">
            <v>1.5</v>
          </cell>
          <cell r="CY229">
            <v>3.1</v>
          </cell>
          <cell r="CZ229">
            <v>6.9</v>
          </cell>
          <cell r="DA229">
            <v>2.9</v>
          </cell>
          <cell r="DB229">
            <v>1.5</v>
          </cell>
          <cell r="DC229">
            <v>-6.6</v>
          </cell>
          <cell r="DD229">
            <v>-13.1</v>
          </cell>
          <cell r="DE229">
            <v>-1</v>
          </cell>
          <cell r="DF229">
            <v>3</v>
          </cell>
          <cell r="DG229">
            <v>1.9</v>
          </cell>
          <cell r="DH229">
            <v>3.8</v>
          </cell>
          <cell r="DI229">
            <v>2.2000000000000002</v>
          </cell>
          <cell r="DJ229">
            <v>-2.9</v>
          </cell>
          <cell r="DK229">
            <v>-1.4</v>
          </cell>
          <cell r="DL229">
            <v>3.8</v>
          </cell>
          <cell r="DM229">
            <v>4.4000000000000004</v>
          </cell>
          <cell r="DN229">
            <v>3.6</v>
          </cell>
          <cell r="DO229">
            <v>3.7</v>
          </cell>
          <cell r="DP229">
            <v>4.5999999999999996</v>
          </cell>
          <cell r="DQ229">
            <v>3.4</v>
          </cell>
          <cell r="DR229">
            <v>5.9</v>
          </cell>
          <cell r="DS229">
            <v>4.9000000000000004</v>
          </cell>
          <cell r="DT229">
            <v>7.2</v>
          </cell>
          <cell r="DU229">
            <v>6.9</v>
          </cell>
          <cell r="DV229">
            <v>2.5</v>
          </cell>
          <cell r="EA229">
            <v>2.1</v>
          </cell>
        </row>
        <row r="230">
          <cell r="D230">
            <v>-0.1</v>
          </cell>
          <cell r="F230">
            <v>4.4000000000000004</v>
          </cell>
          <cell r="G230">
            <v>3.8</v>
          </cell>
          <cell r="H230">
            <v>5</v>
          </cell>
          <cell r="I230">
            <v>1.9</v>
          </cell>
          <cell r="J230">
            <v>3.3</v>
          </cell>
          <cell r="K230">
            <v>6.6</v>
          </cell>
          <cell r="L230">
            <v>5.5</v>
          </cell>
          <cell r="M230">
            <v>5.6</v>
          </cell>
          <cell r="N230">
            <v>9</v>
          </cell>
          <cell r="O230">
            <v>11</v>
          </cell>
          <cell r="P230">
            <v>1.4</v>
          </cell>
          <cell r="Q230">
            <v>1.5</v>
          </cell>
          <cell r="R230">
            <v>6.7</v>
          </cell>
          <cell r="S230">
            <v>-0.5</v>
          </cell>
          <cell r="T230">
            <v>-0.6</v>
          </cell>
          <cell r="U230">
            <v>0.3</v>
          </cell>
          <cell r="V230">
            <v>-0.6</v>
          </cell>
          <cell r="W230">
            <v>3</v>
          </cell>
          <cell r="X230">
            <v>9.1</v>
          </cell>
          <cell r="Y230">
            <v>-6.1</v>
          </cell>
          <cell r="Z230">
            <v>23.9</v>
          </cell>
          <cell r="AA230">
            <v>5.4</v>
          </cell>
          <cell r="AB230">
            <v>5</v>
          </cell>
          <cell r="AC230">
            <v>5.9</v>
          </cell>
          <cell r="AD230">
            <v>3.5</v>
          </cell>
          <cell r="AE230">
            <v>3.5</v>
          </cell>
          <cell r="AF230">
            <v>3.4</v>
          </cell>
          <cell r="AG230">
            <v>2.8</v>
          </cell>
          <cell r="AH230">
            <v>11.7</v>
          </cell>
          <cell r="AI230">
            <v>16.100000000000001</v>
          </cell>
          <cell r="AJ230">
            <v>-0.4</v>
          </cell>
          <cell r="AK230">
            <v>1.1000000000000001</v>
          </cell>
          <cell r="AL230">
            <v>1.7</v>
          </cell>
          <cell r="AM230">
            <v>-0.2</v>
          </cell>
          <cell r="AN230">
            <v>3</v>
          </cell>
          <cell r="AO230">
            <v>2.4</v>
          </cell>
          <cell r="AP230">
            <v>3.5</v>
          </cell>
          <cell r="AQ230">
            <v>0.8</v>
          </cell>
          <cell r="AR230">
            <v>2.9</v>
          </cell>
          <cell r="AS230">
            <v>4</v>
          </cell>
          <cell r="AT230">
            <v>0</v>
          </cell>
          <cell r="AU230">
            <v>-1.2</v>
          </cell>
          <cell r="AV230">
            <v>-1.3</v>
          </cell>
          <cell r="AW230">
            <v>-1</v>
          </cell>
          <cell r="AX230">
            <v>0</v>
          </cell>
          <cell r="AY230">
            <v>0.2</v>
          </cell>
          <cell r="AZ230">
            <v>-0.4</v>
          </cell>
          <cell r="BA230">
            <v>0.3</v>
          </cell>
          <cell r="BB230">
            <v>-1.4</v>
          </cell>
          <cell r="BC230">
            <v>-0.1</v>
          </cell>
          <cell r="BD230">
            <v>-2.8</v>
          </cell>
          <cell r="BE230">
            <v>0.2</v>
          </cell>
          <cell r="BF230">
            <v>2</v>
          </cell>
          <cell r="BG230">
            <v>1.3</v>
          </cell>
          <cell r="BH230">
            <v>4.0999999999999996</v>
          </cell>
          <cell r="BI230">
            <v>4.0999999999999996</v>
          </cell>
          <cell r="BJ230">
            <v>1.6</v>
          </cell>
          <cell r="BK230">
            <v>5.3</v>
          </cell>
          <cell r="BL230">
            <v>5.7</v>
          </cell>
          <cell r="BM230">
            <v>6.3</v>
          </cell>
          <cell r="BN230">
            <v>3.6</v>
          </cell>
          <cell r="BO230">
            <v>5</v>
          </cell>
          <cell r="BP230">
            <v>5.3</v>
          </cell>
          <cell r="BQ230">
            <v>6.1</v>
          </cell>
          <cell r="BR230">
            <v>3.1</v>
          </cell>
          <cell r="BS230">
            <v>0.9</v>
          </cell>
          <cell r="BT230">
            <v>1.6</v>
          </cell>
          <cell r="BU230">
            <v>0.8</v>
          </cell>
          <cell r="BV230">
            <v>5.4</v>
          </cell>
          <cell r="BW230">
            <v>-0.5</v>
          </cell>
          <cell r="BX230">
            <v>-1.3</v>
          </cell>
          <cell r="BY230">
            <v>-1.4</v>
          </cell>
          <cell r="BZ230">
            <v>-1.6</v>
          </cell>
          <cell r="CA230">
            <v>-1</v>
          </cell>
          <cell r="CB230">
            <v>-1</v>
          </cell>
          <cell r="CC230">
            <v>0.9</v>
          </cell>
          <cell r="CD230">
            <v>1.8</v>
          </cell>
          <cell r="CE230">
            <v>2.9</v>
          </cell>
          <cell r="CF230">
            <v>0.6</v>
          </cell>
          <cell r="CG230">
            <v>4.4000000000000004</v>
          </cell>
          <cell r="CH230">
            <v>16.5</v>
          </cell>
          <cell r="CI230">
            <v>2.7</v>
          </cell>
          <cell r="CJ230">
            <v>4.4000000000000004</v>
          </cell>
          <cell r="CK230">
            <v>7.5</v>
          </cell>
          <cell r="CL230">
            <v>8.9</v>
          </cell>
          <cell r="CM230">
            <v>10.3</v>
          </cell>
          <cell r="CN230">
            <v>0.2</v>
          </cell>
          <cell r="CO230">
            <v>5.5</v>
          </cell>
          <cell r="CP230">
            <v>3</v>
          </cell>
          <cell r="CQ230">
            <v>0.1</v>
          </cell>
          <cell r="CR230">
            <v>0</v>
          </cell>
          <cell r="CS230">
            <v>-1.4</v>
          </cell>
          <cell r="CT230">
            <v>-1.3</v>
          </cell>
          <cell r="CU230">
            <v>3.3</v>
          </cell>
          <cell r="CV230">
            <v>1.7</v>
          </cell>
          <cell r="CW230">
            <v>3.6</v>
          </cell>
          <cell r="CX230">
            <v>2</v>
          </cell>
          <cell r="CY230">
            <v>2.4</v>
          </cell>
          <cell r="CZ230">
            <v>7.6</v>
          </cell>
          <cell r="DA230">
            <v>2.2000000000000002</v>
          </cell>
          <cell r="DB230">
            <v>0.3</v>
          </cell>
          <cell r="DC230">
            <v>-7.8</v>
          </cell>
          <cell r="DD230">
            <v>-17.5</v>
          </cell>
          <cell r="DE230">
            <v>0.3</v>
          </cell>
          <cell r="DF230">
            <v>2.6</v>
          </cell>
          <cell r="DG230">
            <v>1.5</v>
          </cell>
          <cell r="DH230">
            <v>3.4</v>
          </cell>
          <cell r="DI230">
            <v>2</v>
          </cell>
          <cell r="DJ230">
            <v>-2.4</v>
          </cell>
          <cell r="DK230">
            <v>-1.8</v>
          </cell>
          <cell r="DL230">
            <v>4.0999999999999996</v>
          </cell>
          <cell r="DM230">
            <v>1.5</v>
          </cell>
          <cell r="DN230">
            <v>2.9</v>
          </cell>
          <cell r="DO230">
            <v>3.9</v>
          </cell>
          <cell r="DP230">
            <v>2.1</v>
          </cell>
          <cell r="DQ230">
            <v>0.9</v>
          </cell>
          <cell r="DR230">
            <v>3.2</v>
          </cell>
          <cell r="DS230">
            <v>5</v>
          </cell>
          <cell r="DT230">
            <v>7.2</v>
          </cell>
          <cell r="DU230">
            <v>6.9</v>
          </cell>
          <cell r="DV230">
            <v>2.5</v>
          </cell>
          <cell r="EA230">
            <v>1.5</v>
          </cell>
        </row>
        <row r="231">
          <cell r="D231">
            <v>1.5</v>
          </cell>
          <cell r="F231">
            <v>3</v>
          </cell>
          <cell r="G231">
            <v>2.5</v>
          </cell>
          <cell r="H231">
            <v>4.2</v>
          </cell>
          <cell r="I231">
            <v>0.9</v>
          </cell>
          <cell r="J231">
            <v>0.5</v>
          </cell>
          <cell r="K231">
            <v>4.9000000000000004</v>
          </cell>
          <cell r="L231">
            <v>5</v>
          </cell>
          <cell r="M231">
            <v>3.6</v>
          </cell>
          <cell r="N231">
            <v>5.6</v>
          </cell>
          <cell r="O231">
            <v>9</v>
          </cell>
          <cell r="P231">
            <v>3.9</v>
          </cell>
          <cell r="Q231">
            <v>7.1</v>
          </cell>
          <cell r="R231">
            <v>17.7</v>
          </cell>
          <cell r="S231">
            <v>-1.8</v>
          </cell>
          <cell r="T231">
            <v>1.2</v>
          </cell>
          <cell r="U231">
            <v>-0.4</v>
          </cell>
          <cell r="V231">
            <v>1.6</v>
          </cell>
          <cell r="W231">
            <v>0.5</v>
          </cell>
          <cell r="X231">
            <v>-0.2</v>
          </cell>
          <cell r="Y231">
            <v>-2.5</v>
          </cell>
          <cell r="Z231">
            <v>1.8</v>
          </cell>
          <cell r="AA231">
            <v>3.9</v>
          </cell>
          <cell r="AB231">
            <v>1.4</v>
          </cell>
          <cell r="AC231">
            <v>6.6</v>
          </cell>
          <cell r="AD231">
            <v>3.4</v>
          </cell>
          <cell r="AE231">
            <v>2.9</v>
          </cell>
          <cell r="AF231">
            <v>3.9</v>
          </cell>
          <cell r="AG231">
            <v>1.1000000000000001</v>
          </cell>
          <cell r="AH231">
            <v>10.8</v>
          </cell>
          <cell r="AI231">
            <v>9</v>
          </cell>
          <cell r="AJ231">
            <v>-4.7</v>
          </cell>
          <cell r="AK231">
            <v>0.8</v>
          </cell>
          <cell r="AL231">
            <v>0.7</v>
          </cell>
          <cell r="AM231">
            <v>0.1</v>
          </cell>
          <cell r="AN231">
            <v>3.8</v>
          </cell>
          <cell r="AO231">
            <v>3.5</v>
          </cell>
          <cell r="AP231">
            <v>5.4</v>
          </cell>
          <cell r="AQ231">
            <v>0.8</v>
          </cell>
          <cell r="AR231">
            <v>3.3</v>
          </cell>
          <cell r="AS231">
            <v>4.4000000000000004</v>
          </cell>
          <cell r="AT231">
            <v>0.3</v>
          </cell>
          <cell r="AU231">
            <v>0.8</v>
          </cell>
          <cell r="AV231">
            <v>0.7</v>
          </cell>
          <cell r="AW231">
            <v>0.9</v>
          </cell>
          <cell r="AX231">
            <v>0.9</v>
          </cell>
          <cell r="AY231">
            <v>1.4</v>
          </cell>
          <cell r="AZ231">
            <v>-0.6</v>
          </cell>
          <cell r="BA231">
            <v>2</v>
          </cell>
          <cell r="BB231">
            <v>-4.3</v>
          </cell>
          <cell r="BC231">
            <v>-3.7</v>
          </cell>
          <cell r="BD231">
            <v>-5.3</v>
          </cell>
          <cell r="BE231">
            <v>-3</v>
          </cell>
          <cell r="BF231">
            <v>1.7</v>
          </cell>
          <cell r="BG231">
            <v>1.7</v>
          </cell>
          <cell r="BH231">
            <v>2.6</v>
          </cell>
          <cell r="BI231">
            <v>4.5999999999999996</v>
          </cell>
          <cell r="BJ231">
            <v>1.9</v>
          </cell>
          <cell r="BK231">
            <v>5.4</v>
          </cell>
          <cell r="BL231">
            <v>6</v>
          </cell>
          <cell r="BM231">
            <v>4.9000000000000004</v>
          </cell>
          <cell r="BN231">
            <v>4.7</v>
          </cell>
          <cell r="BO231">
            <v>5.6</v>
          </cell>
          <cell r="BP231">
            <v>6.1</v>
          </cell>
          <cell r="BQ231">
            <v>6.1</v>
          </cell>
          <cell r="BR231">
            <v>3.4</v>
          </cell>
          <cell r="BS231">
            <v>0.8</v>
          </cell>
          <cell r="BT231">
            <v>2.2999999999999998</v>
          </cell>
          <cell r="BU231">
            <v>1.4</v>
          </cell>
          <cell r="BV231">
            <v>4.9000000000000004</v>
          </cell>
          <cell r="BW231">
            <v>2.1</v>
          </cell>
          <cell r="BX231">
            <v>-0.9</v>
          </cell>
          <cell r="BY231">
            <v>-1.1000000000000001</v>
          </cell>
          <cell r="BZ231">
            <v>-1.1000000000000001</v>
          </cell>
          <cell r="CA231">
            <v>-0.2</v>
          </cell>
          <cell r="CB231">
            <v>-1.7</v>
          </cell>
          <cell r="CC231">
            <v>-1.1000000000000001</v>
          </cell>
          <cell r="CD231">
            <v>1.4</v>
          </cell>
          <cell r="CE231">
            <v>0.7</v>
          </cell>
          <cell r="CF231">
            <v>-1.8</v>
          </cell>
          <cell r="CG231">
            <v>4</v>
          </cell>
          <cell r="CH231">
            <v>12.4</v>
          </cell>
          <cell r="CI231">
            <v>3.1</v>
          </cell>
          <cell r="CJ231">
            <v>4</v>
          </cell>
          <cell r="CK231">
            <v>7.2</v>
          </cell>
          <cell r="CL231">
            <v>8.1999999999999993</v>
          </cell>
          <cell r="CM231">
            <v>9.3000000000000007</v>
          </cell>
          <cell r="CN231">
            <v>0.7</v>
          </cell>
          <cell r="CO231">
            <v>5.3</v>
          </cell>
          <cell r="CP231">
            <v>4</v>
          </cell>
          <cell r="CQ231">
            <v>1.8</v>
          </cell>
          <cell r="CR231">
            <v>1.6</v>
          </cell>
          <cell r="CS231">
            <v>-0.9</v>
          </cell>
          <cell r="CT231">
            <v>3</v>
          </cell>
          <cell r="CU231">
            <v>2.6</v>
          </cell>
          <cell r="CV231">
            <v>3.3</v>
          </cell>
          <cell r="CW231">
            <v>5.9</v>
          </cell>
          <cell r="CX231">
            <v>4</v>
          </cell>
          <cell r="CY231">
            <v>1.7</v>
          </cell>
          <cell r="CZ231">
            <v>5.6</v>
          </cell>
          <cell r="DA231">
            <v>1.4</v>
          </cell>
          <cell r="DB231">
            <v>-1.4</v>
          </cell>
          <cell r="DC231">
            <v>-9.4</v>
          </cell>
          <cell r="DD231">
            <v>-20.8</v>
          </cell>
          <cell r="DE231">
            <v>0</v>
          </cell>
          <cell r="DF231">
            <v>3.1</v>
          </cell>
          <cell r="DG231">
            <v>2</v>
          </cell>
          <cell r="DH231">
            <v>4</v>
          </cell>
          <cell r="DI231">
            <v>2</v>
          </cell>
          <cell r="DJ231">
            <v>-1.9</v>
          </cell>
          <cell r="DK231">
            <v>-2.6</v>
          </cell>
          <cell r="DL231">
            <v>4.3</v>
          </cell>
          <cell r="DM231">
            <v>2.7</v>
          </cell>
          <cell r="DN231">
            <v>2.6</v>
          </cell>
          <cell r="DO231">
            <v>3.4</v>
          </cell>
          <cell r="DP231">
            <v>-1.5</v>
          </cell>
          <cell r="DQ231">
            <v>-0.6</v>
          </cell>
          <cell r="DR231">
            <v>-2.6</v>
          </cell>
          <cell r="DS231">
            <v>4.9000000000000004</v>
          </cell>
          <cell r="DT231">
            <v>7</v>
          </cell>
          <cell r="DU231">
            <v>6.9</v>
          </cell>
          <cell r="DV231">
            <v>2.5</v>
          </cell>
          <cell r="EA231">
            <v>1.6</v>
          </cell>
        </row>
        <row r="232">
          <cell r="D232">
            <v>-0.1</v>
          </cell>
          <cell r="F232">
            <v>3.4</v>
          </cell>
          <cell r="G232">
            <v>0.6</v>
          </cell>
          <cell r="H232">
            <v>2.2999999999999998</v>
          </cell>
          <cell r="I232">
            <v>-0.1</v>
          </cell>
          <cell r="J232">
            <v>-2.4</v>
          </cell>
          <cell r="K232">
            <v>1.9</v>
          </cell>
          <cell r="L232">
            <v>0.1</v>
          </cell>
          <cell r="M232">
            <v>1.7</v>
          </cell>
          <cell r="N232">
            <v>4.5999999999999996</v>
          </cell>
          <cell r="O232">
            <v>6</v>
          </cell>
          <cell r="P232">
            <v>5.0999999999999996</v>
          </cell>
          <cell r="Q232">
            <v>5.8</v>
          </cell>
          <cell r="R232">
            <v>15.6</v>
          </cell>
          <cell r="S232">
            <v>3.6</v>
          </cell>
          <cell r="T232">
            <v>7.4</v>
          </cell>
          <cell r="U232">
            <v>3.4</v>
          </cell>
          <cell r="V232">
            <v>1.6</v>
          </cell>
          <cell r="W232">
            <v>-0.4</v>
          </cell>
          <cell r="X232">
            <v>6</v>
          </cell>
          <cell r="Y232">
            <v>7</v>
          </cell>
          <cell r="Z232">
            <v>5.2</v>
          </cell>
          <cell r="AA232">
            <v>2.5</v>
          </cell>
          <cell r="AB232">
            <v>0.6</v>
          </cell>
          <cell r="AC232">
            <v>4.5</v>
          </cell>
          <cell r="AD232">
            <v>4</v>
          </cell>
          <cell r="AE232">
            <v>3</v>
          </cell>
          <cell r="AF232">
            <v>4.5999999999999996</v>
          </cell>
          <cell r="AG232">
            <v>0.8</v>
          </cell>
          <cell r="AH232">
            <v>13</v>
          </cell>
          <cell r="AI232">
            <v>1.9</v>
          </cell>
          <cell r="AJ232">
            <v>-2.5</v>
          </cell>
          <cell r="AK232">
            <v>0.4</v>
          </cell>
          <cell r="AL232">
            <v>1.8</v>
          </cell>
          <cell r="AM232">
            <v>-0.3</v>
          </cell>
          <cell r="AN232">
            <v>4.4000000000000004</v>
          </cell>
          <cell r="AO232">
            <v>4.3</v>
          </cell>
          <cell r="AP232">
            <v>6.9</v>
          </cell>
          <cell r="AQ232">
            <v>1.4</v>
          </cell>
          <cell r="AR232">
            <v>3</v>
          </cell>
          <cell r="AS232">
            <v>4.5999999999999996</v>
          </cell>
          <cell r="AT232">
            <v>-0.8</v>
          </cell>
          <cell r="AU232">
            <v>-1.8</v>
          </cell>
          <cell r="AV232">
            <v>-2.2999999999999998</v>
          </cell>
          <cell r="AW232">
            <v>1.4</v>
          </cell>
          <cell r="AX232">
            <v>-0.7</v>
          </cell>
          <cell r="AY232">
            <v>-1.2</v>
          </cell>
          <cell r="AZ232">
            <v>1.8</v>
          </cell>
          <cell r="BA232">
            <v>-0.4</v>
          </cell>
          <cell r="BB232">
            <v>-3.2</v>
          </cell>
          <cell r="BC232">
            <v>-4.4000000000000004</v>
          </cell>
          <cell r="BD232">
            <v>-2.9</v>
          </cell>
          <cell r="BE232">
            <v>-2.1</v>
          </cell>
          <cell r="BF232">
            <v>1.3</v>
          </cell>
          <cell r="BG232">
            <v>1</v>
          </cell>
          <cell r="BH232">
            <v>2.7</v>
          </cell>
          <cell r="BI232">
            <v>4.7</v>
          </cell>
          <cell r="BJ232">
            <v>2.2999999999999998</v>
          </cell>
          <cell r="BK232">
            <v>5.4</v>
          </cell>
          <cell r="BL232">
            <v>5.0999999999999996</v>
          </cell>
          <cell r="BM232">
            <v>7.2</v>
          </cell>
          <cell r="BN232">
            <v>4.5</v>
          </cell>
          <cell r="BO232">
            <v>5.8</v>
          </cell>
          <cell r="BP232">
            <v>6.4</v>
          </cell>
          <cell r="BQ232">
            <v>6.1</v>
          </cell>
          <cell r="BR232">
            <v>3</v>
          </cell>
          <cell r="BS232">
            <v>-0.2</v>
          </cell>
          <cell r="BT232">
            <v>-0.2</v>
          </cell>
          <cell r="BU232">
            <v>-0.7</v>
          </cell>
          <cell r="BV232">
            <v>3.2</v>
          </cell>
          <cell r="BW232">
            <v>-2.4</v>
          </cell>
          <cell r="BX232">
            <v>-1.6</v>
          </cell>
          <cell r="BY232">
            <v>-0.6</v>
          </cell>
          <cell r="BZ232">
            <v>-4.5999999999999996</v>
          </cell>
          <cell r="CA232">
            <v>-2.2999999999999998</v>
          </cell>
          <cell r="CB232">
            <v>-0.6</v>
          </cell>
          <cell r="CC232">
            <v>-0.5</v>
          </cell>
          <cell r="CD232">
            <v>1</v>
          </cell>
          <cell r="CE232">
            <v>-0.3</v>
          </cell>
          <cell r="CF232">
            <v>-0.9</v>
          </cell>
          <cell r="CG232">
            <v>3.7</v>
          </cell>
          <cell r="CH232">
            <v>10.5</v>
          </cell>
          <cell r="CI232">
            <v>4.5</v>
          </cell>
          <cell r="CJ232">
            <v>3.7</v>
          </cell>
          <cell r="CK232">
            <v>6.9</v>
          </cell>
          <cell r="CL232">
            <v>8.1</v>
          </cell>
          <cell r="CM232">
            <v>9.1</v>
          </cell>
          <cell r="CN232">
            <v>0.8</v>
          </cell>
          <cell r="CO232">
            <v>5.7</v>
          </cell>
          <cell r="CP232">
            <v>2.9</v>
          </cell>
          <cell r="CQ232">
            <v>0.3</v>
          </cell>
          <cell r="CR232">
            <v>0.1</v>
          </cell>
          <cell r="CS232">
            <v>-2.6</v>
          </cell>
          <cell r="CT232">
            <v>0.2</v>
          </cell>
          <cell r="CU232">
            <v>2.8</v>
          </cell>
          <cell r="CV232">
            <v>1.2</v>
          </cell>
          <cell r="CW232">
            <v>6</v>
          </cell>
          <cell r="CX232">
            <v>4.3</v>
          </cell>
          <cell r="CY232">
            <v>1.4</v>
          </cell>
          <cell r="CZ232">
            <v>7</v>
          </cell>
          <cell r="DA232">
            <v>1.1000000000000001</v>
          </cell>
          <cell r="DB232">
            <v>-0.6</v>
          </cell>
          <cell r="DC232">
            <v>-9.4</v>
          </cell>
          <cell r="DD232">
            <v>-21.3</v>
          </cell>
          <cell r="DE232">
            <v>-0.1</v>
          </cell>
          <cell r="DF232">
            <v>2.6</v>
          </cell>
          <cell r="DG232">
            <v>1.4</v>
          </cell>
          <cell r="DH232">
            <v>3.4</v>
          </cell>
          <cell r="DI232">
            <v>1.8</v>
          </cell>
          <cell r="DJ232">
            <v>-2.7</v>
          </cell>
          <cell r="DK232">
            <v>-2.8</v>
          </cell>
          <cell r="DL232">
            <v>4.2</v>
          </cell>
          <cell r="DM232">
            <v>-0.4</v>
          </cell>
          <cell r="DN232">
            <v>2.6</v>
          </cell>
          <cell r="DO232">
            <v>4</v>
          </cell>
          <cell r="DP232">
            <v>0.6</v>
          </cell>
          <cell r="DQ232">
            <v>3.2</v>
          </cell>
          <cell r="DR232">
            <v>-2.2999999999999998</v>
          </cell>
          <cell r="DS232">
            <v>4.8</v>
          </cell>
          <cell r="DT232">
            <v>6.5</v>
          </cell>
          <cell r="DU232">
            <v>6.9</v>
          </cell>
          <cell r="DV232">
            <v>2.5</v>
          </cell>
          <cell r="EA232">
            <v>1.3</v>
          </cell>
        </row>
        <row r="233">
          <cell r="D233">
            <v>0.9</v>
          </cell>
          <cell r="F233">
            <v>3.3</v>
          </cell>
          <cell r="G233">
            <v>0.9</v>
          </cell>
          <cell r="H233">
            <v>1.5</v>
          </cell>
          <cell r="I233">
            <v>3.1</v>
          </cell>
          <cell r="J233">
            <v>-2.2999999999999998</v>
          </cell>
          <cell r="K233">
            <v>-0.6</v>
          </cell>
          <cell r="L233">
            <v>-2.5</v>
          </cell>
          <cell r="M233">
            <v>-0.1</v>
          </cell>
          <cell r="N233">
            <v>2</v>
          </cell>
          <cell r="O233">
            <v>1.8</v>
          </cell>
          <cell r="P233">
            <v>4.5999999999999996</v>
          </cell>
          <cell r="Q233">
            <v>5.3</v>
          </cell>
          <cell r="R233">
            <v>11.6</v>
          </cell>
          <cell r="S233">
            <v>2.5</v>
          </cell>
          <cell r="T233">
            <v>7.7</v>
          </cell>
          <cell r="U233">
            <v>2.4</v>
          </cell>
          <cell r="V233">
            <v>2.9</v>
          </cell>
          <cell r="W233">
            <v>-0.8</v>
          </cell>
          <cell r="X233">
            <v>9.3000000000000007</v>
          </cell>
          <cell r="Y233">
            <v>13.1</v>
          </cell>
          <cell r="Z233">
            <v>6.5</v>
          </cell>
          <cell r="AA233">
            <v>1.4</v>
          </cell>
          <cell r="AB233">
            <v>1.4</v>
          </cell>
          <cell r="AC233">
            <v>1.3</v>
          </cell>
          <cell r="AD233">
            <v>3.8</v>
          </cell>
          <cell r="AE233">
            <v>4.0999999999999996</v>
          </cell>
          <cell r="AF233">
            <v>3.6</v>
          </cell>
          <cell r="AG233">
            <v>0.6</v>
          </cell>
          <cell r="AH233">
            <v>0.1</v>
          </cell>
          <cell r="AI233">
            <v>1.5</v>
          </cell>
          <cell r="AJ233">
            <v>-2</v>
          </cell>
          <cell r="AK233">
            <v>-1.7</v>
          </cell>
          <cell r="AL233">
            <v>1.7</v>
          </cell>
          <cell r="AM233">
            <v>2.5</v>
          </cell>
          <cell r="AN233">
            <v>4.2</v>
          </cell>
          <cell r="AO233">
            <v>4.0999999999999996</v>
          </cell>
          <cell r="AP233">
            <v>6.3</v>
          </cell>
          <cell r="AQ233">
            <v>1.4</v>
          </cell>
          <cell r="AR233">
            <v>3</v>
          </cell>
          <cell r="AS233">
            <v>4.5999999999999996</v>
          </cell>
          <cell r="AT233">
            <v>-0.8</v>
          </cell>
          <cell r="AU233">
            <v>-1.9</v>
          </cell>
          <cell r="AV233">
            <v>-2.8</v>
          </cell>
          <cell r="AW233">
            <v>2</v>
          </cell>
          <cell r="AX233">
            <v>0.9</v>
          </cell>
          <cell r="AY233">
            <v>0.6</v>
          </cell>
          <cell r="AZ233">
            <v>1.7</v>
          </cell>
          <cell r="BA233">
            <v>-1.4</v>
          </cell>
          <cell r="BB233">
            <v>-3.4</v>
          </cell>
          <cell r="BC233">
            <v>-6.3</v>
          </cell>
          <cell r="BD233">
            <v>-0.9</v>
          </cell>
          <cell r="BE233">
            <v>-4.4000000000000004</v>
          </cell>
          <cell r="BF233">
            <v>-0.3</v>
          </cell>
          <cell r="BG233">
            <v>-2.1</v>
          </cell>
          <cell r="BH233">
            <v>2.4</v>
          </cell>
          <cell r="BI233">
            <v>4.3</v>
          </cell>
          <cell r="BJ233">
            <v>2.6</v>
          </cell>
          <cell r="BK233">
            <v>3.3</v>
          </cell>
          <cell r="BL233">
            <v>1.2</v>
          </cell>
          <cell r="BM233">
            <v>7</v>
          </cell>
          <cell r="BN233">
            <v>4.7</v>
          </cell>
          <cell r="BO233">
            <v>5.4</v>
          </cell>
          <cell r="BP233">
            <v>5.9</v>
          </cell>
          <cell r="BQ233">
            <v>6.2</v>
          </cell>
          <cell r="BR233">
            <v>2.8</v>
          </cell>
          <cell r="BS233">
            <v>0.2</v>
          </cell>
          <cell r="BT233">
            <v>0.5</v>
          </cell>
          <cell r="BU233">
            <v>-0.2</v>
          </cell>
          <cell r="BV233">
            <v>3.2</v>
          </cell>
          <cell r="BW233">
            <v>-1.8</v>
          </cell>
          <cell r="BX233">
            <v>-1.1000000000000001</v>
          </cell>
          <cell r="BY233">
            <v>0.2</v>
          </cell>
          <cell r="BZ233">
            <v>-3.5</v>
          </cell>
          <cell r="CA233">
            <v>-2.7</v>
          </cell>
          <cell r="CB233">
            <v>0</v>
          </cell>
          <cell r="CC233">
            <v>0</v>
          </cell>
          <cell r="CD233">
            <v>0.2</v>
          </cell>
          <cell r="CE233">
            <v>0</v>
          </cell>
          <cell r="CF233">
            <v>-0.1</v>
          </cell>
          <cell r="CG233">
            <v>3.5</v>
          </cell>
          <cell r="CH233">
            <v>12.7</v>
          </cell>
          <cell r="CI233">
            <v>4.2</v>
          </cell>
          <cell r="CJ233">
            <v>3.5</v>
          </cell>
          <cell r="CK233">
            <v>6.5</v>
          </cell>
          <cell r="CL233">
            <v>7.8</v>
          </cell>
          <cell r="CM233">
            <v>8.6999999999999993</v>
          </cell>
          <cell r="CN233">
            <v>1.2</v>
          </cell>
          <cell r="CO233">
            <v>5.9</v>
          </cell>
          <cell r="CP233">
            <v>2.4</v>
          </cell>
          <cell r="CQ233">
            <v>-1.4</v>
          </cell>
          <cell r="CR233">
            <v>-1.8</v>
          </cell>
          <cell r="CS233">
            <v>-4</v>
          </cell>
          <cell r="CT233">
            <v>-4.5999999999999996</v>
          </cell>
          <cell r="CU233">
            <v>3</v>
          </cell>
          <cell r="CV233">
            <v>2.1</v>
          </cell>
          <cell r="CW233">
            <v>6</v>
          </cell>
          <cell r="CX233">
            <v>5.5</v>
          </cell>
          <cell r="CY233">
            <v>1.1000000000000001</v>
          </cell>
          <cell r="CZ233">
            <v>2.5</v>
          </cell>
          <cell r="DA233">
            <v>1</v>
          </cell>
          <cell r="DB233">
            <v>-2</v>
          </cell>
          <cell r="DC233">
            <v>-10.3</v>
          </cell>
          <cell r="DD233">
            <v>-21.3</v>
          </cell>
          <cell r="DE233">
            <v>-2</v>
          </cell>
          <cell r="DF233">
            <v>2</v>
          </cell>
          <cell r="DG233">
            <v>1.2</v>
          </cell>
          <cell r="DH233">
            <v>2.8</v>
          </cell>
          <cell r="DI233">
            <v>1.9</v>
          </cell>
          <cell r="DJ233">
            <v>-2.1</v>
          </cell>
          <cell r="DK233">
            <v>-1.5</v>
          </cell>
          <cell r="DL233">
            <v>4.4000000000000004</v>
          </cell>
          <cell r="DM233">
            <v>-5.9</v>
          </cell>
          <cell r="DN233">
            <v>3.1</v>
          </cell>
          <cell r="DO233">
            <v>5</v>
          </cell>
          <cell r="DP233">
            <v>-2.8</v>
          </cell>
          <cell r="DQ233">
            <v>0.5</v>
          </cell>
          <cell r="DR233">
            <v>-6.5</v>
          </cell>
          <cell r="DS233">
            <v>7.8</v>
          </cell>
          <cell r="DT233">
            <v>7.6</v>
          </cell>
          <cell r="DU233">
            <v>6.9</v>
          </cell>
          <cell r="DV233">
            <v>8.4</v>
          </cell>
          <cell r="EA233">
            <v>2.2000000000000002</v>
          </cell>
        </row>
        <row r="234">
          <cell r="D234">
            <v>-0.5</v>
          </cell>
          <cell r="F234">
            <v>2.2999999999999998</v>
          </cell>
          <cell r="G234">
            <v>1.6</v>
          </cell>
          <cell r="H234">
            <v>2</v>
          </cell>
          <cell r="I234">
            <v>2.4</v>
          </cell>
          <cell r="J234">
            <v>-0.3</v>
          </cell>
          <cell r="K234">
            <v>-1.6</v>
          </cell>
          <cell r="L234">
            <v>-4.5</v>
          </cell>
          <cell r="M234">
            <v>0.9</v>
          </cell>
          <cell r="N234">
            <v>-0.6</v>
          </cell>
          <cell r="O234">
            <v>-1.9</v>
          </cell>
          <cell r="P234">
            <v>2.6</v>
          </cell>
          <cell r="Q234">
            <v>2.4</v>
          </cell>
          <cell r="R234">
            <v>5.7</v>
          </cell>
          <cell r="S234">
            <v>0.1</v>
          </cell>
          <cell r="T234">
            <v>6.2</v>
          </cell>
          <cell r="U234">
            <v>-0.7</v>
          </cell>
          <cell r="V234">
            <v>3.5</v>
          </cell>
          <cell r="W234">
            <v>-0.8</v>
          </cell>
          <cell r="X234">
            <v>6.3</v>
          </cell>
          <cell r="Y234">
            <v>13.8</v>
          </cell>
          <cell r="Z234">
            <v>0.7</v>
          </cell>
          <cell r="AA234">
            <v>2.1</v>
          </cell>
          <cell r="AB234">
            <v>1.8</v>
          </cell>
          <cell r="AC234">
            <v>2.2999999999999998</v>
          </cell>
          <cell r="AD234">
            <v>3.4</v>
          </cell>
          <cell r="AE234">
            <v>3.6</v>
          </cell>
          <cell r="AF234">
            <v>3.3</v>
          </cell>
          <cell r="AG234">
            <v>-0.7</v>
          </cell>
          <cell r="AH234">
            <v>-3.5</v>
          </cell>
          <cell r="AI234">
            <v>0.6</v>
          </cell>
          <cell r="AJ234">
            <v>-5.7</v>
          </cell>
          <cell r="AK234">
            <v>-2.6</v>
          </cell>
          <cell r="AL234">
            <v>1</v>
          </cell>
          <cell r="AM234">
            <v>2.9</v>
          </cell>
          <cell r="AN234">
            <v>4.4000000000000004</v>
          </cell>
          <cell r="AO234">
            <v>4.5999999999999996</v>
          </cell>
          <cell r="AP234">
            <v>6.9</v>
          </cell>
          <cell r="AQ234">
            <v>2.4</v>
          </cell>
          <cell r="AR234">
            <v>2.7</v>
          </cell>
          <cell r="AS234">
            <v>4.0999999999999996</v>
          </cell>
          <cell r="AT234">
            <v>-0.9</v>
          </cell>
          <cell r="AU234">
            <v>-1.6</v>
          </cell>
          <cell r="AV234">
            <v>-1.3</v>
          </cell>
          <cell r="AW234">
            <v>-3.2</v>
          </cell>
          <cell r="AX234">
            <v>0.7</v>
          </cell>
          <cell r="AY234">
            <v>0.6</v>
          </cell>
          <cell r="AZ234">
            <v>0.9</v>
          </cell>
          <cell r="BA234">
            <v>-1.7</v>
          </cell>
          <cell r="BB234">
            <v>-3.6</v>
          </cell>
          <cell r="BC234">
            <v>-6.5</v>
          </cell>
          <cell r="BD234">
            <v>-1.8</v>
          </cell>
          <cell r="BE234">
            <v>-3.1</v>
          </cell>
          <cell r="BF234">
            <v>-0.4</v>
          </cell>
          <cell r="BG234">
            <v>-1.7</v>
          </cell>
          <cell r="BH234">
            <v>1.6</v>
          </cell>
          <cell r="BI234">
            <v>4</v>
          </cell>
          <cell r="BJ234">
            <v>2.7</v>
          </cell>
          <cell r="BK234">
            <v>3.1</v>
          </cell>
          <cell r="BL234">
            <v>1.4</v>
          </cell>
          <cell r="BM234">
            <v>5.3</v>
          </cell>
          <cell r="BN234">
            <v>4.7</v>
          </cell>
          <cell r="BO234">
            <v>4.9000000000000004</v>
          </cell>
          <cell r="BP234">
            <v>5.3</v>
          </cell>
          <cell r="BQ234">
            <v>6.2</v>
          </cell>
          <cell r="BR234">
            <v>2.2999999999999998</v>
          </cell>
          <cell r="BS234">
            <v>-0.6</v>
          </cell>
          <cell r="BT234">
            <v>-1.2</v>
          </cell>
          <cell r="BU234">
            <v>-1.4</v>
          </cell>
          <cell r="BV234">
            <v>1.7</v>
          </cell>
          <cell r="BW234">
            <v>-5.5</v>
          </cell>
          <cell r="BX234">
            <v>-2.5</v>
          </cell>
          <cell r="BY234">
            <v>-0.4</v>
          </cell>
          <cell r="BZ234">
            <v>-3.7</v>
          </cell>
          <cell r="CA234">
            <v>-7.4</v>
          </cell>
          <cell r="CB234">
            <v>0.1</v>
          </cell>
          <cell r="CC234">
            <v>1</v>
          </cell>
          <cell r="CD234">
            <v>2.1</v>
          </cell>
          <cell r="CE234">
            <v>-0.5</v>
          </cell>
          <cell r="CF234">
            <v>0.8</v>
          </cell>
          <cell r="CG234">
            <v>3.4</v>
          </cell>
          <cell r="CH234">
            <v>13.1</v>
          </cell>
          <cell r="CI234">
            <v>4.3</v>
          </cell>
          <cell r="CJ234">
            <v>3.4</v>
          </cell>
          <cell r="CK234">
            <v>6.6</v>
          </cell>
          <cell r="CL234">
            <v>7.8</v>
          </cell>
          <cell r="CM234">
            <v>8.6</v>
          </cell>
          <cell r="CN234">
            <v>2.2999999999999998</v>
          </cell>
          <cell r="CO234">
            <v>5.5</v>
          </cell>
          <cell r="CP234">
            <v>2.4</v>
          </cell>
          <cell r="CQ234">
            <v>3.4</v>
          </cell>
          <cell r="CR234">
            <v>3.2</v>
          </cell>
          <cell r="CS234">
            <v>-2.9</v>
          </cell>
          <cell r="CT234">
            <v>11.7</v>
          </cell>
          <cell r="CU234">
            <v>2.7</v>
          </cell>
          <cell r="CV234">
            <v>0.3</v>
          </cell>
          <cell r="CW234">
            <v>6.1</v>
          </cell>
          <cell r="CX234">
            <v>5</v>
          </cell>
          <cell r="CY234">
            <v>1.4</v>
          </cell>
          <cell r="CZ234">
            <v>1.8</v>
          </cell>
          <cell r="DA234">
            <v>1.4</v>
          </cell>
          <cell r="DB234">
            <v>-1.7</v>
          </cell>
          <cell r="DC234">
            <v>-10</v>
          </cell>
          <cell r="DD234">
            <v>-20.7</v>
          </cell>
          <cell r="DE234">
            <v>-2.7</v>
          </cell>
          <cell r="DF234">
            <v>1.9</v>
          </cell>
          <cell r="DG234">
            <v>1.2</v>
          </cell>
          <cell r="DH234">
            <v>2.2999999999999998</v>
          </cell>
          <cell r="DI234">
            <v>2</v>
          </cell>
          <cell r="DJ234">
            <v>-3</v>
          </cell>
          <cell r="DK234">
            <v>-1.2</v>
          </cell>
          <cell r="DL234">
            <v>4.3</v>
          </cell>
          <cell r="DM234">
            <v>-2.9</v>
          </cell>
          <cell r="DN234">
            <v>4</v>
          </cell>
          <cell r="DO234">
            <v>4.4000000000000004</v>
          </cell>
          <cell r="DP234">
            <v>-2</v>
          </cell>
          <cell r="DQ234">
            <v>2.8</v>
          </cell>
          <cell r="DR234">
            <v>-7.1</v>
          </cell>
          <cell r="DS234">
            <v>7.8</v>
          </cell>
          <cell r="DT234">
            <v>7.8</v>
          </cell>
          <cell r="DU234">
            <v>6.9</v>
          </cell>
          <cell r="DV234">
            <v>8.4</v>
          </cell>
          <cell r="EA234">
            <v>1.9</v>
          </cell>
        </row>
        <row r="235">
          <cell r="D235">
            <v>1.1000000000000001</v>
          </cell>
          <cell r="F235">
            <v>2.1</v>
          </cell>
          <cell r="G235">
            <v>2.2999999999999998</v>
          </cell>
          <cell r="H235">
            <v>3</v>
          </cell>
          <cell r="I235">
            <v>4.7</v>
          </cell>
          <cell r="J235">
            <v>-1.8</v>
          </cell>
          <cell r="K235">
            <v>-1.4</v>
          </cell>
          <cell r="L235">
            <v>-3.9</v>
          </cell>
          <cell r="M235">
            <v>1.1000000000000001</v>
          </cell>
          <cell r="N235">
            <v>-1.8</v>
          </cell>
          <cell r="O235">
            <v>-1.9</v>
          </cell>
          <cell r="P235">
            <v>0.9</v>
          </cell>
          <cell r="Q235">
            <v>-0.7</v>
          </cell>
          <cell r="R235">
            <v>3.3</v>
          </cell>
          <cell r="S235">
            <v>-3.8</v>
          </cell>
          <cell r="T235">
            <v>5.5</v>
          </cell>
          <cell r="U235">
            <v>-3.8</v>
          </cell>
          <cell r="V235">
            <v>2.2000000000000002</v>
          </cell>
          <cell r="W235">
            <v>0.2</v>
          </cell>
          <cell r="X235">
            <v>5.6</v>
          </cell>
          <cell r="Y235">
            <v>11.6</v>
          </cell>
          <cell r="Z235">
            <v>0.8</v>
          </cell>
          <cell r="AA235">
            <v>2.6</v>
          </cell>
          <cell r="AB235">
            <v>3.8</v>
          </cell>
          <cell r="AC235">
            <v>1.4</v>
          </cell>
          <cell r="AD235">
            <v>3.1</v>
          </cell>
          <cell r="AE235">
            <v>3.9</v>
          </cell>
          <cell r="AF235">
            <v>2.6</v>
          </cell>
          <cell r="AG235">
            <v>-0.6</v>
          </cell>
          <cell r="AH235">
            <v>-3.6</v>
          </cell>
          <cell r="AI235">
            <v>0.5</v>
          </cell>
          <cell r="AJ235">
            <v>-2.7</v>
          </cell>
          <cell r="AK235">
            <v>-2.6</v>
          </cell>
          <cell r="AL235">
            <v>2</v>
          </cell>
          <cell r="AM235">
            <v>1.2</v>
          </cell>
          <cell r="AN235">
            <v>3.4</v>
          </cell>
          <cell r="AO235">
            <v>3.3</v>
          </cell>
          <cell r="AP235">
            <v>4.2</v>
          </cell>
          <cell r="AQ235">
            <v>2.4</v>
          </cell>
          <cell r="AR235">
            <v>2.6</v>
          </cell>
          <cell r="AS235">
            <v>3.7</v>
          </cell>
          <cell r="AT235">
            <v>-0.7</v>
          </cell>
          <cell r="AU235">
            <v>-1.8</v>
          </cell>
          <cell r="AV235">
            <v>-1.9</v>
          </cell>
          <cell r="AW235">
            <v>-1</v>
          </cell>
          <cell r="AX235">
            <v>-0.1</v>
          </cell>
          <cell r="AY235">
            <v>-0.4</v>
          </cell>
          <cell r="AZ235">
            <v>0.9</v>
          </cell>
          <cell r="BA235">
            <v>-1.2</v>
          </cell>
          <cell r="BB235">
            <v>-0.3</v>
          </cell>
          <cell r="BC235">
            <v>-2.2000000000000002</v>
          </cell>
          <cell r="BD235">
            <v>1.1000000000000001</v>
          </cell>
          <cell r="BE235">
            <v>-0.6</v>
          </cell>
          <cell r="BF235">
            <v>-1.2</v>
          </cell>
          <cell r="BG235">
            <v>-3.4</v>
          </cell>
          <cell r="BH235">
            <v>1.8</v>
          </cell>
          <cell r="BI235">
            <v>3.6</v>
          </cell>
          <cell r="BJ235">
            <v>2.5</v>
          </cell>
          <cell r="BK235">
            <v>2.8</v>
          </cell>
          <cell r="BL235">
            <v>2.2999999999999998</v>
          </cell>
          <cell r="BM235">
            <v>4</v>
          </cell>
          <cell r="BN235">
            <v>2.9</v>
          </cell>
          <cell r="BO235">
            <v>4.4000000000000004</v>
          </cell>
          <cell r="BP235">
            <v>4.7</v>
          </cell>
          <cell r="BQ235">
            <v>5.2</v>
          </cell>
          <cell r="BR235">
            <v>2.4</v>
          </cell>
          <cell r="BS235">
            <v>-0.7</v>
          </cell>
          <cell r="BT235">
            <v>-1.5</v>
          </cell>
          <cell r="BU235">
            <v>-1.7</v>
          </cell>
          <cell r="BV235">
            <v>1.2</v>
          </cell>
          <cell r="BW235">
            <v>-5.2</v>
          </cell>
          <cell r="BX235">
            <v>-2.6</v>
          </cell>
          <cell r="BY235">
            <v>-0.6</v>
          </cell>
          <cell r="BZ235">
            <v>-4.5</v>
          </cell>
          <cell r="CA235">
            <v>-7.1</v>
          </cell>
          <cell r="CB235">
            <v>0.3</v>
          </cell>
          <cell r="CC235">
            <v>1.2</v>
          </cell>
          <cell r="CD235">
            <v>-1.2</v>
          </cell>
          <cell r="CE235">
            <v>0.5</v>
          </cell>
          <cell r="CF235">
            <v>1.9</v>
          </cell>
          <cell r="CG235">
            <v>3.5</v>
          </cell>
          <cell r="CH235">
            <v>10.3</v>
          </cell>
          <cell r="CI235">
            <v>3.9</v>
          </cell>
          <cell r="CJ235">
            <v>3.5</v>
          </cell>
          <cell r="CK235">
            <v>5.8</v>
          </cell>
          <cell r="CL235">
            <v>7</v>
          </cell>
          <cell r="CM235">
            <v>7.7</v>
          </cell>
          <cell r="CN235">
            <v>2.2000000000000002</v>
          </cell>
          <cell r="CO235">
            <v>5.2</v>
          </cell>
          <cell r="CP235">
            <v>1.5</v>
          </cell>
          <cell r="CQ235">
            <v>2.8</v>
          </cell>
          <cell r="CR235">
            <v>2.8</v>
          </cell>
          <cell r="CS235">
            <v>-4.2</v>
          </cell>
          <cell r="CT235">
            <v>12</v>
          </cell>
          <cell r="CU235">
            <v>3</v>
          </cell>
          <cell r="CV235">
            <v>1</v>
          </cell>
          <cell r="CW235">
            <v>3.2</v>
          </cell>
          <cell r="CX235">
            <v>2</v>
          </cell>
          <cell r="CY235">
            <v>1.1000000000000001</v>
          </cell>
          <cell r="CZ235">
            <v>1.7</v>
          </cell>
          <cell r="DA235">
            <v>1.1000000000000001</v>
          </cell>
          <cell r="DB235">
            <v>-0.1</v>
          </cell>
          <cell r="DC235">
            <v>-8.9</v>
          </cell>
          <cell r="DD235">
            <v>-16.600000000000001</v>
          </cell>
          <cell r="DE235">
            <v>-3.9</v>
          </cell>
          <cell r="DF235">
            <v>1.3</v>
          </cell>
          <cell r="DG235">
            <v>1.2</v>
          </cell>
          <cell r="DH235">
            <v>1.4</v>
          </cell>
          <cell r="DI235">
            <v>2.7</v>
          </cell>
          <cell r="DJ235">
            <v>-2.5</v>
          </cell>
          <cell r="DK235">
            <v>1.1000000000000001</v>
          </cell>
          <cell r="DL235">
            <v>4.3</v>
          </cell>
          <cell r="DM235">
            <v>0.4</v>
          </cell>
          <cell r="DN235">
            <v>3.9</v>
          </cell>
          <cell r="DO235">
            <v>4.4000000000000004</v>
          </cell>
          <cell r="DP235">
            <v>0.9</v>
          </cell>
          <cell r="DQ235">
            <v>3.6</v>
          </cell>
          <cell r="DR235">
            <v>-2.2000000000000002</v>
          </cell>
          <cell r="DS235">
            <v>7.6</v>
          </cell>
          <cell r="DT235">
            <v>7.1</v>
          </cell>
          <cell r="DU235">
            <v>6.9</v>
          </cell>
          <cell r="DV235">
            <v>8.4</v>
          </cell>
          <cell r="EA235">
            <v>1.4</v>
          </cell>
        </row>
        <row r="236">
          <cell r="D236">
            <v>0.1</v>
          </cell>
          <cell r="F236">
            <v>1.7</v>
          </cell>
          <cell r="G236">
            <v>2.8</v>
          </cell>
          <cell r="H236">
            <v>2.5</v>
          </cell>
          <cell r="I236">
            <v>6.8</v>
          </cell>
          <cell r="J236">
            <v>-0.9</v>
          </cell>
          <cell r="K236">
            <v>-0.4</v>
          </cell>
          <cell r="L236">
            <v>-0.7</v>
          </cell>
          <cell r="M236">
            <v>0.3</v>
          </cell>
          <cell r="N236">
            <v>-2.2000000000000002</v>
          </cell>
          <cell r="O236">
            <v>0.5</v>
          </cell>
          <cell r="P236">
            <v>1</v>
          </cell>
          <cell r="Q236">
            <v>2.6</v>
          </cell>
          <cell r="R236">
            <v>1.9</v>
          </cell>
          <cell r="S236">
            <v>1.9</v>
          </cell>
          <cell r="T236">
            <v>0.1</v>
          </cell>
          <cell r="U236">
            <v>-0.1</v>
          </cell>
          <cell r="V236">
            <v>0.9</v>
          </cell>
          <cell r="W236">
            <v>-0.6</v>
          </cell>
          <cell r="X236">
            <v>0.6</v>
          </cell>
          <cell r="Y236">
            <v>8.5</v>
          </cell>
          <cell r="Z236">
            <v>-5.9</v>
          </cell>
          <cell r="AA236">
            <v>3.2</v>
          </cell>
          <cell r="AB236">
            <v>4.5</v>
          </cell>
          <cell r="AC236">
            <v>1.9</v>
          </cell>
          <cell r="AD236">
            <v>2.8</v>
          </cell>
          <cell r="AE236">
            <v>3.9</v>
          </cell>
          <cell r="AF236">
            <v>2</v>
          </cell>
          <cell r="AG236">
            <v>0.8</v>
          </cell>
          <cell r="AH236">
            <v>0.2</v>
          </cell>
          <cell r="AI236">
            <v>0.9</v>
          </cell>
          <cell r="AJ236">
            <v>-3.7</v>
          </cell>
          <cell r="AK236">
            <v>0.1</v>
          </cell>
          <cell r="AL236">
            <v>3.4</v>
          </cell>
          <cell r="AM236">
            <v>2.9</v>
          </cell>
          <cell r="AN236">
            <v>3.5</v>
          </cell>
          <cell r="AO236">
            <v>3.6</v>
          </cell>
          <cell r="AP236">
            <v>4.4000000000000004</v>
          </cell>
          <cell r="AQ236">
            <v>2.6</v>
          </cell>
          <cell r="AR236">
            <v>3.5</v>
          </cell>
          <cell r="AS236">
            <v>3.2</v>
          </cell>
          <cell r="AT236">
            <v>-1.9</v>
          </cell>
          <cell r="AU236">
            <v>-1.5</v>
          </cell>
          <cell r="AV236">
            <v>-1.7</v>
          </cell>
          <cell r="AW236">
            <v>-1.2</v>
          </cell>
          <cell r="AX236">
            <v>-2.9</v>
          </cell>
          <cell r="AY236">
            <v>-3.8</v>
          </cell>
          <cell r="AZ236">
            <v>0.3</v>
          </cell>
          <cell r="BA236">
            <v>-2.5</v>
          </cell>
          <cell r="BB236">
            <v>-0.4</v>
          </cell>
          <cell r="BC236">
            <v>-0.5</v>
          </cell>
          <cell r="BD236">
            <v>-0.2</v>
          </cell>
          <cell r="BE236">
            <v>-0.8</v>
          </cell>
          <cell r="BF236">
            <v>-1.4</v>
          </cell>
          <cell r="BG236">
            <v>-3.7</v>
          </cell>
          <cell r="BH236">
            <v>1.8</v>
          </cell>
          <cell r="BI236">
            <v>3.9</v>
          </cell>
          <cell r="BJ236">
            <v>2.2000000000000002</v>
          </cell>
          <cell r="BK236">
            <v>3.7</v>
          </cell>
          <cell r="BL236">
            <v>2.8</v>
          </cell>
          <cell r="BM236">
            <v>6.4</v>
          </cell>
          <cell r="BN236">
            <v>3.1</v>
          </cell>
          <cell r="BO236">
            <v>4.8</v>
          </cell>
          <cell r="BP236">
            <v>5.2</v>
          </cell>
          <cell r="BQ236">
            <v>5.2</v>
          </cell>
          <cell r="BR236">
            <v>2.7</v>
          </cell>
          <cell r="BS236">
            <v>-0.1</v>
          </cell>
          <cell r="BT236">
            <v>-0.7</v>
          </cell>
          <cell r="BU236">
            <v>-1.1000000000000001</v>
          </cell>
          <cell r="BV236">
            <v>1.9</v>
          </cell>
          <cell r="BW236">
            <v>-2.8</v>
          </cell>
          <cell r="BX236">
            <v>-2.1</v>
          </cell>
          <cell r="BY236">
            <v>-0.7</v>
          </cell>
          <cell r="BZ236">
            <v>-3.9</v>
          </cell>
          <cell r="CA236">
            <v>-3.7</v>
          </cell>
          <cell r="CB236">
            <v>-1.5</v>
          </cell>
          <cell r="CC236">
            <v>1.9</v>
          </cell>
          <cell r="CD236">
            <v>2</v>
          </cell>
          <cell r="CE236">
            <v>1.4</v>
          </cell>
          <cell r="CF236">
            <v>1.9</v>
          </cell>
          <cell r="CG236">
            <v>3.3</v>
          </cell>
          <cell r="CH236">
            <v>13.1</v>
          </cell>
          <cell r="CI236">
            <v>3.1</v>
          </cell>
          <cell r="CJ236">
            <v>3.3</v>
          </cell>
          <cell r="CK236">
            <v>5</v>
          </cell>
          <cell r="CL236">
            <v>5.9</v>
          </cell>
          <cell r="CM236">
            <v>6.3</v>
          </cell>
          <cell r="CN236">
            <v>2.6</v>
          </cell>
          <cell r="CO236">
            <v>5</v>
          </cell>
          <cell r="CP236">
            <v>1.2</v>
          </cell>
          <cell r="CQ236">
            <v>4.5999999999999996</v>
          </cell>
          <cell r="CR236">
            <v>4.7</v>
          </cell>
          <cell r="CS236">
            <v>-2</v>
          </cell>
          <cell r="CT236">
            <v>15.9</v>
          </cell>
          <cell r="CU236">
            <v>3.2</v>
          </cell>
          <cell r="CV236">
            <v>0.7</v>
          </cell>
          <cell r="CW236">
            <v>2.8</v>
          </cell>
          <cell r="CX236">
            <v>2.2999999999999998</v>
          </cell>
          <cell r="CY236">
            <v>1.2</v>
          </cell>
          <cell r="CZ236">
            <v>1.1000000000000001</v>
          </cell>
          <cell r="DA236">
            <v>1.1000000000000001</v>
          </cell>
          <cell r="DB236">
            <v>-0.2</v>
          </cell>
          <cell r="DC236">
            <v>-6.1</v>
          </cell>
          <cell r="DD236">
            <v>-13.1</v>
          </cell>
          <cell r="DE236">
            <v>-2.1</v>
          </cell>
          <cell r="DF236">
            <v>1.8</v>
          </cell>
          <cell r="DG236">
            <v>1.5</v>
          </cell>
          <cell r="DH236">
            <v>2</v>
          </cell>
          <cell r="DI236">
            <v>2.8</v>
          </cell>
          <cell r="DJ236">
            <v>-2</v>
          </cell>
          <cell r="DK236">
            <v>1.5</v>
          </cell>
          <cell r="DL236">
            <v>4.7</v>
          </cell>
          <cell r="DM236">
            <v>2.2000000000000002</v>
          </cell>
          <cell r="DN236">
            <v>3.7</v>
          </cell>
          <cell r="DO236">
            <v>3.9</v>
          </cell>
          <cell r="DP236">
            <v>-0.6</v>
          </cell>
          <cell r="DQ236">
            <v>1.4</v>
          </cell>
          <cell r="DR236">
            <v>-2.9</v>
          </cell>
          <cell r="DS236">
            <v>7.7</v>
          </cell>
          <cell r="DT236">
            <v>7.3</v>
          </cell>
          <cell r="DU236">
            <v>6.9</v>
          </cell>
          <cell r="DV236">
            <v>8.4</v>
          </cell>
          <cell r="EA236">
            <v>1.6</v>
          </cell>
        </row>
        <row r="237">
          <cell r="D237">
            <v>0.6</v>
          </cell>
          <cell r="F237">
            <v>0.8</v>
          </cell>
          <cell r="G237">
            <v>3.7</v>
          </cell>
          <cell r="H237">
            <v>4</v>
          </cell>
          <cell r="I237">
            <v>5.9</v>
          </cell>
          <cell r="J237">
            <v>0.6</v>
          </cell>
          <cell r="K237">
            <v>0.4</v>
          </cell>
          <cell r="L237">
            <v>-0.2</v>
          </cell>
          <cell r="M237">
            <v>-0.1</v>
          </cell>
          <cell r="N237">
            <v>1.5</v>
          </cell>
          <cell r="O237">
            <v>2.2000000000000002</v>
          </cell>
          <cell r="P237">
            <v>1.5</v>
          </cell>
          <cell r="Q237">
            <v>5.6</v>
          </cell>
          <cell r="R237">
            <v>2.4</v>
          </cell>
          <cell r="S237">
            <v>4.8</v>
          </cell>
          <cell r="T237">
            <v>-2.5</v>
          </cell>
          <cell r="U237">
            <v>-1.1000000000000001</v>
          </cell>
          <cell r="V237">
            <v>0.5</v>
          </cell>
          <cell r="W237">
            <v>0.2</v>
          </cell>
          <cell r="X237">
            <v>-7.5</v>
          </cell>
          <cell r="Y237">
            <v>-0.2</v>
          </cell>
          <cell r="Z237">
            <v>-13.2</v>
          </cell>
          <cell r="AA237">
            <v>3.7</v>
          </cell>
          <cell r="AB237">
            <v>3.7</v>
          </cell>
          <cell r="AC237">
            <v>3.7</v>
          </cell>
          <cell r="AD237">
            <v>3</v>
          </cell>
          <cell r="AE237">
            <v>3.2</v>
          </cell>
          <cell r="AF237">
            <v>2.8</v>
          </cell>
          <cell r="AG237">
            <v>0.2</v>
          </cell>
          <cell r="AH237">
            <v>-3.2</v>
          </cell>
          <cell r="AI237">
            <v>1.7</v>
          </cell>
          <cell r="AJ237">
            <v>-3.3</v>
          </cell>
          <cell r="AK237">
            <v>-0.2</v>
          </cell>
          <cell r="AL237">
            <v>4.8</v>
          </cell>
          <cell r="AM237">
            <v>0.8</v>
          </cell>
          <cell r="AN237">
            <v>3.7</v>
          </cell>
          <cell r="AO237">
            <v>3.5</v>
          </cell>
          <cell r="AP237">
            <v>4.9000000000000004</v>
          </cell>
          <cell r="AQ237">
            <v>2.1</v>
          </cell>
          <cell r="AR237">
            <v>2.4</v>
          </cell>
          <cell r="AS237">
            <v>3.9</v>
          </cell>
          <cell r="AT237">
            <v>-1.9</v>
          </cell>
          <cell r="AU237">
            <v>-1.7</v>
          </cell>
          <cell r="AV237">
            <v>-1</v>
          </cell>
          <cell r="AW237">
            <v>-4.5</v>
          </cell>
          <cell r="AX237">
            <v>-4.0999999999999996</v>
          </cell>
          <cell r="AY237">
            <v>-4.8</v>
          </cell>
          <cell r="AZ237">
            <v>-1.4</v>
          </cell>
          <cell r="BA237">
            <v>-1.4</v>
          </cell>
          <cell r="BB237">
            <v>0.3</v>
          </cell>
          <cell r="BC237">
            <v>-0.2</v>
          </cell>
          <cell r="BD237">
            <v>0.1</v>
          </cell>
          <cell r="BE237">
            <v>1.2</v>
          </cell>
          <cell r="BF237">
            <v>-0.2</v>
          </cell>
          <cell r="BG237">
            <v>-1.8</v>
          </cell>
          <cell r="BH237">
            <v>2.2000000000000002</v>
          </cell>
          <cell r="BI237">
            <v>4</v>
          </cell>
          <cell r="BJ237">
            <v>2.1</v>
          </cell>
          <cell r="BK237">
            <v>3.5</v>
          </cell>
          <cell r="BL237">
            <v>3.1</v>
          </cell>
          <cell r="BM237">
            <v>4.3</v>
          </cell>
          <cell r="BN237">
            <v>3.5</v>
          </cell>
          <cell r="BO237">
            <v>5.0999999999999996</v>
          </cell>
          <cell r="BP237">
            <v>5.5</v>
          </cell>
          <cell r="BQ237">
            <v>5.0999999999999996</v>
          </cell>
          <cell r="BR237">
            <v>2.9</v>
          </cell>
          <cell r="BS237">
            <v>-0.8</v>
          </cell>
          <cell r="BT237">
            <v>-1.6</v>
          </cell>
          <cell r="BU237">
            <v>-1.8</v>
          </cell>
          <cell r="BV237">
            <v>1.8</v>
          </cell>
          <cell r="BW237">
            <v>-6.1</v>
          </cell>
          <cell r="BX237">
            <v>-2.2000000000000002</v>
          </cell>
          <cell r="BY237">
            <v>0.3</v>
          </cell>
          <cell r="BZ237">
            <v>-7</v>
          </cell>
          <cell r="CA237">
            <v>-5.3</v>
          </cell>
          <cell r="CB237">
            <v>-1.1000000000000001</v>
          </cell>
          <cell r="CC237">
            <v>0.7</v>
          </cell>
          <cell r="CD237">
            <v>0.2</v>
          </cell>
          <cell r="CE237">
            <v>0.6</v>
          </cell>
          <cell r="CF237">
            <v>0.8</v>
          </cell>
          <cell r="CG237">
            <v>3.3</v>
          </cell>
          <cell r="CH237">
            <v>12</v>
          </cell>
          <cell r="CI237">
            <v>3.2</v>
          </cell>
          <cell r="CJ237">
            <v>3.3</v>
          </cell>
          <cell r="CK237">
            <v>5.7</v>
          </cell>
          <cell r="CL237">
            <v>5.5</v>
          </cell>
          <cell r="CM237">
            <v>5.8</v>
          </cell>
          <cell r="CN237">
            <v>1.9</v>
          </cell>
          <cell r="CO237">
            <v>5.3</v>
          </cell>
          <cell r="CP237">
            <v>6.3</v>
          </cell>
          <cell r="CQ237">
            <v>2.9</v>
          </cell>
          <cell r="CR237">
            <v>3</v>
          </cell>
          <cell r="CS237">
            <v>-1.6</v>
          </cell>
          <cell r="CT237">
            <v>9</v>
          </cell>
          <cell r="CU237">
            <v>3.2</v>
          </cell>
          <cell r="CV237">
            <v>1.3</v>
          </cell>
          <cell r="CW237">
            <v>2.6</v>
          </cell>
          <cell r="CX237">
            <v>1.6</v>
          </cell>
          <cell r="CY237">
            <v>1.5</v>
          </cell>
          <cell r="CZ237">
            <v>1.1000000000000001</v>
          </cell>
          <cell r="DA237">
            <v>1.5</v>
          </cell>
          <cell r="DB237">
            <v>1.6</v>
          </cell>
          <cell r="DC237">
            <v>-6.3</v>
          </cell>
          <cell r="DD237">
            <v>-14.9</v>
          </cell>
          <cell r="DE237">
            <v>-1.4</v>
          </cell>
          <cell r="DF237">
            <v>1.7</v>
          </cell>
          <cell r="DG237">
            <v>1.5</v>
          </cell>
          <cell r="DH237">
            <v>1.9</v>
          </cell>
          <cell r="DI237">
            <v>2.2000000000000002</v>
          </cell>
          <cell r="DJ237">
            <v>-2.1</v>
          </cell>
          <cell r="DK237">
            <v>-0.1</v>
          </cell>
          <cell r="DL237">
            <v>4.3</v>
          </cell>
          <cell r="DM237">
            <v>4.4000000000000004</v>
          </cell>
          <cell r="DN237">
            <v>3</v>
          </cell>
          <cell r="DO237">
            <v>2.5</v>
          </cell>
          <cell r="DP237">
            <v>4.3</v>
          </cell>
          <cell r="DQ237">
            <v>6.8</v>
          </cell>
          <cell r="DR237">
            <v>1.4</v>
          </cell>
          <cell r="DS237">
            <v>6.2</v>
          </cell>
          <cell r="DT237">
            <v>7</v>
          </cell>
          <cell r="DU237">
            <v>7</v>
          </cell>
          <cell r="DV237">
            <v>5.3</v>
          </cell>
          <cell r="EA237">
            <v>1.3</v>
          </cell>
        </row>
        <row r="238">
          <cell r="D238">
            <v>1.1000000000000001</v>
          </cell>
          <cell r="F238">
            <v>1.9</v>
          </cell>
          <cell r="G238">
            <v>4.4000000000000004</v>
          </cell>
          <cell r="H238">
            <v>4.5999999999999996</v>
          </cell>
          <cell r="I238">
            <v>7.1</v>
          </cell>
          <cell r="J238">
            <v>1.2</v>
          </cell>
          <cell r="K238">
            <v>1.1000000000000001</v>
          </cell>
          <cell r="L238">
            <v>1.4</v>
          </cell>
          <cell r="M238">
            <v>1.1000000000000001</v>
          </cell>
          <cell r="N238">
            <v>0.5</v>
          </cell>
          <cell r="O238">
            <v>0.8</v>
          </cell>
          <cell r="P238">
            <v>2.8</v>
          </cell>
          <cell r="Q238">
            <v>8.3000000000000007</v>
          </cell>
          <cell r="R238">
            <v>1.8</v>
          </cell>
          <cell r="S238">
            <v>13.7</v>
          </cell>
          <cell r="T238">
            <v>-3.9</v>
          </cell>
          <cell r="U238">
            <v>1.3</v>
          </cell>
          <cell r="V238">
            <v>0.3</v>
          </cell>
          <cell r="W238">
            <v>1.3</v>
          </cell>
          <cell r="X238">
            <v>-4.5999999999999996</v>
          </cell>
          <cell r="Y238">
            <v>-7.8</v>
          </cell>
          <cell r="Z238">
            <v>-1.9</v>
          </cell>
          <cell r="AA238">
            <v>4.0999999999999996</v>
          </cell>
          <cell r="AB238">
            <v>3.7</v>
          </cell>
          <cell r="AC238">
            <v>4.5999999999999996</v>
          </cell>
          <cell r="AD238">
            <v>3.2</v>
          </cell>
          <cell r="AE238">
            <v>3.8</v>
          </cell>
          <cell r="AF238">
            <v>2.8</v>
          </cell>
          <cell r="AG238">
            <v>0.9</v>
          </cell>
          <cell r="AH238">
            <v>-4.3</v>
          </cell>
          <cell r="AI238">
            <v>-1.4</v>
          </cell>
          <cell r="AJ238">
            <v>1.1000000000000001</v>
          </cell>
          <cell r="AK238">
            <v>0</v>
          </cell>
          <cell r="AL238">
            <v>7.1</v>
          </cell>
          <cell r="AM238">
            <v>1</v>
          </cell>
          <cell r="AN238">
            <v>3.4</v>
          </cell>
          <cell r="AO238">
            <v>2.9</v>
          </cell>
          <cell r="AP238">
            <v>4.4000000000000004</v>
          </cell>
          <cell r="AQ238">
            <v>1.1000000000000001</v>
          </cell>
          <cell r="AR238">
            <v>2.2000000000000002</v>
          </cell>
          <cell r="AS238">
            <v>4.4000000000000004</v>
          </cell>
          <cell r="AT238">
            <v>-2.1</v>
          </cell>
          <cell r="AU238">
            <v>-0.7</v>
          </cell>
          <cell r="AV238">
            <v>-1.3</v>
          </cell>
          <cell r="AW238">
            <v>1.7</v>
          </cell>
          <cell r="AX238">
            <v>-5</v>
          </cell>
          <cell r="AY238">
            <v>-6.5</v>
          </cell>
          <cell r="AZ238">
            <v>0.4</v>
          </cell>
          <cell r="BA238">
            <v>-0.4</v>
          </cell>
          <cell r="BB238">
            <v>-0.4</v>
          </cell>
          <cell r="BC238">
            <v>-1</v>
          </cell>
          <cell r="BD238">
            <v>-0.7</v>
          </cell>
          <cell r="BE238">
            <v>0.7</v>
          </cell>
          <cell r="BF238">
            <v>-0.5</v>
          </cell>
          <cell r="BG238">
            <v>-3.5</v>
          </cell>
          <cell r="BH238">
            <v>3.1</v>
          </cell>
          <cell r="BI238">
            <v>3.9</v>
          </cell>
          <cell r="BJ238">
            <v>2.1</v>
          </cell>
          <cell r="BK238">
            <v>3.8</v>
          </cell>
          <cell r="BL238">
            <v>3.1</v>
          </cell>
          <cell r="BM238">
            <v>5.6</v>
          </cell>
          <cell r="BN238">
            <v>3.5</v>
          </cell>
          <cell r="BO238">
            <v>4.8</v>
          </cell>
          <cell r="BP238">
            <v>5</v>
          </cell>
          <cell r="BQ238">
            <v>5.0999999999999996</v>
          </cell>
          <cell r="BR238">
            <v>3.2</v>
          </cell>
          <cell r="BS238">
            <v>0.4</v>
          </cell>
          <cell r="BT238">
            <v>-0.7</v>
          </cell>
          <cell r="BU238">
            <v>-1.9</v>
          </cell>
          <cell r="BV238">
            <v>2.2999999999999998</v>
          </cell>
          <cell r="BW238">
            <v>0.6</v>
          </cell>
          <cell r="BX238">
            <v>0.3</v>
          </cell>
          <cell r="BY238">
            <v>2.6</v>
          </cell>
          <cell r="BZ238">
            <v>-5.7</v>
          </cell>
          <cell r="CA238">
            <v>0</v>
          </cell>
          <cell r="CB238">
            <v>-0.8</v>
          </cell>
          <cell r="CC238">
            <v>1.4</v>
          </cell>
          <cell r="CD238">
            <v>0.1</v>
          </cell>
          <cell r="CE238">
            <v>1.8</v>
          </cell>
          <cell r="CF238">
            <v>1.7</v>
          </cell>
          <cell r="CG238">
            <v>3.6</v>
          </cell>
          <cell r="CH238">
            <v>12.4</v>
          </cell>
          <cell r="CI238">
            <v>3.3</v>
          </cell>
          <cell r="CJ238">
            <v>3.6</v>
          </cell>
          <cell r="CK238">
            <v>5</v>
          </cell>
          <cell r="CL238">
            <v>4.9000000000000004</v>
          </cell>
          <cell r="CM238">
            <v>4.8</v>
          </cell>
          <cell r="CN238">
            <v>2.1</v>
          </cell>
          <cell r="CO238">
            <v>6</v>
          </cell>
          <cell r="CP238">
            <v>5.0999999999999996</v>
          </cell>
          <cell r="CQ238">
            <v>3.3</v>
          </cell>
          <cell r="CR238">
            <v>3.4</v>
          </cell>
          <cell r="CS238">
            <v>-2.7</v>
          </cell>
          <cell r="CT238">
            <v>10.5</v>
          </cell>
          <cell r="CU238">
            <v>4.0999999999999996</v>
          </cell>
          <cell r="CV238">
            <v>2.1</v>
          </cell>
          <cell r="CW238">
            <v>3.1</v>
          </cell>
          <cell r="CX238">
            <v>1.6</v>
          </cell>
          <cell r="CY238">
            <v>0.2</v>
          </cell>
          <cell r="CZ238">
            <v>1.1000000000000001</v>
          </cell>
          <cell r="DA238">
            <v>0.1</v>
          </cell>
          <cell r="DB238">
            <v>0.6</v>
          </cell>
          <cell r="DC238">
            <v>-5.3</v>
          </cell>
          <cell r="DD238">
            <v>-11.4</v>
          </cell>
          <cell r="DE238">
            <v>-2</v>
          </cell>
          <cell r="DF238">
            <v>1.8</v>
          </cell>
          <cell r="DG238">
            <v>1.5</v>
          </cell>
          <cell r="DH238">
            <v>2</v>
          </cell>
          <cell r="DI238">
            <v>1.9</v>
          </cell>
          <cell r="DJ238">
            <v>-1.5</v>
          </cell>
          <cell r="DK238">
            <v>-0.7</v>
          </cell>
          <cell r="DL238">
            <v>4.5</v>
          </cell>
          <cell r="DM238">
            <v>4</v>
          </cell>
          <cell r="DN238">
            <v>2.1</v>
          </cell>
          <cell r="DO238">
            <v>1.7</v>
          </cell>
          <cell r="DP238">
            <v>1.6</v>
          </cell>
          <cell r="DQ238">
            <v>2.4</v>
          </cell>
          <cell r="DR238">
            <v>0.7</v>
          </cell>
          <cell r="DS238">
            <v>6.2</v>
          </cell>
          <cell r="DT238">
            <v>7.2</v>
          </cell>
          <cell r="DU238">
            <v>7</v>
          </cell>
          <cell r="DV238">
            <v>5.3</v>
          </cell>
          <cell r="EA238">
            <v>2.9</v>
          </cell>
          <cell r="EC238">
            <v>22.91</v>
          </cell>
          <cell r="ED238">
            <v>1.76</v>
          </cell>
          <cell r="EE238">
            <v>0.82</v>
          </cell>
          <cell r="EF238">
            <v>0.48</v>
          </cell>
          <cell r="EG238">
            <v>0.46</v>
          </cell>
          <cell r="EH238">
            <v>2.56</v>
          </cell>
          <cell r="EI238">
            <v>0.94</v>
          </cell>
          <cell r="EJ238">
            <v>1.06</v>
          </cell>
          <cell r="EK238">
            <v>0.28999999999999998</v>
          </cell>
          <cell r="EL238">
            <v>0.27</v>
          </cell>
          <cell r="EM238">
            <v>3.59</v>
          </cell>
          <cell r="EN238">
            <v>0.74</v>
          </cell>
          <cell r="EO238">
            <v>0.39</v>
          </cell>
          <cell r="EP238">
            <v>0.24</v>
          </cell>
          <cell r="EQ238">
            <v>0.71</v>
          </cell>
          <cell r="ER238">
            <v>0.34</v>
          </cell>
          <cell r="ES238">
            <v>0.56000000000000005</v>
          </cell>
          <cell r="ET238">
            <v>0.61</v>
          </cell>
          <cell r="EU238">
            <v>3.13</v>
          </cell>
          <cell r="EV238">
            <v>1.42</v>
          </cell>
          <cell r="EW238">
            <v>1.71</v>
          </cell>
          <cell r="EX238">
            <v>2.9</v>
          </cell>
          <cell r="EY238">
            <v>1.35</v>
          </cell>
          <cell r="EZ238">
            <v>1.56</v>
          </cell>
          <cell r="FA238">
            <v>6.77</v>
          </cell>
          <cell r="FB238">
            <v>2.97</v>
          </cell>
          <cell r="FC238">
            <v>3.79</v>
          </cell>
          <cell r="FD238">
            <v>2.21</v>
          </cell>
          <cell r="FE238">
            <v>0.15</v>
          </cell>
          <cell r="FF238">
            <v>0.22</v>
          </cell>
          <cell r="FG238">
            <v>0.36</v>
          </cell>
          <cell r="FH238">
            <v>0.4</v>
          </cell>
          <cell r="FI238">
            <v>0.28000000000000003</v>
          </cell>
          <cell r="FJ238">
            <v>0.81</v>
          </cell>
          <cell r="FK238">
            <v>10.08</v>
          </cell>
          <cell r="FL238">
            <v>6.5</v>
          </cell>
          <cell r="FM238">
            <v>2.87</v>
          </cell>
          <cell r="FN238">
            <v>2.33</v>
          </cell>
          <cell r="FO238">
            <v>1.3</v>
          </cell>
          <cell r="FP238">
            <v>3.58</v>
          </cell>
          <cell r="FQ238">
            <v>5.81</v>
          </cell>
          <cell r="FR238">
            <v>1.1100000000000001</v>
          </cell>
          <cell r="FS238">
            <v>0.95</v>
          </cell>
          <cell r="FT238">
            <v>0.16</v>
          </cell>
          <cell r="FU238">
            <v>2.09</v>
          </cell>
          <cell r="FV238">
            <v>1.68</v>
          </cell>
          <cell r="FW238">
            <v>0.41</v>
          </cell>
          <cell r="FX238">
            <v>0.59</v>
          </cell>
          <cell r="FY238">
            <v>0.95</v>
          </cell>
          <cell r="FZ238">
            <v>0.26</v>
          </cell>
          <cell r="GA238">
            <v>0.51</v>
          </cell>
          <cell r="GB238">
            <v>0.18</v>
          </cell>
          <cell r="GC238">
            <v>1.07</v>
          </cell>
          <cell r="GD238">
            <v>0.83</v>
          </cell>
          <cell r="GE238">
            <v>0.24</v>
          </cell>
          <cell r="GF238">
            <v>28.98</v>
          </cell>
          <cell r="GG238">
            <v>7.74</v>
          </cell>
          <cell r="GH238">
            <v>4.5999999999999996</v>
          </cell>
          <cell r="GI238">
            <v>2.42</v>
          </cell>
          <cell r="GJ238">
            <v>1.04</v>
          </cell>
          <cell r="GK238">
            <v>1.1399999999999999</v>
          </cell>
          <cell r="GL238">
            <v>16.64</v>
          </cell>
          <cell r="GM238">
            <v>11.69</v>
          </cell>
          <cell r="GN238">
            <v>1.72</v>
          </cell>
          <cell r="GO238">
            <v>3.23</v>
          </cell>
          <cell r="GP238">
            <v>14.26</v>
          </cell>
          <cell r="GQ238">
            <v>4.6399999999999997</v>
          </cell>
          <cell r="GR238">
            <v>2.91</v>
          </cell>
          <cell r="GS238">
            <v>1.1499999999999999</v>
          </cell>
          <cell r="GT238">
            <v>0.57999999999999996</v>
          </cell>
          <cell r="GU238">
            <v>2.62</v>
          </cell>
          <cell r="GV238">
            <v>0.99</v>
          </cell>
          <cell r="GW238">
            <v>0.39</v>
          </cell>
          <cell r="GX238">
            <v>0.7</v>
          </cell>
          <cell r="GY238">
            <v>0.52</v>
          </cell>
          <cell r="GZ238">
            <v>4.32</v>
          </cell>
          <cell r="HA238">
            <v>0.48</v>
          </cell>
          <cell r="HB238">
            <v>1.76</v>
          </cell>
          <cell r="HC238">
            <v>2.08</v>
          </cell>
          <cell r="HD238">
            <v>2.68</v>
          </cell>
          <cell r="HE238">
            <v>0.67</v>
          </cell>
          <cell r="HF238">
            <v>1.1200000000000001</v>
          </cell>
          <cell r="HG238">
            <v>0.9</v>
          </cell>
          <cell r="HH238">
            <v>6.98</v>
          </cell>
          <cell r="HI238">
            <v>5.29</v>
          </cell>
          <cell r="HJ238">
            <v>4.1100000000000003</v>
          </cell>
          <cell r="HK238">
            <v>0.18</v>
          </cell>
          <cell r="HL238">
            <v>1</v>
          </cell>
          <cell r="HM238">
            <v>1.69</v>
          </cell>
          <cell r="HN238">
            <v>19.45</v>
          </cell>
          <cell r="HO238">
            <v>18.38</v>
          </cell>
          <cell r="HP238">
            <v>7.27</v>
          </cell>
          <cell r="HQ238">
            <v>5.62</v>
          </cell>
          <cell r="HR238">
            <v>2.95</v>
          </cell>
          <cell r="HS238">
            <v>1.01</v>
          </cell>
          <cell r="HT238">
            <v>1.52</v>
          </cell>
          <cell r="HU238">
            <v>1.08</v>
          </cell>
          <cell r="HV238">
            <v>4.92</v>
          </cell>
          <cell r="HW238">
            <v>0.16</v>
          </cell>
          <cell r="HX238">
            <v>4.75</v>
          </cell>
          <cell r="HY238">
            <v>17.149999999999999</v>
          </cell>
          <cell r="HZ238">
            <v>4.33</v>
          </cell>
          <cell r="IA238">
            <v>2.2799999999999998</v>
          </cell>
          <cell r="IB238">
            <v>2.0499999999999998</v>
          </cell>
          <cell r="IC238">
            <v>1.26</v>
          </cell>
          <cell r="ID238">
            <v>0.66</v>
          </cell>
          <cell r="IE238">
            <v>0.6</v>
          </cell>
          <cell r="IF238">
            <v>5.53</v>
          </cell>
          <cell r="IG238">
            <v>0.82</v>
          </cell>
          <cell r="IH238">
            <v>0.76</v>
          </cell>
          <cell r="II238">
            <v>1.08</v>
          </cell>
          <cell r="IJ238">
            <v>0.59</v>
          </cell>
          <cell r="IK238">
            <v>0.66</v>
          </cell>
          <cell r="IL238">
            <v>1.61</v>
          </cell>
          <cell r="IM238">
            <v>6.03</v>
          </cell>
          <cell r="IN238">
            <v>3.37</v>
          </cell>
          <cell r="IO238">
            <v>2.66</v>
          </cell>
          <cell r="IP238">
            <v>4.0599999999999996</v>
          </cell>
          <cell r="IQ238">
            <v>0.79</v>
          </cell>
        </row>
        <row r="239">
          <cell r="B239">
            <v>-0.7</v>
          </cell>
          <cell r="C239">
            <v>0.6</v>
          </cell>
          <cell r="D239">
            <v>1.2</v>
          </cell>
          <cell r="F239">
            <v>3.3</v>
          </cell>
          <cell r="G239">
            <v>4.2</v>
          </cell>
          <cell r="H239">
            <v>3.7</v>
          </cell>
          <cell r="I239">
            <v>6.5</v>
          </cell>
          <cell r="J239">
            <v>2.6</v>
          </cell>
          <cell r="K239">
            <v>2.5</v>
          </cell>
          <cell r="L239">
            <v>2.5</v>
          </cell>
          <cell r="M239">
            <v>2.1</v>
          </cell>
          <cell r="N239">
            <v>4</v>
          </cell>
          <cell r="O239">
            <v>2.5</v>
          </cell>
          <cell r="P239">
            <v>3.4</v>
          </cell>
          <cell r="Q239">
            <v>9.1</v>
          </cell>
          <cell r="R239">
            <v>3.2</v>
          </cell>
          <cell r="S239">
            <v>22.3</v>
          </cell>
          <cell r="T239">
            <v>-5.6</v>
          </cell>
          <cell r="U239">
            <v>3.9</v>
          </cell>
          <cell r="V239">
            <v>0.2</v>
          </cell>
          <cell r="W239">
            <v>1.1000000000000001</v>
          </cell>
          <cell r="X239">
            <v>2</v>
          </cell>
          <cell r="Y239">
            <v>-2.9</v>
          </cell>
          <cell r="Z239">
            <v>6.4</v>
          </cell>
          <cell r="AA239">
            <v>3.9</v>
          </cell>
          <cell r="AB239">
            <v>3</v>
          </cell>
          <cell r="AC239">
            <v>4.8</v>
          </cell>
          <cell r="AD239">
            <v>3.7</v>
          </cell>
          <cell r="AE239">
            <v>4.5999999999999996</v>
          </cell>
          <cell r="AF239">
            <v>3.1</v>
          </cell>
          <cell r="AG239">
            <v>2.5</v>
          </cell>
          <cell r="AH239">
            <v>-2</v>
          </cell>
          <cell r="AI239">
            <v>3.7</v>
          </cell>
          <cell r="AJ239">
            <v>1.6</v>
          </cell>
          <cell r="AK239">
            <v>2.8</v>
          </cell>
          <cell r="AL239">
            <v>5</v>
          </cell>
          <cell r="AM239">
            <v>2.6</v>
          </cell>
          <cell r="AN239">
            <v>3.5</v>
          </cell>
          <cell r="AO239">
            <v>3</v>
          </cell>
          <cell r="AP239">
            <v>5.2</v>
          </cell>
          <cell r="AQ239">
            <v>0.8</v>
          </cell>
          <cell r="AR239">
            <v>1.8</v>
          </cell>
          <cell r="AS239">
            <v>4.3</v>
          </cell>
          <cell r="AT239">
            <v>-1.8</v>
          </cell>
          <cell r="AU239">
            <v>-1.7</v>
          </cell>
          <cell r="AV239">
            <v>-2</v>
          </cell>
          <cell r="AW239">
            <v>-0.7</v>
          </cell>
          <cell r="AX239">
            <v>-3.3</v>
          </cell>
          <cell r="AY239">
            <v>-4.7</v>
          </cell>
          <cell r="AZ239">
            <v>1.4</v>
          </cell>
          <cell r="BA239">
            <v>-0.7</v>
          </cell>
          <cell r="BB239">
            <v>-1.7</v>
          </cell>
          <cell r="BC239">
            <v>-3.2</v>
          </cell>
          <cell r="BD239">
            <v>-2.2999999999999998</v>
          </cell>
          <cell r="BE239">
            <v>1.4</v>
          </cell>
          <cell r="BF239">
            <v>0.4</v>
          </cell>
          <cell r="BG239">
            <v>-2</v>
          </cell>
          <cell r="BH239">
            <v>3.1</v>
          </cell>
          <cell r="BI239">
            <v>3.9</v>
          </cell>
          <cell r="BJ239">
            <v>2.2999999999999998</v>
          </cell>
          <cell r="BK239">
            <v>3.7</v>
          </cell>
          <cell r="BL239">
            <v>2.6</v>
          </cell>
          <cell r="BM239">
            <v>5.8</v>
          </cell>
          <cell r="BN239">
            <v>4.2</v>
          </cell>
          <cell r="BO239">
            <v>4.7</v>
          </cell>
          <cell r="BP239">
            <v>5.0999999999999996</v>
          </cell>
          <cell r="BQ239">
            <v>5</v>
          </cell>
          <cell r="BR239">
            <v>3</v>
          </cell>
          <cell r="BS239">
            <v>0.8</v>
          </cell>
          <cell r="BT239">
            <v>0.2</v>
          </cell>
          <cell r="BU239">
            <v>-0.3</v>
          </cell>
          <cell r="BV239">
            <v>2.8</v>
          </cell>
          <cell r="BW239">
            <v>-2.2999999999999998</v>
          </cell>
          <cell r="BX239">
            <v>1.1000000000000001</v>
          </cell>
          <cell r="BY239">
            <v>4.3</v>
          </cell>
          <cell r="BZ239">
            <v>-5.4</v>
          </cell>
          <cell r="CA239">
            <v>1.4</v>
          </cell>
          <cell r="CB239">
            <v>-1.6</v>
          </cell>
          <cell r="CC239">
            <v>0.8</v>
          </cell>
          <cell r="CD239">
            <v>3.6</v>
          </cell>
          <cell r="CE239">
            <v>0.6</v>
          </cell>
          <cell r="CF239">
            <v>0.2</v>
          </cell>
          <cell r="CG239">
            <v>3.6</v>
          </cell>
          <cell r="CH239">
            <v>9.1</v>
          </cell>
          <cell r="CI239">
            <v>3.5</v>
          </cell>
          <cell r="CJ239">
            <v>3.2</v>
          </cell>
          <cell r="CK239">
            <v>4.5999999999999996</v>
          </cell>
          <cell r="CL239">
            <v>4.7</v>
          </cell>
          <cell r="CM239">
            <v>4.5999999999999996</v>
          </cell>
          <cell r="CN239">
            <v>1</v>
          </cell>
          <cell r="CO239">
            <v>5.9</v>
          </cell>
          <cell r="CP239">
            <v>4.7</v>
          </cell>
          <cell r="CQ239">
            <v>5.9</v>
          </cell>
          <cell r="CR239">
            <v>6.1</v>
          </cell>
          <cell r="CS239">
            <v>-1.2</v>
          </cell>
          <cell r="CT239">
            <v>19.3</v>
          </cell>
          <cell r="CU239">
            <v>1.7</v>
          </cell>
          <cell r="CV239">
            <v>2.6</v>
          </cell>
          <cell r="CW239">
            <v>2</v>
          </cell>
          <cell r="CX239">
            <v>2.8</v>
          </cell>
          <cell r="CY239">
            <v>-1</v>
          </cell>
          <cell r="CZ239">
            <v>1.1000000000000001</v>
          </cell>
          <cell r="DA239">
            <v>-1.1000000000000001</v>
          </cell>
          <cell r="DB239">
            <v>1.4</v>
          </cell>
          <cell r="DC239">
            <v>-3.8</v>
          </cell>
          <cell r="DD239">
            <v>-10.7</v>
          </cell>
          <cell r="DE239">
            <v>0.4</v>
          </cell>
          <cell r="DF239">
            <v>2.2000000000000002</v>
          </cell>
          <cell r="DG239">
            <v>1.3</v>
          </cell>
          <cell r="DH239">
            <v>3.1</v>
          </cell>
          <cell r="DI239">
            <v>2</v>
          </cell>
          <cell r="DJ239">
            <v>-1.8</v>
          </cell>
          <cell r="DK239">
            <v>-1</v>
          </cell>
          <cell r="DL239">
            <v>5</v>
          </cell>
          <cell r="DM239">
            <v>4.8</v>
          </cell>
          <cell r="DN239">
            <v>2.7</v>
          </cell>
          <cell r="DO239">
            <v>1.5</v>
          </cell>
          <cell r="DP239">
            <v>3.4</v>
          </cell>
          <cell r="DQ239">
            <v>5.8</v>
          </cell>
          <cell r="DR239">
            <v>0.6</v>
          </cell>
          <cell r="DS239">
            <v>6.3</v>
          </cell>
          <cell r="DT239">
            <v>7.2</v>
          </cell>
          <cell r="DU239">
            <v>7</v>
          </cell>
          <cell r="DV239">
            <v>5.3</v>
          </cell>
          <cell r="DW239">
            <v>0</v>
          </cell>
          <cell r="DX239">
            <v>0</v>
          </cell>
          <cell r="DY239">
            <v>0</v>
          </cell>
          <cell r="DZ239">
            <v>0</v>
          </cell>
          <cell r="EA239">
            <v>3</v>
          </cell>
          <cell r="EC239">
            <v>23.08</v>
          </cell>
          <cell r="ED239">
            <v>1.76</v>
          </cell>
          <cell r="EE239">
            <v>0.82</v>
          </cell>
          <cell r="EF239">
            <v>0.48</v>
          </cell>
          <cell r="EG239">
            <v>0.46</v>
          </cell>
          <cell r="EH239">
            <v>2.58</v>
          </cell>
          <cell r="EI239">
            <v>0.96</v>
          </cell>
          <cell r="EJ239">
            <v>1.06</v>
          </cell>
          <cell r="EK239">
            <v>0.3</v>
          </cell>
          <cell r="EL239">
            <v>0.27</v>
          </cell>
          <cell r="EM239">
            <v>3.59</v>
          </cell>
          <cell r="EN239">
            <v>0.74</v>
          </cell>
          <cell r="EO239">
            <v>0.41</v>
          </cell>
          <cell r="EP239">
            <v>0.24</v>
          </cell>
          <cell r="EQ239">
            <v>0.69</v>
          </cell>
          <cell r="ER239">
            <v>0.34</v>
          </cell>
          <cell r="ES239">
            <v>0.56000000000000005</v>
          </cell>
          <cell r="ET239">
            <v>0.61</v>
          </cell>
          <cell r="EU239">
            <v>3.17</v>
          </cell>
          <cell r="EV239">
            <v>1.46</v>
          </cell>
          <cell r="EW239">
            <v>1.71</v>
          </cell>
          <cell r="EX239">
            <v>2.92</v>
          </cell>
          <cell r="EY239">
            <v>1.35</v>
          </cell>
          <cell r="EZ239">
            <v>1.57</v>
          </cell>
          <cell r="FA239">
            <v>6.83</v>
          </cell>
          <cell r="FB239">
            <v>3.01</v>
          </cell>
          <cell r="FC239">
            <v>3.82</v>
          </cell>
          <cell r="FD239">
            <v>2.23</v>
          </cell>
          <cell r="FE239">
            <v>0.15</v>
          </cell>
          <cell r="FF239">
            <v>0.23</v>
          </cell>
          <cell r="FG239">
            <v>0.36</v>
          </cell>
          <cell r="FH239">
            <v>0.41</v>
          </cell>
          <cell r="FI239">
            <v>0.27</v>
          </cell>
          <cell r="FJ239">
            <v>0.81</v>
          </cell>
          <cell r="FK239">
            <v>10.17</v>
          </cell>
          <cell r="FL239">
            <v>6.56</v>
          </cell>
          <cell r="FM239">
            <v>2.92</v>
          </cell>
          <cell r="FN239">
            <v>2.34</v>
          </cell>
          <cell r="FO239">
            <v>1.3</v>
          </cell>
          <cell r="FP239">
            <v>3.61</v>
          </cell>
          <cell r="FQ239">
            <v>5.82</v>
          </cell>
          <cell r="FR239">
            <v>1.1000000000000001</v>
          </cell>
          <cell r="FS239">
            <v>0.94</v>
          </cell>
          <cell r="FT239">
            <v>0.16</v>
          </cell>
          <cell r="FU239">
            <v>2.09</v>
          </cell>
          <cell r="FV239">
            <v>1.68</v>
          </cell>
          <cell r="FW239">
            <v>0.41</v>
          </cell>
          <cell r="FX239">
            <v>0.6</v>
          </cell>
          <cell r="FY239">
            <v>0.95</v>
          </cell>
          <cell r="FZ239">
            <v>0.26</v>
          </cell>
          <cell r="GA239">
            <v>0.5</v>
          </cell>
          <cell r="GB239">
            <v>0.19</v>
          </cell>
          <cell r="GC239">
            <v>1.07</v>
          </cell>
          <cell r="GD239">
            <v>0.83</v>
          </cell>
          <cell r="GE239">
            <v>0.24</v>
          </cell>
          <cell r="GF239">
            <v>29.37</v>
          </cell>
          <cell r="GG239">
            <v>7.78</v>
          </cell>
          <cell r="GH239">
            <v>4.7</v>
          </cell>
          <cell r="GI239">
            <v>2.46</v>
          </cell>
          <cell r="GJ239">
            <v>1.06</v>
          </cell>
          <cell r="GK239">
            <v>1.18</v>
          </cell>
          <cell r="GL239">
            <v>16.89</v>
          </cell>
          <cell r="GM239">
            <v>11.83</v>
          </cell>
          <cell r="GN239">
            <v>1.8</v>
          </cell>
          <cell r="GO239">
            <v>3.26</v>
          </cell>
          <cell r="GP239">
            <v>14.3</v>
          </cell>
          <cell r="GQ239">
            <v>4.66</v>
          </cell>
          <cell r="GR239">
            <v>2.93</v>
          </cell>
          <cell r="GS239">
            <v>1.1599999999999999</v>
          </cell>
          <cell r="GT239">
            <v>0.56999999999999995</v>
          </cell>
          <cell r="GU239">
            <v>2.63</v>
          </cell>
          <cell r="GV239">
            <v>1.01</v>
          </cell>
          <cell r="GW239">
            <v>0.39</v>
          </cell>
          <cell r="GX239">
            <v>0.71</v>
          </cell>
          <cell r="GY239">
            <v>0.52</v>
          </cell>
          <cell r="GZ239">
            <v>4.3099999999999996</v>
          </cell>
          <cell r="HA239">
            <v>0.49</v>
          </cell>
          <cell r="HB239">
            <v>1.75</v>
          </cell>
          <cell r="HC239">
            <v>2.0699999999999998</v>
          </cell>
          <cell r="HD239">
            <v>2.71</v>
          </cell>
          <cell r="HE239">
            <v>0.68</v>
          </cell>
          <cell r="HF239">
            <v>1.1299999999999999</v>
          </cell>
          <cell r="HG239">
            <v>0.9</v>
          </cell>
          <cell r="HH239">
            <v>6.9</v>
          </cell>
          <cell r="HI239">
            <v>5.29</v>
          </cell>
          <cell r="HJ239">
            <v>4.1100000000000003</v>
          </cell>
          <cell r="HK239">
            <v>0.17</v>
          </cell>
          <cell r="HL239">
            <v>1.01</v>
          </cell>
          <cell r="HM239">
            <v>1.6</v>
          </cell>
          <cell r="HN239">
            <v>20.079999999999998</v>
          </cell>
          <cell r="HO239">
            <v>19</v>
          </cell>
          <cell r="HP239">
            <v>7.25</v>
          </cell>
          <cell r="HQ239">
            <v>6.26</v>
          </cell>
          <cell r="HR239">
            <v>2.93</v>
          </cell>
          <cell r="HS239">
            <v>1.02</v>
          </cell>
          <cell r="HT239">
            <v>1.53</v>
          </cell>
          <cell r="HU239">
            <v>1.0900000000000001</v>
          </cell>
          <cell r="HV239">
            <v>4.88</v>
          </cell>
          <cell r="HW239">
            <v>0.16</v>
          </cell>
          <cell r="HX239">
            <v>4.72</v>
          </cell>
          <cell r="HY239">
            <v>17.350000000000001</v>
          </cell>
          <cell r="HZ239">
            <v>4.3</v>
          </cell>
          <cell r="IA239">
            <v>2.2400000000000002</v>
          </cell>
          <cell r="IB239">
            <v>2.06</v>
          </cell>
          <cell r="IC239">
            <v>1.27</v>
          </cell>
          <cell r="ID239">
            <v>0.66</v>
          </cell>
          <cell r="IE239">
            <v>0.61</v>
          </cell>
          <cell r="IF239">
            <v>5.59</v>
          </cell>
          <cell r="IG239">
            <v>0.82</v>
          </cell>
          <cell r="IH239">
            <v>0.76</v>
          </cell>
          <cell r="II239">
            <v>1.1000000000000001</v>
          </cell>
          <cell r="IJ239">
            <v>0.61</v>
          </cell>
          <cell r="IK239">
            <v>0.67</v>
          </cell>
          <cell r="IL239">
            <v>1.62</v>
          </cell>
          <cell r="IM239">
            <v>6.19</v>
          </cell>
          <cell r="IN239">
            <v>3.48</v>
          </cell>
          <cell r="IO239">
            <v>2.71</v>
          </cell>
          <cell r="IP239">
            <v>4.0599999999999996</v>
          </cell>
          <cell r="IQ239">
            <v>0.79</v>
          </cell>
        </row>
        <row r="240">
          <cell r="B240">
            <v>2.2999999999999998</v>
          </cell>
          <cell r="C240">
            <v>0.8</v>
          </cell>
          <cell r="D240">
            <v>0.8</v>
          </cell>
          <cell r="F240">
            <v>3.6</v>
          </cell>
          <cell r="G240">
            <v>5.5</v>
          </cell>
          <cell r="H240">
            <v>5.9</v>
          </cell>
          <cell r="I240">
            <v>6.2</v>
          </cell>
          <cell r="J240">
            <v>3.9</v>
          </cell>
          <cell r="K240">
            <v>4.5</v>
          </cell>
          <cell r="L240">
            <v>6.2</v>
          </cell>
          <cell r="M240">
            <v>3.7</v>
          </cell>
          <cell r="N240">
            <v>6</v>
          </cell>
          <cell r="O240">
            <v>0.3</v>
          </cell>
          <cell r="P240">
            <v>2</v>
          </cell>
          <cell r="Q240">
            <v>7.4</v>
          </cell>
          <cell r="R240">
            <v>3.7</v>
          </cell>
          <cell r="S240">
            <v>6.2</v>
          </cell>
          <cell r="T240">
            <v>-5.8</v>
          </cell>
          <cell r="U240">
            <v>-1.4</v>
          </cell>
          <cell r="V240">
            <v>0.7</v>
          </cell>
          <cell r="W240">
            <v>3.3</v>
          </cell>
          <cell r="X240">
            <v>3.1</v>
          </cell>
          <cell r="Y240">
            <v>-5.9</v>
          </cell>
          <cell r="Z240">
            <v>11.6</v>
          </cell>
          <cell r="AA240">
            <v>4.2</v>
          </cell>
          <cell r="AB240">
            <v>2.6</v>
          </cell>
          <cell r="AC240">
            <v>5.7</v>
          </cell>
          <cell r="AD240">
            <v>3.8</v>
          </cell>
          <cell r="AE240">
            <v>3.9</v>
          </cell>
          <cell r="AF240">
            <v>3.6</v>
          </cell>
          <cell r="AG240">
            <v>2.6</v>
          </cell>
          <cell r="AH240">
            <v>-0.7</v>
          </cell>
          <cell r="AI240">
            <v>3</v>
          </cell>
          <cell r="AJ240">
            <v>3</v>
          </cell>
          <cell r="AK240">
            <v>0.5</v>
          </cell>
          <cell r="AL240">
            <v>7.1</v>
          </cell>
          <cell r="AM240">
            <v>2.4</v>
          </cell>
          <cell r="AN240">
            <v>3.3</v>
          </cell>
          <cell r="AO240">
            <v>2.5</v>
          </cell>
          <cell r="AP240">
            <v>4.0999999999999996</v>
          </cell>
          <cell r="AQ240">
            <v>0.5</v>
          </cell>
          <cell r="AR240">
            <v>2.1</v>
          </cell>
          <cell r="AS240">
            <v>4.8</v>
          </cell>
          <cell r="AT240">
            <v>-0.5</v>
          </cell>
          <cell r="AU240">
            <v>-1.6</v>
          </cell>
          <cell r="AV240">
            <v>-1.9</v>
          </cell>
          <cell r="AW240">
            <v>0.1</v>
          </cell>
          <cell r="AX240">
            <v>-1.4</v>
          </cell>
          <cell r="AY240">
            <v>-1.5</v>
          </cell>
          <cell r="AZ240">
            <v>-1.1000000000000001</v>
          </cell>
          <cell r="BA240">
            <v>-0.2</v>
          </cell>
          <cell r="BB240">
            <v>-0.7</v>
          </cell>
          <cell r="BC240">
            <v>-0.6</v>
          </cell>
          <cell r="BD240">
            <v>-1.1000000000000001</v>
          </cell>
          <cell r="BE240">
            <v>0.4</v>
          </cell>
          <cell r="BF240">
            <v>1.8</v>
          </cell>
          <cell r="BG240">
            <v>0.4</v>
          </cell>
          <cell r="BH240">
            <v>4.0999999999999996</v>
          </cell>
          <cell r="BI240">
            <v>3.6</v>
          </cell>
          <cell r="BJ240">
            <v>2.5</v>
          </cell>
          <cell r="BK240">
            <v>3.9</v>
          </cell>
          <cell r="BL240">
            <v>2.7</v>
          </cell>
          <cell r="BM240">
            <v>5</v>
          </cell>
          <cell r="BN240">
            <v>5.7</v>
          </cell>
          <cell r="BO240">
            <v>4.0999999999999996</v>
          </cell>
          <cell r="BP240">
            <v>4.4000000000000004</v>
          </cell>
          <cell r="BQ240">
            <v>5</v>
          </cell>
          <cell r="BR240">
            <v>2.8</v>
          </cell>
          <cell r="BS240">
            <v>0.9</v>
          </cell>
          <cell r="BT240">
            <v>0.1</v>
          </cell>
          <cell r="BU240">
            <v>-0.5</v>
          </cell>
          <cell r="BV240">
            <v>2.7</v>
          </cell>
          <cell r="BW240">
            <v>-1.7</v>
          </cell>
          <cell r="BX240">
            <v>-0.2</v>
          </cell>
          <cell r="BY240">
            <v>2.8</v>
          </cell>
          <cell r="BZ240">
            <v>-4.4000000000000004</v>
          </cell>
          <cell r="CA240">
            <v>-2.2999999999999998</v>
          </cell>
          <cell r="CB240">
            <v>-0.8</v>
          </cell>
          <cell r="CC240">
            <v>1.1000000000000001</v>
          </cell>
          <cell r="CD240">
            <v>2.6</v>
          </cell>
          <cell r="CE240">
            <v>2.1</v>
          </cell>
          <cell r="CF240">
            <v>0.9</v>
          </cell>
          <cell r="CG240">
            <v>4.4000000000000004</v>
          </cell>
          <cell r="CH240">
            <v>10.199999999999999</v>
          </cell>
          <cell r="CI240">
            <v>3.3</v>
          </cell>
          <cell r="CJ240">
            <v>3.4</v>
          </cell>
          <cell r="CK240">
            <v>4.2</v>
          </cell>
          <cell r="CL240">
            <v>4.5</v>
          </cell>
          <cell r="CM240">
            <v>4.4000000000000004</v>
          </cell>
          <cell r="CN240">
            <v>1.8</v>
          </cell>
          <cell r="CO240">
            <v>5.5</v>
          </cell>
          <cell r="CP240">
            <v>4.0999999999999996</v>
          </cell>
          <cell r="CQ240">
            <v>3.9</v>
          </cell>
          <cell r="CR240">
            <v>4</v>
          </cell>
          <cell r="CS240">
            <v>-3.7</v>
          </cell>
          <cell r="CT240">
            <v>15.2</v>
          </cell>
          <cell r="CU240">
            <v>2.2999999999999998</v>
          </cell>
          <cell r="CV240">
            <v>3.5</v>
          </cell>
          <cell r="CW240">
            <v>2</v>
          </cell>
          <cell r="CX240">
            <v>3.3</v>
          </cell>
          <cell r="CY240">
            <v>-2</v>
          </cell>
          <cell r="CZ240">
            <v>1.4</v>
          </cell>
          <cell r="DA240">
            <v>-2.1</v>
          </cell>
          <cell r="DB240">
            <v>0.6</v>
          </cell>
          <cell r="DC240">
            <v>-6.3</v>
          </cell>
          <cell r="DD240">
            <v>-12.2</v>
          </cell>
          <cell r="DE240">
            <v>-1.9</v>
          </cell>
          <cell r="DF240">
            <v>1.7</v>
          </cell>
          <cell r="DG240">
            <v>1.5</v>
          </cell>
          <cell r="DH240">
            <v>1.9</v>
          </cell>
          <cell r="DI240">
            <v>3</v>
          </cell>
          <cell r="DJ240">
            <v>-1.9</v>
          </cell>
          <cell r="DK240">
            <v>0.9</v>
          </cell>
          <cell r="DL240">
            <v>4.3</v>
          </cell>
          <cell r="DM240">
            <v>10</v>
          </cell>
          <cell r="DN240">
            <v>3.3</v>
          </cell>
          <cell r="DO240">
            <v>3</v>
          </cell>
          <cell r="DP240">
            <v>2.1</v>
          </cell>
          <cell r="DQ240">
            <v>4.9000000000000004</v>
          </cell>
          <cell r="DR240">
            <v>-1.5</v>
          </cell>
          <cell r="DS240">
            <v>6.3</v>
          </cell>
          <cell r="DT240">
            <v>7.5</v>
          </cell>
          <cell r="DU240">
            <v>7</v>
          </cell>
          <cell r="DV240">
            <v>5.3</v>
          </cell>
          <cell r="DW240">
            <v>0</v>
          </cell>
          <cell r="DX240">
            <v>0</v>
          </cell>
          <cell r="DY240">
            <v>0</v>
          </cell>
          <cell r="DZ240">
            <v>0</v>
          </cell>
          <cell r="EA240">
            <v>3.8</v>
          </cell>
          <cell r="EC240">
            <v>23.49</v>
          </cell>
          <cell r="ED240">
            <v>1.79</v>
          </cell>
          <cell r="EE240">
            <v>0.84</v>
          </cell>
          <cell r="EF240">
            <v>0.49</v>
          </cell>
          <cell r="EG240">
            <v>0.47</v>
          </cell>
          <cell r="EH240">
            <v>2.64</v>
          </cell>
          <cell r="EI240">
            <v>0.99</v>
          </cell>
          <cell r="EJ240">
            <v>1.08</v>
          </cell>
          <cell r="EK240">
            <v>0.3</v>
          </cell>
          <cell r="EL240">
            <v>0.27</v>
          </cell>
          <cell r="EM240">
            <v>3.6</v>
          </cell>
          <cell r="EN240">
            <v>0.75</v>
          </cell>
          <cell r="EO240">
            <v>0.4</v>
          </cell>
          <cell r="EP240">
            <v>0.24</v>
          </cell>
          <cell r="EQ240">
            <v>0.69</v>
          </cell>
          <cell r="ER240">
            <v>0.34</v>
          </cell>
          <cell r="ES240">
            <v>0.56000000000000005</v>
          </cell>
          <cell r="ET240">
            <v>0.63</v>
          </cell>
          <cell r="EU240">
            <v>3.37</v>
          </cell>
          <cell r="EV240">
            <v>1.54</v>
          </cell>
          <cell r="EW240">
            <v>1.83</v>
          </cell>
          <cell r="EX240">
            <v>2.94</v>
          </cell>
          <cell r="EY240">
            <v>1.36</v>
          </cell>
          <cell r="EZ240">
            <v>1.58</v>
          </cell>
          <cell r="FA240">
            <v>6.89</v>
          </cell>
          <cell r="FB240">
            <v>3.03</v>
          </cell>
          <cell r="FC240">
            <v>3.87</v>
          </cell>
          <cell r="FD240">
            <v>2.25</v>
          </cell>
          <cell r="FE240">
            <v>0.15</v>
          </cell>
          <cell r="FF240">
            <v>0.23</v>
          </cell>
          <cell r="FG240">
            <v>0.36</v>
          </cell>
          <cell r="FH240">
            <v>0.4</v>
          </cell>
          <cell r="FI240">
            <v>0.28000000000000003</v>
          </cell>
          <cell r="FJ240">
            <v>0.82</v>
          </cell>
          <cell r="FK240">
            <v>10.220000000000001</v>
          </cell>
          <cell r="FL240">
            <v>6.59</v>
          </cell>
          <cell r="FM240">
            <v>2.93</v>
          </cell>
          <cell r="FN240">
            <v>2.34</v>
          </cell>
          <cell r="FO240">
            <v>1.32</v>
          </cell>
          <cell r="FP240">
            <v>3.64</v>
          </cell>
          <cell r="FQ240">
            <v>5.81</v>
          </cell>
          <cell r="FR240">
            <v>1.1000000000000001</v>
          </cell>
          <cell r="FS240">
            <v>0.93</v>
          </cell>
          <cell r="FT240">
            <v>0.16</v>
          </cell>
          <cell r="FU240">
            <v>2.08</v>
          </cell>
          <cell r="FV240">
            <v>1.67</v>
          </cell>
          <cell r="FW240">
            <v>0.4</v>
          </cell>
          <cell r="FX240">
            <v>0.59</v>
          </cell>
          <cell r="FY240">
            <v>0.96</v>
          </cell>
          <cell r="FZ240">
            <v>0.26</v>
          </cell>
          <cell r="GA240">
            <v>0.51</v>
          </cell>
          <cell r="GB240">
            <v>0.19</v>
          </cell>
          <cell r="GC240">
            <v>1.08</v>
          </cell>
          <cell r="GD240">
            <v>0.83</v>
          </cell>
          <cell r="GE240">
            <v>0.24</v>
          </cell>
          <cell r="GF240">
            <v>29.58</v>
          </cell>
          <cell r="GG240">
            <v>7.84</v>
          </cell>
          <cell r="GH240">
            <v>4.74</v>
          </cell>
          <cell r="GI240">
            <v>2.48</v>
          </cell>
          <cell r="GJ240">
            <v>1.06</v>
          </cell>
          <cell r="GK240">
            <v>1.2</v>
          </cell>
          <cell r="GL240">
            <v>17</v>
          </cell>
          <cell r="GM240">
            <v>11.92</v>
          </cell>
          <cell r="GN240">
            <v>1.8</v>
          </cell>
          <cell r="GO240">
            <v>3.28</v>
          </cell>
          <cell r="GP240">
            <v>14.39</v>
          </cell>
          <cell r="GQ240">
            <v>4.68</v>
          </cell>
          <cell r="GR240">
            <v>2.94</v>
          </cell>
          <cell r="GS240">
            <v>1.17</v>
          </cell>
          <cell r="GT240">
            <v>0.57999999999999996</v>
          </cell>
          <cell r="GU240">
            <v>2.6</v>
          </cell>
          <cell r="GV240">
            <v>1</v>
          </cell>
          <cell r="GW240">
            <v>0.39</v>
          </cell>
          <cell r="GX240">
            <v>0.69</v>
          </cell>
          <cell r="GY240">
            <v>0.52</v>
          </cell>
          <cell r="GZ240">
            <v>4.3600000000000003</v>
          </cell>
          <cell r="HA240">
            <v>0.49</v>
          </cell>
          <cell r="HB240">
            <v>1.77</v>
          </cell>
          <cell r="HC240">
            <v>2.1</v>
          </cell>
          <cell r="HD240">
            <v>2.75</v>
          </cell>
          <cell r="HE240">
            <v>0.7</v>
          </cell>
          <cell r="HF240">
            <v>1.1399999999999999</v>
          </cell>
          <cell r="HG240">
            <v>0.91</v>
          </cell>
          <cell r="HH240">
            <v>6.82</v>
          </cell>
          <cell r="HI240">
            <v>5.29</v>
          </cell>
          <cell r="HJ240">
            <v>4.0999999999999996</v>
          </cell>
          <cell r="HK240">
            <v>0.18</v>
          </cell>
          <cell r="HL240">
            <v>1.02</v>
          </cell>
          <cell r="HM240">
            <v>1.53</v>
          </cell>
          <cell r="HN240">
            <v>19.989999999999998</v>
          </cell>
          <cell r="HO240">
            <v>18.89</v>
          </cell>
          <cell r="HP240">
            <v>7.18</v>
          </cell>
          <cell r="HQ240">
            <v>6.21</v>
          </cell>
          <cell r="HR240">
            <v>2.95</v>
          </cell>
          <cell r="HS240">
            <v>1.04</v>
          </cell>
          <cell r="HT240">
            <v>1.53</v>
          </cell>
          <cell r="HU240">
            <v>1.1000000000000001</v>
          </cell>
          <cell r="HV240">
            <v>4.8499999999999996</v>
          </cell>
          <cell r="HW240">
            <v>0.17</v>
          </cell>
          <cell r="HX240">
            <v>4.68</v>
          </cell>
          <cell r="HY240">
            <v>17.350000000000001</v>
          </cell>
          <cell r="HZ240">
            <v>4.21</v>
          </cell>
          <cell r="IA240">
            <v>2.16</v>
          </cell>
          <cell r="IB240">
            <v>2.04</v>
          </cell>
          <cell r="IC240">
            <v>1.27</v>
          </cell>
          <cell r="ID240">
            <v>0.66</v>
          </cell>
          <cell r="IE240">
            <v>0.61</v>
          </cell>
          <cell r="IF240">
            <v>5.63</v>
          </cell>
          <cell r="IG240">
            <v>0.81</v>
          </cell>
          <cell r="IH240">
            <v>0.75</v>
          </cell>
          <cell r="II240">
            <v>1.1100000000000001</v>
          </cell>
          <cell r="IJ240">
            <v>0.63</v>
          </cell>
          <cell r="IK240">
            <v>0.67</v>
          </cell>
          <cell r="IL240">
            <v>1.65</v>
          </cell>
          <cell r="IM240">
            <v>6.24</v>
          </cell>
          <cell r="IN240">
            <v>3.6</v>
          </cell>
          <cell r="IO240">
            <v>2.64</v>
          </cell>
          <cell r="IP240">
            <v>4.0599999999999996</v>
          </cell>
          <cell r="IQ240">
            <v>0.79</v>
          </cell>
        </row>
        <row r="241">
          <cell r="B241">
            <v>-2.1</v>
          </cell>
          <cell r="C241">
            <v>0.6</v>
          </cell>
          <cell r="D241">
            <v>0.7</v>
          </cell>
          <cell r="F241">
            <v>4.2</v>
          </cell>
          <cell r="G241">
            <v>4.7</v>
          </cell>
          <cell r="H241">
            <v>4.3</v>
          </cell>
          <cell r="I241">
            <v>7</v>
          </cell>
          <cell r="J241">
            <v>3.2</v>
          </cell>
          <cell r="K241">
            <v>5.0999999999999996</v>
          </cell>
          <cell r="L241">
            <v>8</v>
          </cell>
          <cell r="M241">
            <v>4.8</v>
          </cell>
          <cell r="N241">
            <v>2.6</v>
          </cell>
          <cell r="O241">
            <v>-1.2</v>
          </cell>
          <cell r="P241">
            <v>1.9</v>
          </cell>
          <cell r="Q241">
            <v>5.2</v>
          </cell>
          <cell r="R241">
            <v>2.8</v>
          </cell>
          <cell r="S241">
            <v>7.3</v>
          </cell>
          <cell r="T241">
            <v>-6.5</v>
          </cell>
          <cell r="U241">
            <v>1.6</v>
          </cell>
          <cell r="V241">
            <v>1.2</v>
          </cell>
          <cell r="W241">
            <v>5.3</v>
          </cell>
          <cell r="X241">
            <v>6.5</v>
          </cell>
          <cell r="Y241">
            <v>-3.3</v>
          </cell>
          <cell r="Z241">
            <v>15.4</v>
          </cell>
          <cell r="AA241">
            <v>4.2</v>
          </cell>
          <cell r="AB241">
            <v>4.4000000000000004</v>
          </cell>
          <cell r="AC241">
            <v>3.9</v>
          </cell>
          <cell r="AD241">
            <v>3.5</v>
          </cell>
          <cell r="AE241">
            <v>4.2</v>
          </cell>
          <cell r="AF241">
            <v>3.1</v>
          </cell>
          <cell r="AG241">
            <v>4</v>
          </cell>
          <cell r="AH241">
            <v>0.5</v>
          </cell>
          <cell r="AI241">
            <v>3.2</v>
          </cell>
          <cell r="AJ241">
            <v>7.4</v>
          </cell>
          <cell r="AK241">
            <v>1.5</v>
          </cell>
          <cell r="AL241">
            <v>6.2</v>
          </cell>
          <cell r="AM241">
            <v>3.9</v>
          </cell>
          <cell r="AN241">
            <v>3.3</v>
          </cell>
          <cell r="AO241">
            <v>2.9</v>
          </cell>
          <cell r="AP241">
            <v>4.5</v>
          </cell>
          <cell r="AQ241">
            <v>0.4</v>
          </cell>
          <cell r="AR241">
            <v>3.5</v>
          </cell>
          <cell r="AS241">
            <v>4</v>
          </cell>
          <cell r="AT241">
            <v>-1.7</v>
          </cell>
          <cell r="AU241">
            <v>-2.1</v>
          </cell>
          <cell r="AV241">
            <v>-2</v>
          </cell>
          <cell r="AW241">
            <v>-1.8</v>
          </cell>
          <cell r="AX241">
            <v>-1.9</v>
          </cell>
          <cell r="AY241">
            <v>-1.9</v>
          </cell>
          <cell r="AZ241">
            <v>-2.1</v>
          </cell>
          <cell r="BA241">
            <v>-1.1000000000000001</v>
          </cell>
          <cell r="BB241">
            <v>-2.4</v>
          </cell>
          <cell r="BC241">
            <v>-1.9</v>
          </cell>
          <cell r="BD241">
            <v>-2.1</v>
          </cell>
          <cell r="BE241">
            <v>-3.8</v>
          </cell>
          <cell r="BF241">
            <v>-0.9</v>
          </cell>
          <cell r="BG241">
            <v>-3.2</v>
          </cell>
          <cell r="BH241">
            <v>4.2</v>
          </cell>
          <cell r="BI241">
            <v>3.3</v>
          </cell>
          <cell r="BJ241">
            <v>2.8</v>
          </cell>
          <cell r="BK241">
            <v>3.9</v>
          </cell>
          <cell r="BL241">
            <v>2.6</v>
          </cell>
          <cell r="BM241">
            <v>4.5999999999999996</v>
          </cell>
          <cell r="BN241">
            <v>6.1</v>
          </cell>
          <cell r="BO241">
            <v>3.3</v>
          </cell>
          <cell r="BP241">
            <v>3.3</v>
          </cell>
          <cell r="BQ241">
            <v>5</v>
          </cell>
          <cell r="BR241">
            <v>2.9</v>
          </cell>
          <cell r="BS241">
            <v>1.8</v>
          </cell>
          <cell r="BT241">
            <v>-0.2</v>
          </cell>
          <cell r="BU241">
            <v>-1.2</v>
          </cell>
          <cell r="BV241">
            <v>2.2000000000000002</v>
          </cell>
          <cell r="BW241">
            <v>0.3</v>
          </cell>
          <cell r="BX241">
            <v>0</v>
          </cell>
          <cell r="BY241">
            <v>1.7</v>
          </cell>
          <cell r="BZ241">
            <v>-2.4</v>
          </cell>
          <cell r="CA241">
            <v>0.1</v>
          </cell>
          <cell r="CB241">
            <v>-1</v>
          </cell>
          <cell r="CC241">
            <v>2.6</v>
          </cell>
          <cell r="CD241">
            <v>3.8</v>
          </cell>
          <cell r="CE241">
            <v>2.9</v>
          </cell>
          <cell r="CF241">
            <v>2.2000000000000002</v>
          </cell>
          <cell r="CG241">
            <v>5.4</v>
          </cell>
          <cell r="CH241">
            <v>12</v>
          </cell>
          <cell r="CI241">
            <v>3.5</v>
          </cell>
          <cell r="CJ241">
            <v>3.3</v>
          </cell>
          <cell r="CK241">
            <v>4.5999999999999996</v>
          </cell>
          <cell r="CL241">
            <v>5.3</v>
          </cell>
          <cell r="CM241">
            <v>5.3</v>
          </cell>
          <cell r="CN241">
            <v>2.6</v>
          </cell>
          <cell r="CO241">
            <v>5.6</v>
          </cell>
          <cell r="CP241">
            <v>1.9</v>
          </cell>
          <cell r="CQ241">
            <v>6.3</v>
          </cell>
          <cell r="CR241">
            <v>6.5</v>
          </cell>
          <cell r="CS241">
            <v>-1</v>
          </cell>
          <cell r="CT241">
            <v>20.2</v>
          </cell>
          <cell r="CU241">
            <v>2.4</v>
          </cell>
          <cell r="CV241">
            <v>2.5</v>
          </cell>
          <cell r="CW241">
            <v>2.4</v>
          </cell>
          <cell r="CX241">
            <v>3.3</v>
          </cell>
          <cell r="CY241">
            <v>-1.9</v>
          </cell>
          <cell r="CZ241">
            <v>1.6</v>
          </cell>
          <cell r="DA241">
            <v>-2</v>
          </cell>
          <cell r="DB241">
            <v>0.5</v>
          </cell>
          <cell r="DC241">
            <v>-4.5</v>
          </cell>
          <cell r="DD241">
            <v>-7.5</v>
          </cell>
          <cell r="DE241">
            <v>-1</v>
          </cell>
          <cell r="DF241">
            <v>1.6</v>
          </cell>
          <cell r="DG241">
            <v>1</v>
          </cell>
          <cell r="DH241">
            <v>2.2000000000000002</v>
          </cell>
          <cell r="DI241">
            <v>2.7</v>
          </cell>
          <cell r="DJ241">
            <v>-2.6</v>
          </cell>
          <cell r="DK241">
            <v>-1.7</v>
          </cell>
          <cell r="DL241">
            <v>4.7</v>
          </cell>
          <cell r="DM241">
            <v>8.3000000000000007</v>
          </cell>
          <cell r="DN241">
            <v>3.9</v>
          </cell>
          <cell r="DO241">
            <v>3.6</v>
          </cell>
          <cell r="DP241">
            <v>2.1</v>
          </cell>
          <cell r="DQ241">
            <v>1.7</v>
          </cell>
          <cell r="DR241">
            <v>2.4</v>
          </cell>
          <cell r="DS241">
            <v>5.9</v>
          </cell>
          <cell r="DT241">
            <v>6.6</v>
          </cell>
          <cell r="DU241">
            <v>6.9</v>
          </cell>
          <cell r="DV241">
            <v>4.8</v>
          </cell>
          <cell r="DW241">
            <v>0</v>
          </cell>
          <cell r="DX241">
            <v>0</v>
          </cell>
          <cell r="DY241">
            <v>0</v>
          </cell>
          <cell r="DZ241">
            <v>0</v>
          </cell>
          <cell r="EA241">
            <v>3.9</v>
          </cell>
          <cell r="EC241">
            <v>23.84</v>
          </cell>
          <cell r="ED241">
            <v>1.81</v>
          </cell>
          <cell r="EE241">
            <v>0.84</v>
          </cell>
          <cell r="EF241">
            <v>0.5</v>
          </cell>
          <cell r="EG241">
            <v>0.47</v>
          </cell>
          <cell r="EH241">
            <v>2.66</v>
          </cell>
          <cell r="EI241">
            <v>1.01</v>
          </cell>
          <cell r="EJ241">
            <v>1.0900000000000001</v>
          </cell>
          <cell r="EK241">
            <v>0.3</v>
          </cell>
          <cell r="EL241">
            <v>0.26</v>
          </cell>
          <cell r="EM241">
            <v>3.64</v>
          </cell>
          <cell r="EN241">
            <v>0.76</v>
          </cell>
          <cell r="EO241">
            <v>0.4</v>
          </cell>
          <cell r="EP241">
            <v>0.24</v>
          </cell>
          <cell r="EQ241">
            <v>0.68</v>
          </cell>
          <cell r="ER241">
            <v>0.34</v>
          </cell>
          <cell r="ES241">
            <v>0.56999999999999995</v>
          </cell>
          <cell r="ET241">
            <v>0.64</v>
          </cell>
          <cell r="EU241">
            <v>3.5</v>
          </cell>
          <cell r="EV241">
            <v>1.53</v>
          </cell>
          <cell r="EW241">
            <v>1.97</v>
          </cell>
          <cell r="EX241">
            <v>2.99</v>
          </cell>
          <cell r="EY241">
            <v>1.39</v>
          </cell>
          <cell r="EZ241">
            <v>1.6</v>
          </cell>
          <cell r="FA241">
            <v>6.95</v>
          </cell>
          <cell r="FB241">
            <v>3.06</v>
          </cell>
          <cell r="FC241">
            <v>3.89</v>
          </cell>
          <cell r="FD241">
            <v>2.29</v>
          </cell>
          <cell r="FE241">
            <v>0.15</v>
          </cell>
          <cell r="FF241">
            <v>0.23</v>
          </cell>
          <cell r="FG241">
            <v>0.37</v>
          </cell>
          <cell r="FH241">
            <v>0.41</v>
          </cell>
          <cell r="FI241">
            <v>0.28999999999999998</v>
          </cell>
          <cell r="FJ241">
            <v>0.84</v>
          </cell>
          <cell r="FK241">
            <v>10.35</v>
          </cell>
          <cell r="FL241">
            <v>6.66</v>
          </cell>
          <cell r="FM241">
            <v>2.98</v>
          </cell>
          <cell r="FN241">
            <v>2.35</v>
          </cell>
          <cell r="FO241">
            <v>1.34</v>
          </cell>
          <cell r="FP241">
            <v>3.69</v>
          </cell>
          <cell r="FQ241">
            <v>5.66</v>
          </cell>
          <cell r="FR241">
            <v>1.07</v>
          </cell>
          <cell r="FS241">
            <v>0.91</v>
          </cell>
          <cell r="FT241">
            <v>0.16</v>
          </cell>
          <cell r="FU241">
            <v>2.04</v>
          </cell>
          <cell r="FV241">
            <v>1.65</v>
          </cell>
          <cell r="FW241">
            <v>0.39</v>
          </cell>
          <cell r="FX241">
            <v>0.56999999999999995</v>
          </cell>
          <cell r="FY241">
            <v>0.93</v>
          </cell>
          <cell r="FZ241">
            <v>0.26</v>
          </cell>
          <cell r="GA241">
            <v>0.5</v>
          </cell>
          <cell r="GB241">
            <v>0.18</v>
          </cell>
          <cell r="GC241">
            <v>1.05</v>
          </cell>
          <cell r="GD241">
            <v>0.8</v>
          </cell>
          <cell r="GE241">
            <v>0.25</v>
          </cell>
          <cell r="GF241">
            <v>29.76</v>
          </cell>
          <cell r="GG241">
            <v>7.9</v>
          </cell>
          <cell r="GH241">
            <v>4.8099999999999996</v>
          </cell>
          <cell r="GI241">
            <v>2.5099999999999998</v>
          </cell>
          <cell r="GJ241">
            <v>1.08</v>
          </cell>
          <cell r="GK241">
            <v>1.21</v>
          </cell>
          <cell r="GL241">
            <v>17.05</v>
          </cell>
          <cell r="GM241">
            <v>11.96</v>
          </cell>
          <cell r="GN241">
            <v>1.8</v>
          </cell>
          <cell r="GO241">
            <v>3.29</v>
          </cell>
          <cell r="GP241">
            <v>14.34</v>
          </cell>
          <cell r="GQ241">
            <v>4.58</v>
          </cell>
          <cell r="GR241">
            <v>2.85</v>
          </cell>
          <cell r="GS241">
            <v>1.1599999999999999</v>
          </cell>
          <cell r="GT241">
            <v>0.56000000000000005</v>
          </cell>
          <cell r="GU241">
            <v>2.57</v>
          </cell>
          <cell r="GV241">
            <v>0.99</v>
          </cell>
          <cell r="GW241">
            <v>0.38</v>
          </cell>
          <cell r="GX241">
            <v>0.68</v>
          </cell>
          <cell r="GY241">
            <v>0.52</v>
          </cell>
          <cell r="GZ241">
            <v>4.3899999999999997</v>
          </cell>
          <cell r="HA241">
            <v>0.49</v>
          </cell>
          <cell r="HB241">
            <v>1.79</v>
          </cell>
          <cell r="HC241">
            <v>2.11</v>
          </cell>
          <cell r="HD241">
            <v>2.81</v>
          </cell>
          <cell r="HE241">
            <v>0.74</v>
          </cell>
          <cell r="HF241">
            <v>1.1499999999999999</v>
          </cell>
          <cell r="HG241">
            <v>0.92</v>
          </cell>
          <cell r="HH241">
            <v>7.12</v>
          </cell>
          <cell r="HI241">
            <v>5.38</v>
          </cell>
          <cell r="HJ241">
            <v>4.16</v>
          </cell>
          <cell r="HK241">
            <v>0.18</v>
          </cell>
          <cell r="HL241">
            <v>1.04</v>
          </cell>
          <cell r="HM241">
            <v>1.75</v>
          </cell>
          <cell r="HN241">
            <v>20.25</v>
          </cell>
          <cell r="HO241">
            <v>19.14</v>
          </cell>
          <cell r="HP241">
            <v>7.28</v>
          </cell>
          <cell r="HQ241">
            <v>6.29</v>
          </cell>
          <cell r="HR241">
            <v>2.99</v>
          </cell>
          <cell r="HS241">
            <v>1.04</v>
          </cell>
          <cell r="HT241">
            <v>1.54</v>
          </cell>
          <cell r="HU241">
            <v>1.1100000000000001</v>
          </cell>
          <cell r="HV241">
            <v>4.87</v>
          </cell>
          <cell r="HW241">
            <v>0.17</v>
          </cell>
          <cell r="HX241">
            <v>4.7</v>
          </cell>
          <cell r="HY241">
            <v>17.46</v>
          </cell>
          <cell r="HZ241">
            <v>4.18</v>
          </cell>
          <cell r="IA241">
            <v>2.13</v>
          </cell>
          <cell r="IB241">
            <v>2.0499999999999998</v>
          </cell>
          <cell r="IC241">
            <v>1.28</v>
          </cell>
          <cell r="ID241">
            <v>0.66</v>
          </cell>
          <cell r="IE241">
            <v>0.61</v>
          </cell>
          <cell r="IF241">
            <v>5.66</v>
          </cell>
          <cell r="IG241">
            <v>0.8</v>
          </cell>
          <cell r="IH241">
            <v>0.75</v>
          </cell>
          <cell r="II241">
            <v>1.1200000000000001</v>
          </cell>
          <cell r="IJ241">
            <v>0.63</v>
          </cell>
          <cell r="IK241">
            <v>0.68</v>
          </cell>
          <cell r="IL241">
            <v>1.67</v>
          </cell>
          <cell r="IM241">
            <v>6.35</v>
          </cell>
          <cell r="IN241">
            <v>3.64</v>
          </cell>
          <cell r="IO241">
            <v>2.71</v>
          </cell>
          <cell r="IP241">
            <v>4.29</v>
          </cell>
          <cell r="IQ241">
            <v>0.83</v>
          </cell>
        </row>
        <row r="242">
          <cell r="B242">
            <v>1.5</v>
          </cell>
          <cell r="C242">
            <v>1</v>
          </cell>
          <cell r="D242">
            <v>0.9</v>
          </cell>
          <cell r="F242">
            <v>8.3000000000000007</v>
          </cell>
          <cell r="G242">
            <v>4</v>
          </cell>
          <cell r="H242">
            <v>3.3</v>
          </cell>
          <cell r="I242">
            <v>6.1</v>
          </cell>
          <cell r="J242">
            <v>3.2</v>
          </cell>
          <cell r="K242">
            <v>5.3</v>
          </cell>
          <cell r="L242">
            <v>7.8</v>
          </cell>
          <cell r="M242">
            <v>4.3</v>
          </cell>
          <cell r="N242">
            <v>6.1</v>
          </cell>
          <cell r="O242">
            <v>-0.1</v>
          </cell>
          <cell r="P242">
            <v>2.2000000000000002</v>
          </cell>
          <cell r="Q242">
            <v>3.7</v>
          </cell>
          <cell r="R242">
            <v>6.4</v>
          </cell>
          <cell r="S242">
            <v>-1</v>
          </cell>
          <cell r="T242">
            <v>-2.9</v>
          </cell>
          <cell r="U242">
            <v>1.4</v>
          </cell>
          <cell r="V242">
            <v>3.7</v>
          </cell>
          <cell r="W242">
            <v>4</v>
          </cell>
          <cell r="X242">
            <v>37.6</v>
          </cell>
          <cell r="Y242">
            <v>64.2</v>
          </cell>
          <cell r="Z242">
            <v>15.5</v>
          </cell>
          <cell r="AA242">
            <v>4.4000000000000004</v>
          </cell>
          <cell r="AB242">
            <v>3.7</v>
          </cell>
          <cell r="AC242">
            <v>4.9000000000000004</v>
          </cell>
          <cell r="AD242">
            <v>3.5</v>
          </cell>
          <cell r="AE242">
            <v>3.5</v>
          </cell>
          <cell r="AF242">
            <v>3.4</v>
          </cell>
          <cell r="AG242">
            <v>3.8</v>
          </cell>
          <cell r="AH242">
            <v>6.9</v>
          </cell>
          <cell r="AI242">
            <v>3.9</v>
          </cell>
          <cell r="AJ242">
            <v>5.0999999999999996</v>
          </cell>
          <cell r="AK242">
            <v>2.4</v>
          </cell>
          <cell r="AL242">
            <v>5.4</v>
          </cell>
          <cell r="AM242">
            <v>2.6</v>
          </cell>
          <cell r="AN242">
            <v>3.6</v>
          </cell>
          <cell r="AO242">
            <v>3.3</v>
          </cell>
          <cell r="AP242">
            <v>4.7</v>
          </cell>
          <cell r="AQ242">
            <v>1.4</v>
          </cell>
          <cell r="AR242">
            <v>3.8</v>
          </cell>
          <cell r="AS242">
            <v>4.2</v>
          </cell>
          <cell r="AT242">
            <v>-1.7</v>
          </cell>
          <cell r="AU242">
            <v>-1.8</v>
          </cell>
          <cell r="AV242">
            <v>-1.9</v>
          </cell>
          <cell r="AW242">
            <v>-1</v>
          </cell>
          <cell r="AX242">
            <v>-3.6</v>
          </cell>
          <cell r="AY242">
            <v>-4.0999999999999996</v>
          </cell>
          <cell r="AZ242">
            <v>-1.4</v>
          </cell>
          <cell r="BA242">
            <v>-1</v>
          </cell>
          <cell r="BB242">
            <v>0.3</v>
          </cell>
          <cell r="BC242">
            <v>-0.4</v>
          </cell>
          <cell r="BD242">
            <v>0.9</v>
          </cell>
          <cell r="BE242">
            <v>-0.2</v>
          </cell>
          <cell r="BF242">
            <v>0</v>
          </cell>
          <cell r="BG242">
            <v>-1</v>
          </cell>
          <cell r="BH242">
            <v>3.4</v>
          </cell>
          <cell r="BI242">
            <v>3.5</v>
          </cell>
          <cell r="BJ242">
            <v>3</v>
          </cell>
          <cell r="BK242">
            <v>4</v>
          </cell>
          <cell r="BL242">
            <v>2.7</v>
          </cell>
          <cell r="BM242">
            <v>4.4000000000000004</v>
          </cell>
          <cell r="BN242">
            <v>6.1</v>
          </cell>
          <cell r="BO242">
            <v>3.5</v>
          </cell>
          <cell r="BP242">
            <v>3.6</v>
          </cell>
          <cell r="BQ242">
            <v>5</v>
          </cell>
          <cell r="BR242">
            <v>2.9</v>
          </cell>
          <cell r="BS242">
            <v>1.4</v>
          </cell>
          <cell r="BT242">
            <v>-0.3</v>
          </cell>
          <cell r="BU242">
            <v>-0.7</v>
          </cell>
          <cell r="BV242">
            <v>2.1</v>
          </cell>
          <cell r="BW242">
            <v>-3.9</v>
          </cell>
          <cell r="BX242">
            <v>-0.8</v>
          </cell>
          <cell r="BY242">
            <v>-0.2</v>
          </cell>
          <cell r="BZ242">
            <v>-2.6</v>
          </cell>
          <cell r="CA242">
            <v>-0.2</v>
          </cell>
          <cell r="CB242">
            <v>-1.1000000000000001</v>
          </cell>
          <cell r="CC242">
            <v>1.7</v>
          </cell>
          <cell r="CD242">
            <v>3</v>
          </cell>
          <cell r="CE242">
            <v>1.8</v>
          </cell>
          <cell r="CF242">
            <v>1.5</v>
          </cell>
          <cell r="CG242">
            <v>5.9</v>
          </cell>
          <cell r="CH242">
            <v>12.4</v>
          </cell>
          <cell r="CI242">
            <v>3.7</v>
          </cell>
          <cell r="CJ242">
            <v>3.9</v>
          </cell>
          <cell r="CK242">
            <v>4.5999999999999996</v>
          </cell>
          <cell r="CL242">
            <v>5.0999999999999996</v>
          </cell>
          <cell r="CM242">
            <v>5.2</v>
          </cell>
          <cell r="CN242">
            <v>1.6</v>
          </cell>
          <cell r="CO242">
            <v>5.3</v>
          </cell>
          <cell r="CP242">
            <v>3.2</v>
          </cell>
          <cell r="CQ242">
            <v>7.7</v>
          </cell>
          <cell r="CR242">
            <v>7.9</v>
          </cell>
          <cell r="CS242">
            <v>-0.9</v>
          </cell>
          <cell r="CT242">
            <v>24.6</v>
          </cell>
          <cell r="CU242">
            <v>2.1</v>
          </cell>
          <cell r="CV242">
            <v>3.6</v>
          </cell>
          <cell r="CW242">
            <v>2.1</v>
          </cell>
          <cell r="CX242">
            <v>3.3</v>
          </cell>
          <cell r="CY242">
            <v>-0.9</v>
          </cell>
          <cell r="CZ242">
            <v>2.2000000000000002</v>
          </cell>
          <cell r="DA242">
            <v>-1</v>
          </cell>
          <cell r="DB242">
            <v>1.5</v>
          </cell>
          <cell r="DC242">
            <v>-4.7</v>
          </cell>
          <cell r="DD242">
            <v>-8.6999999999999993</v>
          </cell>
          <cell r="DE242">
            <v>-0.3</v>
          </cell>
          <cell r="DF242">
            <v>1.7</v>
          </cell>
          <cell r="DG242">
            <v>0.2</v>
          </cell>
          <cell r="DH242">
            <v>3.3</v>
          </cell>
          <cell r="DI242">
            <v>2.2999999999999998</v>
          </cell>
          <cell r="DJ242">
            <v>-3.5</v>
          </cell>
          <cell r="DK242">
            <v>-1.9</v>
          </cell>
          <cell r="DL242">
            <v>3.6</v>
          </cell>
          <cell r="DM242">
            <v>6.8</v>
          </cell>
          <cell r="DN242">
            <v>3.9</v>
          </cell>
          <cell r="DO242">
            <v>4.3</v>
          </cell>
          <cell r="DP242">
            <v>5</v>
          </cell>
          <cell r="DQ242">
            <v>6.9</v>
          </cell>
          <cell r="DR242">
            <v>2.6</v>
          </cell>
          <cell r="DS242">
            <v>5.8</v>
          </cell>
          <cell r="DT242">
            <v>6.4</v>
          </cell>
          <cell r="DU242">
            <v>6.9</v>
          </cell>
          <cell r="DV242">
            <v>4.8</v>
          </cell>
          <cell r="DW242">
            <v>2.2000000000000002</v>
          </cell>
          <cell r="DX242">
            <v>1.9</v>
          </cell>
          <cell r="DY242">
            <v>1</v>
          </cell>
          <cell r="DZ242">
            <v>3</v>
          </cell>
          <cell r="EA242">
            <v>3.7</v>
          </cell>
          <cell r="EC242">
            <v>24.81</v>
          </cell>
          <cell r="ED242">
            <v>1.83</v>
          </cell>
          <cell r="EE242">
            <v>0.85</v>
          </cell>
          <cell r="EF242">
            <v>0.5</v>
          </cell>
          <cell r="EG242">
            <v>0.48</v>
          </cell>
          <cell r="EH242">
            <v>2.69</v>
          </cell>
          <cell r="EI242">
            <v>1.02</v>
          </cell>
          <cell r="EJ242">
            <v>1.1000000000000001</v>
          </cell>
          <cell r="EK242">
            <v>0.31</v>
          </cell>
          <cell r="EL242">
            <v>0.27</v>
          </cell>
          <cell r="EM242">
            <v>3.67</v>
          </cell>
          <cell r="EN242">
            <v>0.76</v>
          </cell>
          <cell r="EO242">
            <v>0.41</v>
          </cell>
          <cell r="EP242">
            <v>0.24</v>
          </cell>
          <cell r="EQ242">
            <v>0.68</v>
          </cell>
          <cell r="ER242">
            <v>0.35</v>
          </cell>
          <cell r="ES242">
            <v>0.57999999999999996</v>
          </cell>
          <cell r="ET242">
            <v>0.64</v>
          </cell>
          <cell r="EU242">
            <v>4.3</v>
          </cell>
          <cell r="EV242">
            <v>2.3199999999999998</v>
          </cell>
          <cell r="EW242">
            <v>1.98</v>
          </cell>
          <cell r="EX242">
            <v>3.03</v>
          </cell>
          <cell r="EY242">
            <v>1.4</v>
          </cell>
          <cell r="EZ242">
            <v>1.63</v>
          </cell>
          <cell r="FA242">
            <v>7</v>
          </cell>
          <cell r="FB242">
            <v>3.08</v>
          </cell>
          <cell r="FC242">
            <v>3.92</v>
          </cell>
          <cell r="FD242">
            <v>2.29</v>
          </cell>
          <cell r="FE242">
            <v>0.16</v>
          </cell>
          <cell r="FF242">
            <v>0.23</v>
          </cell>
          <cell r="FG242">
            <v>0.37</v>
          </cell>
          <cell r="FH242">
            <v>0.41</v>
          </cell>
          <cell r="FI242">
            <v>0.28999999999999998</v>
          </cell>
          <cell r="FJ242">
            <v>0.83</v>
          </cell>
          <cell r="FK242">
            <v>10.44</v>
          </cell>
          <cell r="FL242">
            <v>6.71</v>
          </cell>
          <cell r="FM242">
            <v>3</v>
          </cell>
          <cell r="FN242">
            <v>2.36</v>
          </cell>
          <cell r="FO242">
            <v>1.35</v>
          </cell>
          <cell r="FP242">
            <v>3.73</v>
          </cell>
          <cell r="FQ242">
            <v>5.71</v>
          </cell>
          <cell r="FR242">
            <v>1.0900000000000001</v>
          </cell>
          <cell r="FS242">
            <v>0.93</v>
          </cell>
          <cell r="FT242">
            <v>0.16</v>
          </cell>
          <cell r="FU242">
            <v>2.0099999999999998</v>
          </cell>
          <cell r="FV242">
            <v>1.61</v>
          </cell>
          <cell r="FW242">
            <v>0.4</v>
          </cell>
          <cell r="FX242">
            <v>0.57999999999999996</v>
          </cell>
          <cell r="FY242">
            <v>0.95</v>
          </cell>
          <cell r="FZ242">
            <v>0.26</v>
          </cell>
          <cell r="GA242">
            <v>0.51</v>
          </cell>
          <cell r="GB242">
            <v>0.18</v>
          </cell>
          <cell r="GC242">
            <v>1.07</v>
          </cell>
          <cell r="GD242">
            <v>0.82</v>
          </cell>
          <cell r="GE242">
            <v>0.25</v>
          </cell>
          <cell r="GF242">
            <v>29.98</v>
          </cell>
          <cell r="GG242">
            <v>7.97</v>
          </cell>
          <cell r="GH242">
            <v>4.78</v>
          </cell>
          <cell r="GI242">
            <v>2.48</v>
          </cell>
          <cell r="GJ242">
            <v>1.0900000000000001</v>
          </cell>
          <cell r="GK242">
            <v>1.21</v>
          </cell>
          <cell r="GL242">
            <v>17.22</v>
          </cell>
          <cell r="GM242">
            <v>12.09</v>
          </cell>
          <cell r="GN242">
            <v>1.8</v>
          </cell>
          <cell r="GO242">
            <v>3.33</v>
          </cell>
          <cell r="GP242">
            <v>14.45</v>
          </cell>
          <cell r="GQ242">
            <v>4.62</v>
          </cell>
          <cell r="GR242">
            <v>2.89</v>
          </cell>
          <cell r="GS242">
            <v>1.17</v>
          </cell>
          <cell r="GT242">
            <v>0.56000000000000005</v>
          </cell>
          <cell r="GU242">
            <v>2.59</v>
          </cell>
          <cell r="GV242">
            <v>0.99</v>
          </cell>
          <cell r="GW242">
            <v>0.38</v>
          </cell>
          <cell r="GX242">
            <v>0.7</v>
          </cell>
          <cell r="GY242">
            <v>0.52</v>
          </cell>
          <cell r="GZ242">
            <v>4.4000000000000004</v>
          </cell>
          <cell r="HA242">
            <v>0.5</v>
          </cell>
          <cell r="HB242">
            <v>1.79</v>
          </cell>
          <cell r="HC242">
            <v>2.11</v>
          </cell>
          <cell r="HD242">
            <v>2.84</v>
          </cell>
          <cell r="HE242">
            <v>0.75</v>
          </cell>
          <cell r="HF242">
            <v>1.1599999999999999</v>
          </cell>
          <cell r="HG242">
            <v>0.93</v>
          </cell>
          <cell r="HH242">
            <v>7.3</v>
          </cell>
          <cell r="HI242">
            <v>5.56</v>
          </cell>
          <cell r="HJ242">
            <v>4.33</v>
          </cell>
          <cell r="HK242">
            <v>0.18</v>
          </cell>
          <cell r="HL242">
            <v>1.05</v>
          </cell>
          <cell r="HM242">
            <v>1.74</v>
          </cell>
          <cell r="HN242">
            <v>20.94</v>
          </cell>
          <cell r="HO242">
            <v>19.82</v>
          </cell>
          <cell r="HP242">
            <v>7.21</v>
          </cell>
          <cell r="HQ242">
            <v>7</v>
          </cell>
          <cell r="HR242">
            <v>3.02</v>
          </cell>
          <cell r="HS242">
            <v>1.05</v>
          </cell>
          <cell r="HT242">
            <v>1.55</v>
          </cell>
          <cell r="HU242">
            <v>1.1100000000000001</v>
          </cell>
          <cell r="HV242">
            <v>4.87</v>
          </cell>
          <cell r="HW242">
            <v>0.17</v>
          </cell>
          <cell r="HX242">
            <v>4.7</v>
          </cell>
          <cell r="HY242">
            <v>17.39</v>
          </cell>
          <cell r="HZ242">
            <v>4.13</v>
          </cell>
          <cell r="IA242">
            <v>2.08</v>
          </cell>
          <cell r="IB242">
            <v>2.0499999999999998</v>
          </cell>
          <cell r="IC242">
            <v>1.28</v>
          </cell>
          <cell r="ID242">
            <v>0.66</v>
          </cell>
          <cell r="IE242">
            <v>0.62</v>
          </cell>
          <cell r="IF242">
            <v>5.66</v>
          </cell>
          <cell r="IG242">
            <v>0.79</v>
          </cell>
          <cell r="IH242">
            <v>0.75</v>
          </cell>
          <cell r="II242">
            <v>1.1200000000000001</v>
          </cell>
          <cell r="IJ242">
            <v>0.63</v>
          </cell>
          <cell r="IK242">
            <v>0.68</v>
          </cell>
          <cell r="IL242">
            <v>1.68</v>
          </cell>
          <cell r="IM242">
            <v>6.33</v>
          </cell>
          <cell r="IN242">
            <v>3.6</v>
          </cell>
          <cell r="IO242">
            <v>2.73</v>
          </cell>
          <cell r="IP242">
            <v>4.29</v>
          </cell>
          <cell r="IQ242">
            <v>0.84</v>
          </cell>
        </row>
        <row r="243">
          <cell r="B243">
            <v>-0.6</v>
          </cell>
          <cell r="C243">
            <v>0.8</v>
          </cell>
          <cell r="D243">
            <v>2.2000000000000002</v>
          </cell>
          <cell r="F243">
            <v>9.9</v>
          </cell>
          <cell r="G243">
            <v>4.7</v>
          </cell>
          <cell r="H243">
            <v>4.5</v>
          </cell>
          <cell r="I243">
            <v>6.1</v>
          </cell>
          <cell r="J243">
            <v>3.8</v>
          </cell>
          <cell r="K243">
            <v>5.2</v>
          </cell>
          <cell r="L243">
            <v>8</v>
          </cell>
          <cell r="M243">
            <v>4.2</v>
          </cell>
          <cell r="N243">
            <v>5.3</v>
          </cell>
          <cell r="O243">
            <v>-0.6</v>
          </cell>
          <cell r="P243">
            <v>1.9</v>
          </cell>
          <cell r="Q243">
            <v>3.6</v>
          </cell>
          <cell r="R243">
            <v>0.7</v>
          </cell>
          <cell r="S243">
            <v>-0.1</v>
          </cell>
          <cell r="T243">
            <v>-3.3</v>
          </cell>
          <cell r="U243">
            <v>2.5</v>
          </cell>
          <cell r="V243">
            <v>3.9</v>
          </cell>
          <cell r="W243">
            <v>4.9000000000000004</v>
          </cell>
          <cell r="X243">
            <v>47.4</v>
          </cell>
          <cell r="Y243">
            <v>92.1</v>
          </cell>
          <cell r="Z243">
            <v>9.3000000000000007</v>
          </cell>
          <cell r="AA243">
            <v>5.8</v>
          </cell>
          <cell r="AB243">
            <v>6.8</v>
          </cell>
          <cell r="AC243">
            <v>4.9000000000000004</v>
          </cell>
          <cell r="AD243">
            <v>3.4</v>
          </cell>
          <cell r="AE243">
            <v>3</v>
          </cell>
          <cell r="AF243">
            <v>3.6</v>
          </cell>
          <cell r="AG243">
            <v>5.0999999999999996</v>
          </cell>
          <cell r="AH243">
            <v>6.5</v>
          </cell>
          <cell r="AI243">
            <v>3.3</v>
          </cell>
          <cell r="AJ243">
            <v>6.2</v>
          </cell>
          <cell r="AK243">
            <v>1.9</v>
          </cell>
          <cell r="AL243">
            <v>10.1</v>
          </cell>
          <cell r="AM243">
            <v>4.7</v>
          </cell>
          <cell r="AN243">
            <v>3.2</v>
          </cell>
          <cell r="AO243">
            <v>2.5</v>
          </cell>
          <cell r="AP243">
            <v>3.8</v>
          </cell>
          <cell r="AQ243">
            <v>-0.3</v>
          </cell>
          <cell r="AR243">
            <v>4.3</v>
          </cell>
          <cell r="AS243">
            <v>4.5999999999999996</v>
          </cell>
          <cell r="AT243">
            <v>-1.8</v>
          </cell>
          <cell r="AU243">
            <v>-1.3</v>
          </cell>
          <cell r="AV243">
            <v>-1.5</v>
          </cell>
          <cell r="AW243">
            <v>-0.1</v>
          </cell>
          <cell r="AX243">
            <v>-4</v>
          </cell>
          <cell r="AY243">
            <v>-4.5999999999999996</v>
          </cell>
          <cell r="AZ243">
            <v>-1.3</v>
          </cell>
          <cell r="BA243">
            <v>-1.4</v>
          </cell>
          <cell r="BB243">
            <v>1.1000000000000001</v>
          </cell>
          <cell r="BC243">
            <v>0</v>
          </cell>
          <cell r="BD243">
            <v>2.8</v>
          </cell>
          <cell r="BE243">
            <v>-1.7</v>
          </cell>
          <cell r="BF243">
            <v>-0.6</v>
          </cell>
          <cell r="BG243">
            <v>-2</v>
          </cell>
          <cell r="BH243">
            <v>4.5</v>
          </cell>
          <cell r="BI243">
            <v>3.3</v>
          </cell>
          <cell r="BJ243">
            <v>3.4</v>
          </cell>
          <cell r="BK243">
            <v>4.8</v>
          </cell>
          <cell r="BL243">
            <v>3.1</v>
          </cell>
          <cell r="BM243">
            <v>5</v>
          </cell>
          <cell r="BN243">
            <v>7.9</v>
          </cell>
          <cell r="BO243">
            <v>2.9</v>
          </cell>
          <cell r="BP243">
            <v>2.5</v>
          </cell>
          <cell r="BQ243">
            <v>5.6</v>
          </cell>
          <cell r="BR243">
            <v>2.6</v>
          </cell>
          <cell r="BS243">
            <v>2.4</v>
          </cell>
          <cell r="BT243">
            <v>0.4</v>
          </cell>
          <cell r="BU243">
            <v>-0.1</v>
          </cell>
          <cell r="BV243">
            <v>1.7</v>
          </cell>
          <cell r="BW243">
            <v>0.5</v>
          </cell>
          <cell r="BX243">
            <v>-1.6</v>
          </cell>
          <cell r="BY243">
            <v>-3.8</v>
          </cell>
          <cell r="BZ243">
            <v>-2.1</v>
          </cell>
          <cell r="CA243">
            <v>0.4</v>
          </cell>
          <cell r="CB243">
            <v>0.1</v>
          </cell>
          <cell r="CC243">
            <v>3.8</v>
          </cell>
          <cell r="CD243">
            <v>2.8</v>
          </cell>
          <cell r="CE243">
            <v>3</v>
          </cell>
          <cell r="CF243">
            <v>4.7</v>
          </cell>
          <cell r="CG243">
            <v>7.2</v>
          </cell>
          <cell r="CH243">
            <v>14.4</v>
          </cell>
          <cell r="CI243">
            <v>3.9</v>
          </cell>
          <cell r="CJ243">
            <v>5.8</v>
          </cell>
          <cell r="CK243">
            <v>5</v>
          </cell>
          <cell r="CL243">
            <v>5.6</v>
          </cell>
          <cell r="CM243">
            <v>5.7</v>
          </cell>
          <cell r="CN243">
            <v>2.2999999999999998</v>
          </cell>
          <cell r="CO243">
            <v>5.8</v>
          </cell>
          <cell r="CP243">
            <v>3</v>
          </cell>
          <cell r="CQ243">
            <v>4.5999999999999996</v>
          </cell>
          <cell r="CR243">
            <v>4.5999999999999996</v>
          </cell>
          <cell r="CS243">
            <v>0.1</v>
          </cell>
          <cell r="CT243">
            <v>10.5</v>
          </cell>
          <cell r="CU243">
            <v>3.7</v>
          </cell>
          <cell r="CV243">
            <v>3.3</v>
          </cell>
          <cell r="CW243">
            <v>4.4000000000000004</v>
          </cell>
          <cell r="CX243">
            <v>4.8</v>
          </cell>
          <cell r="CY243">
            <v>0.5</v>
          </cell>
          <cell r="CZ243">
            <v>2.1</v>
          </cell>
          <cell r="DA243">
            <v>0.4</v>
          </cell>
          <cell r="DB243">
            <v>1</v>
          </cell>
          <cell r="DC243">
            <v>-5.0999999999999996</v>
          </cell>
          <cell r="DD243">
            <v>-8.5</v>
          </cell>
          <cell r="DE243">
            <v>-1.3</v>
          </cell>
          <cell r="DF243">
            <v>1.5</v>
          </cell>
          <cell r="DG243">
            <v>0.8</v>
          </cell>
          <cell r="DH243">
            <v>2.2000000000000002</v>
          </cell>
          <cell r="DI243">
            <v>2.9</v>
          </cell>
          <cell r="DJ243">
            <v>-2.9</v>
          </cell>
          <cell r="DK243">
            <v>-2.4</v>
          </cell>
          <cell r="DL243">
            <v>3.2</v>
          </cell>
          <cell r="DM243">
            <v>6.5</v>
          </cell>
          <cell r="DN243">
            <v>3.7</v>
          </cell>
          <cell r="DO243">
            <v>6.3</v>
          </cell>
          <cell r="DP243">
            <v>3.5</v>
          </cell>
          <cell r="DQ243">
            <v>4.7</v>
          </cell>
          <cell r="DR243">
            <v>2</v>
          </cell>
          <cell r="DS243">
            <v>4.9000000000000004</v>
          </cell>
          <cell r="DT243">
            <v>7.1</v>
          </cell>
          <cell r="DU243">
            <v>6.9</v>
          </cell>
          <cell r="DV243">
            <v>2.4</v>
          </cell>
          <cell r="DW243">
            <v>2.4</v>
          </cell>
          <cell r="DX243">
            <v>2.1</v>
          </cell>
          <cell r="DY243">
            <v>1.1000000000000001</v>
          </cell>
          <cell r="DZ243">
            <v>3.2</v>
          </cell>
          <cell r="EA243">
            <v>4.7</v>
          </cell>
          <cell r="EC243">
            <v>25.38</v>
          </cell>
          <cell r="ED243">
            <v>1.84</v>
          </cell>
          <cell r="EE243">
            <v>0.86</v>
          </cell>
          <cell r="EF243">
            <v>0.51</v>
          </cell>
          <cell r="EG243">
            <v>0.48</v>
          </cell>
          <cell r="EH243">
            <v>2.71</v>
          </cell>
          <cell r="EI243">
            <v>1.03</v>
          </cell>
          <cell r="EJ243">
            <v>1.1000000000000001</v>
          </cell>
          <cell r="EK243">
            <v>0.31</v>
          </cell>
          <cell r="EL243">
            <v>0.27</v>
          </cell>
          <cell r="EM243">
            <v>3.66</v>
          </cell>
          <cell r="EN243">
            <v>0.76</v>
          </cell>
          <cell r="EO243">
            <v>0.41</v>
          </cell>
          <cell r="EP243">
            <v>0.24</v>
          </cell>
          <cell r="EQ243">
            <v>0.67</v>
          </cell>
          <cell r="ER243">
            <v>0.35</v>
          </cell>
          <cell r="ES243">
            <v>0.57999999999999996</v>
          </cell>
          <cell r="ET243">
            <v>0.64</v>
          </cell>
          <cell r="EU243">
            <v>4.67</v>
          </cell>
          <cell r="EV243">
            <v>2.8</v>
          </cell>
          <cell r="EW243">
            <v>1.87</v>
          </cell>
          <cell r="EX243">
            <v>3.09</v>
          </cell>
          <cell r="EY243">
            <v>1.44</v>
          </cell>
          <cell r="EZ243">
            <v>1.65</v>
          </cell>
          <cell r="FA243">
            <v>7.06</v>
          </cell>
          <cell r="FB243">
            <v>3.1</v>
          </cell>
          <cell r="FC243">
            <v>3.96</v>
          </cell>
          <cell r="FD243">
            <v>2.34</v>
          </cell>
          <cell r="FE243">
            <v>0.16</v>
          </cell>
          <cell r="FF243">
            <v>0.24</v>
          </cell>
          <cell r="FG243">
            <v>0.38</v>
          </cell>
          <cell r="FH243">
            <v>0.42</v>
          </cell>
          <cell r="FI243">
            <v>0.3</v>
          </cell>
          <cell r="FJ243">
            <v>0.84</v>
          </cell>
          <cell r="FK243">
            <v>10.5</v>
          </cell>
          <cell r="FL243">
            <v>6.72</v>
          </cell>
          <cell r="FM243">
            <v>3.03</v>
          </cell>
          <cell r="FN243">
            <v>2.33</v>
          </cell>
          <cell r="FO243">
            <v>1.36</v>
          </cell>
          <cell r="FP243">
            <v>3.78</v>
          </cell>
          <cell r="FQ243">
            <v>5.71</v>
          </cell>
          <cell r="FR243">
            <v>1.0900000000000001</v>
          </cell>
          <cell r="FS243">
            <v>0.92</v>
          </cell>
          <cell r="FT243">
            <v>0.16</v>
          </cell>
          <cell r="FU243">
            <v>2.0099999999999998</v>
          </cell>
          <cell r="FV243">
            <v>1.61</v>
          </cell>
          <cell r="FW243">
            <v>0.4</v>
          </cell>
          <cell r="FX243">
            <v>0.59</v>
          </cell>
          <cell r="FY243">
            <v>0.96</v>
          </cell>
          <cell r="FZ243">
            <v>0.26</v>
          </cell>
          <cell r="GA243">
            <v>0.52</v>
          </cell>
          <cell r="GB243">
            <v>0.18</v>
          </cell>
          <cell r="GC243">
            <v>1.07</v>
          </cell>
          <cell r="GD243">
            <v>0.82</v>
          </cell>
          <cell r="GE243">
            <v>0.25</v>
          </cell>
          <cell r="GF243">
            <v>30.34</v>
          </cell>
          <cell r="GG243">
            <v>8.0500000000000007</v>
          </cell>
          <cell r="GH243">
            <v>4.92</v>
          </cell>
          <cell r="GI243">
            <v>2.54</v>
          </cell>
          <cell r="GJ243">
            <v>1.1100000000000001</v>
          </cell>
          <cell r="GK243">
            <v>1.27</v>
          </cell>
          <cell r="GL243">
            <v>17.37</v>
          </cell>
          <cell r="GM243">
            <v>12.12</v>
          </cell>
          <cell r="GN243">
            <v>1.91</v>
          </cell>
          <cell r="GO243">
            <v>3.34</v>
          </cell>
          <cell r="GP243">
            <v>14.64</v>
          </cell>
          <cell r="GQ243">
            <v>4.68</v>
          </cell>
          <cell r="GR243">
            <v>2.93</v>
          </cell>
          <cell r="GS243">
            <v>1.18</v>
          </cell>
          <cell r="GT243">
            <v>0.57999999999999996</v>
          </cell>
          <cell r="GU243">
            <v>2.59</v>
          </cell>
          <cell r="GV243">
            <v>0.97</v>
          </cell>
          <cell r="GW243">
            <v>0.38</v>
          </cell>
          <cell r="GX243">
            <v>0.71</v>
          </cell>
          <cell r="GY243">
            <v>0.52</v>
          </cell>
          <cell r="GZ243">
            <v>4.47</v>
          </cell>
          <cell r="HA243">
            <v>0.5</v>
          </cell>
          <cell r="HB243">
            <v>1.8</v>
          </cell>
          <cell r="HC243">
            <v>2.17</v>
          </cell>
          <cell r="HD243">
            <v>2.9</v>
          </cell>
          <cell r="HE243">
            <v>0.78</v>
          </cell>
          <cell r="HF243">
            <v>1.17</v>
          </cell>
          <cell r="HG243">
            <v>0.95</v>
          </cell>
          <cell r="HH243">
            <v>7.24</v>
          </cell>
          <cell r="HI243">
            <v>5.59</v>
          </cell>
          <cell r="HJ243">
            <v>4.34</v>
          </cell>
          <cell r="HK243">
            <v>0.18</v>
          </cell>
          <cell r="HL243">
            <v>1.07</v>
          </cell>
          <cell r="HM243">
            <v>1.65</v>
          </cell>
          <cell r="HN243">
            <v>21.01</v>
          </cell>
          <cell r="HO243">
            <v>19.87</v>
          </cell>
          <cell r="HP243">
            <v>7.27</v>
          </cell>
          <cell r="HQ243">
            <v>6.92</v>
          </cell>
          <cell r="HR243">
            <v>3.04</v>
          </cell>
          <cell r="HS243">
            <v>1.06</v>
          </cell>
          <cell r="HT243">
            <v>1.59</v>
          </cell>
          <cell r="HU243">
            <v>1.1399999999999999</v>
          </cell>
          <cell r="HV243">
            <v>4.9000000000000004</v>
          </cell>
          <cell r="HW243">
            <v>0.17</v>
          </cell>
          <cell r="HX243">
            <v>4.7300000000000004</v>
          </cell>
          <cell r="HY243">
            <v>17.53</v>
          </cell>
          <cell r="HZ243">
            <v>4.08</v>
          </cell>
          <cell r="IA243">
            <v>2.0499999999999998</v>
          </cell>
          <cell r="IB243">
            <v>2.0299999999999998</v>
          </cell>
          <cell r="IC243">
            <v>1.29</v>
          </cell>
          <cell r="ID243">
            <v>0.66</v>
          </cell>
          <cell r="IE243">
            <v>0.62</v>
          </cell>
          <cell r="IF243">
            <v>5.75</v>
          </cell>
          <cell r="IG243">
            <v>0.8</v>
          </cell>
          <cell r="IH243">
            <v>0.74</v>
          </cell>
          <cell r="II243">
            <v>1.1399999999999999</v>
          </cell>
          <cell r="IJ243">
            <v>0.65</v>
          </cell>
          <cell r="IK243">
            <v>0.69</v>
          </cell>
          <cell r="IL243">
            <v>1.72</v>
          </cell>
          <cell r="IM243">
            <v>6.41</v>
          </cell>
          <cell r="IN243">
            <v>3.65</v>
          </cell>
          <cell r="IO243">
            <v>2.76</v>
          </cell>
          <cell r="IP243">
            <v>4.25</v>
          </cell>
          <cell r="IQ243">
            <v>0.84</v>
          </cell>
        </row>
        <row r="244">
          <cell r="B244">
            <v>0.5</v>
          </cell>
          <cell r="C244">
            <v>0.8</v>
          </cell>
          <cell r="D244">
            <v>-0.5</v>
          </cell>
          <cell r="F244">
            <v>8.6</v>
          </cell>
          <cell r="G244">
            <v>4</v>
          </cell>
          <cell r="H244">
            <v>3.2</v>
          </cell>
          <cell r="I244">
            <v>4.3</v>
          </cell>
          <cell r="J244">
            <v>4.9000000000000004</v>
          </cell>
          <cell r="K244">
            <v>5</v>
          </cell>
          <cell r="L244">
            <v>6.2</v>
          </cell>
          <cell r="M244">
            <v>4.5</v>
          </cell>
          <cell r="N244">
            <v>4.9000000000000004</v>
          </cell>
          <cell r="O244">
            <v>2.2999999999999998</v>
          </cell>
          <cell r="P244">
            <v>1.8</v>
          </cell>
          <cell r="Q244">
            <v>-0.3</v>
          </cell>
          <cell r="R244">
            <v>2.6</v>
          </cell>
          <cell r="S244">
            <v>3.9</v>
          </cell>
          <cell r="T244">
            <v>-3</v>
          </cell>
          <cell r="U244">
            <v>6.9</v>
          </cell>
          <cell r="V244">
            <v>4.5</v>
          </cell>
          <cell r="W244">
            <v>3.1</v>
          </cell>
          <cell r="X244">
            <v>36.6</v>
          </cell>
          <cell r="Y244">
            <v>72.2</v>
          </cell>
          <cell r="Z244">
            <v>6.5</v>
          </cell>
          <cell r="AA244">
            <v>5.5</v>
          </cell>
          <cell r="AB244">
            <v>7.2</v>
          </cell>
          <cell r="AC244">
            <v>4</v>
          </cell>
          <cell r="AD244">
            <v>3.1</v>
          </cell>
          <cell r="AE244">
            <v>3.4</v>
          </cell>
          <cell r="AF244">
            <v>3</v>
          </cell>
          <cell r="AG244">
            <v>5.9</v>
          </cell>
          <cell r="AH244">
            <v>9</v>
          </cell>
          <cell r="AI244">
            <v>4.3</v>
          </cell>
          <cell r="AJ244">
            <v>6.5</v>
          </cell>
          <cell r="AK244">
            <v>6.2</v>
          </cell>
          <cell r="AL244">
            <v>11</v>
          </cell>
          <cell r="AM244">
            <v>3.4</v>
          </cell>
          <cell r="AN244">
            <v>3.5</v>
          </cell>
          <cell r="AO244">
            <v>2.8</v>
          </cell>
          <cell r="AP244">
            <v>4.5999999999999996</v>
          </cell>
          <cell r="AQ244">
            <v>-0.3</v>
          </cell>
          <cell r="AR244">
            <v>4.8</v>
          </cell>
          <cell r="AS244">
            <v>4.5999999999999996</v>
          </cell>
          <cell r="AT244">
            <v>-2</v>
          </cell>
          <cell r="AU244">
            <v>-0.5</v>
          </cell>
          <cell r="AV244">
            <v>-0.7</v>
          </cell>
          <cell r="AW244">
            <v>0.5</v>
          </cell>
          <cell r="AX244">
            <v>-3.8</v>
          </cell>
          <cell r="AY244">
            <v>-4.9000000000000004</v>
          </cell>
          <cell r="AZ244">
            <v>0.7</v>
          </cell>
          <cell r="BA244">
            <v>-1.1000000000000001</v>
          </cell>
          <cell r="BB244">
            <v>-1.2</v>
          </cell>
          <cell r="BC244">
            <v>-3.4</v>
          </cell>
          <cell r="BD244">
            <v>0.3</v>
          </cell>
          <cell r="BE244">
            <v>-2.2999999999999998</v>
          </cell>
          <cell r="BF244">
            <v>-1.3</v>
          </cell>
          <cell r="BG244">
            <v>-2.5</v>
          </cell>
          <cell r="BH244">
            <v>2.9</v>
          </cell>
          <cell r="BI244">
            <v>3.2</v>
          </cell>
          <cell r="BJ244">
            <v>3.7</v>
          </cell>
          <cell r="BK244">
            <v>4.2</v>
          </cell>
          <cell r="BL244">
            <v>3.1</v>
          </cell>
          <cell r="BM244">
            <v>4.7</v>
          </cell>
          <cell r="BN244">
            <v>6.1</v>
          </cell>
          <cell r="BO244">
            <v>2.6</v>
          </cell>
          <cell r="BP244">
            <v>2.1</v>
          </cell>
          <cell r="BQ244">
            <v>5.6</v>
          </cell>
          <cell r="BR244">
            <v>2.4</v>
          </cell>
          <cell r="BS244">
            <v>1.9</v>
          </cell>
          <cell r="BT244">
            <v>0.5</v>
          </cell>
          <cell r="BU244">
            <v>0.2</v>
          </cell>
          <cell r="BV244">
            <v>2</v>
          </cell>
          <cell r="BW244">
            <v>-1.7</v>
          </cell>
          <cell r="BX244">
            <v>-1.3</v>
          </cell>
          <cell r="BY244">
            <v>-2.9</v>
          </cell>
          <cell r="BZ244">
            <v>-1.2</v>
          </cell>
          <cell r="CA244">
            <v>-0.4</v>
          </cell>
          <cell r="CB244">
            <v>0.5</v>
          </cell>
          <cell r="CC244">
            <v>2.2999999999999998</v>
          </cell>
          <cell r="CD244">
            <v>2.5</v>
          </cell>
          <cell r="CE244">
            <v>0.8</v>
          </cell>
          <cell r="CF244">
            <v>3.6</v>
          </cell>
          <cell r="CG244">
            <v>6.5</v>
          </cell>
          <cell r="CH244">
            <v>12.6</v>
          </cell>
          <cell r="CI244">
            <v>3.5</v>
          </cell>
          <cell r="CJ244">
            <v>5.6</v>
          </cell>
          <cell r="CK244">
            <v>5.3</v>
          </cell>
          <cell r="CL244">
            <v>6</v>
          </cell>
          <cell r="CM244">
            <v>6.4</v>
          </cell>
          <cell r="CN244">
            <v>1.1000000000000001</v>
          </cell>
          <cell r="CO244">
            <v>5.5</v>
          </cell>
          <cell r="CP244">
            <v>2.6</v>
          </cell>
          <cell r="CQ244">
            <v>1.1000000000000001</v>
          </cell>
          <cell r="CR244">
            <v>1</v>
          </cell>
          <cell r="CS244">
            <v>1.5</v>
          </cell>
          <cell r="CT244">
            <v>-2.2999999999999998</v>
          </cell>
          <cell r="CU244">
            <v>4.0999999999999996</v>
          </cell>
          <cell r="CV244">
            <v>2.6</v>
          </cell>
          <cell r="CW244">
            <v>4.5999999999999996</v>
          </cell>
          <cell r="CX244">
            <v>3.7</v>
          </cell>
          <cell r="CY244">
            <v>1.7</v>
          </cell>
          <cell r="CZ244">
            <v>1.7</v>
          </cell>
          <cell r="DA244">
            <v>1.6</v>
          </cell>
          <cell r="DB244">
            <v>2.4</v>
          </cell>
          <cell r="DC244">
            <v>-4.8</v>
          </cell>
          <cell r="DD244">
            <v>-8</v>
          </cell>
          <cell r="DE244">
            <v>-1.3</v>
          </cell>
          <cell r="DF244">
            <v>2.2999999999999998</v>
          </cell>
          <cell r="DG244">
            <v>0.9</v>
          </cell>
          <cell r="DH244">
            <v>3.8</v>
          </cell>
          <cell r="DI244">
            <v>2.6</v>
          </cell>
          <cell r="DJ244">
            <v>-2</v>
          </cell>
          <cell r="DK244">
            <v>-2.1</v>
          </cell>
          <cell r="DL244">
            <v>3.6</v>
          </cell>
          <cell r="DM244">
            <v>5</v>
          </cell>
          <cell r="DN244">
            <v>3.4</v>
          </cell>
          <cell r="DO244">
            <v>5.2</v>
          </cell>
          <cell r="DP244">
            <v>6.9</v>
          </cell>
          <cell r="DQ244">
            <v>7.6</v>
          </cell>
          <cell r="DR244">
            <v>5.9</v>
          </cell>
          <cell r="DS244">
            <v>4.8</v>
          </cell>
          <cell r="DT244">
            <v>6.6</v>
          </cell>
          <cell r="DU244">
            <v>6.9</v>
          </cell>
          <cell r="DV244">
            <v>2.4</v>
          </cell>
          <cell r="DW244">
            <v>1.4</v>
          </cell>
          <cell r="DX244">
            <v>1</v>
          </cell>
          <cell r="DY244">
            <v>-0.7</v>
          </cell>
          <cell r="DZ244">
            <v>3.2</v>
          </cell>
          <cell r="EA244">
            <v>3.3</v>
          </cell>
          <cell r="EC244">
            <v>25.5</v>
          </cell>
          <cell r="ED244">
            <v>1.87</v>
          </cell>
          <cell r="EE244">
            <v>0.87</v>
          </cell>
          <cell r="EF244">
            <v>0.51</v>
          </cell>
          <cell r="EG244">
            <v>0.49</v>
          </cell>
          <cell r="EH244">
            <v>2.77</v>
          </cell>
          <cell r="EI244">
            <v>1.05</v>
          </cell>
          <cell r="EJ244">
            <v>1.1299999999999999</v>
          </cell>
          <cell r="EK244">
            <v>0.32</v>
          </cell>
          <cell r="EL244">
            <v>0.27</v>
          </cell>
          <cell r="EM244">
            <v>3.67</v>
          </cell>
          <cell r="EN244">
            <v>0.75</v>
          </cell>
          <cell r="EO244">
            <v>0.41</v>
          </cell>
          <cell r="EP244">
            <v>0.25</v>
          </cell>
          <cell r="EQ244">
            <v>0.67</v>
          </cell>
          <cell r="ER244">
            <v>0.36</v>
          </cell>
          <cell r="ES244">
            <v>0.59</v>
          </cell>
          <cell r="ET244">
            <v>0.65</v>
          </cell>
          <cell r="EU244">
            <v>4.5999999999999996</v>
          </cell>
          <cell r="EV244">
            <v>2.65</v>
          </cell>
          <cell r="EW244">
            <v>1.95</v>
          </cell>
          <cell r="EX244">
            <v>3.1</v>
          </cell>
          <cell r="EY244">
            <v>1.45</v>
          </cell>
          <cell r="EZ244">
            <v>1.65</v>
          </cell>
          <cell r="FA244">
            <v>7.11</v>
          </cell>
          <cell r="FB244">
            <v>3.13</v>
          </cell>
          <cell r="FC244">
            <v>3.98</v>
          </cell>
          <cell r="FD244">
            <v>2.39</v>
          </cell>
          <cell r="FE244">
            <v>0.17</v>
          </cell>
          <cell r="FF244">
            <v>0.24</v>
          </cell>
          <cell r="FG244">
            <v>0.39</v>
          </cell>
          <cell r="FH244">
            <v>0.43</v>
          </cell>
          <cell r="FI244">
            <v>0.31</v>
          </cell>
          <cell r="FJ244">
            <v>0.85</v>
          </cell>
          <cell r="FK244">
            <v>10.58</v>
          </cell>
          <cell r="FL244">
            <v>6.78</v>
          </cell>
          <cell r="FM244">
            <v>3.07</v>
          </cell>
          <cell r="FN244">
            <v>2.33</v>
          </cell>
          <cell r="FO244">
            <v>1.38</v>
          </cell>
          <cell r="FP244">
            <v>3.8</v>
          </cell>
          <cell r="FQ244">
            <v>5.69</v>
          </cell>
          <cell r="FR244">
            <v>1.0900000000000001</v>
          </cell>
          <cell r="FS244">
            <v>0.93</v>
          </cell>
          <cell r="FT244">
            <v>0.17</v>
          </cell>
          <cell r="FU244">
            <v>2</v>
          </cell>
          <cell r="FV244">
            <v>1.59</v>
          </cell>
          <cell r="FW244">
            <v>0.4</v>
          </cell>
          <cell r="FX244">
            <v>0.59</v>
          </cell>
          <cell r="FY244">
            <v>0.95</v>
          </cell>
          <cell r="FZ244">
            <v>0.26</v>
          </cell>
          <cell r="GA244">
            <v>0.51</v>
          </cell>
          <cell r="GB244">
            <v>0.18</v>
          </cell>
          <cell r="GC244">
            <v>1.06</v>
          </cell>
          <cell r="GD244">
            <v>0.81</v>
          </cell>
          <cell r="GE244">
            <v>0.25</v>
          </cell>
          <cell r="GF244">
            <v>30.5</v>
          </cell>
          <cell r="GG244">
            <v>8.1300000000000008</v>
          </cell>
          <cell r="GH244">
            <v>4.93</v>
          </cell>
          <cell r="GI244">
            <v>2.5499999999999998</v>
          </cell>
          <cell r="GJ244">
            <v>1.1100000000000001</v>
          </cell>
          <cell r="GK244">
            <v>1.28</v>
          </cell>
          <cell r="GL244">
            <v>17.440000000000001</v>
          </cell>
          <cell r="GM244">
            <v>12.18</v>
          </cell>
          <cell r="GN244">
            <v>1.91</v>
          </cell>
          <cell r="GO244">
            <v>3.36</v>
          </cell>
          <cell r="GP244">
            <v>14.67</v>
          </cell>
          <cell r="GQ244">
            <v>4.71</v>
          </cell>
          <cell r="GR244">
            <v>2.95</v>
          </cell>
          <cell r="GS244">
            <v>1.19</v>
          </cell>
          <cell r="GT244">
            <v>0.56999999999999995</v>
          </cell>
          <cell r="GU244">
            <v>2.56</v>
          </cell>
          <cell r="GV244">
            <v>0.97</v>
          </cell>
          <cell r="GW244">
            <v>0.38</v>
          </cell>
          <cell r="GX244">
            <v>0.69</v>
          </cell>
          <cell r="GY244">
            <v>0.52</v>
          </cell>
          <cell r="GZ244">
            <v>4.46</v>
          </cell>
          <cell r="HA244">
            <v>0.51</v>
          </cell>
          <cell r="HB244">
            <v>1.78</v>
          </cell>
          <cell r="HC244">
            <v>2.17</v>
          </cell>
          <cell r="HD244">
            <v>2.93</v>
          </cell>
          <cell r="HE244">
            <v>0.79</v>
          </cell>
          <cell r="HF244">
            <v>1.18</v>
          </cell>
          <cell r="HG244">
            <v>0.96</v>
          </cell>
          <cell r="HH244">
            <v>7.18</v>
          </cell>
          <cell r="HI244">
            <v>5.61</v>
          </cell>
          <cell r="HJ244">
            <v>4.3600000000000003</v>
          </cell>
          <cell r="HK244">
            <v>0.18</v>
          </cell>
          <cell r="HL244">
            <v>1.07</v>
          </cell>
          <cell r="HM244">
            <v>1.57</v>
          </cell>
          <cell r="HN244">
            <v>20.22</v>
          </cell>
          <cell r="HO244">
            <v>19.079999999999998</v>
          </cell>
          <cell r="HP244">
            <v>7.29</v>
          </cell>
          <cell r="HQ244">
            <v>6.06</v>
          </cell>
          <cell r="HR244">
            <v>3.07</v>
          </cell>
          <cell r="HS244">
            <v>1.06</v>
          </cell>
          <cell r="HT244">
            <v>1.6</v>
          </cell>
          <cell r="HU244">
            <v>1.1399999999999999</v>
          </cell>
          <cell r="HV244">
            <v>4.92</v>
          </cell>
          <cell r="HW244">
            <v>0.17</v>
          </cell>
          <cell r="HX244">
            <v>4.76</v>
          </cell>
          <cell r="HY244">
            <v>17.760000000000002</v>
          </cell>
          <cell r="HZ244">
            <v>4.01</v>
          </cell>
          <cell r="IA244">
            <v>1.99</v>
          </cell>
          <cell r="IB244">
            <v>2.02</v>
          </cell>
          <cell r="IC244">
            <v>1.3</v>
          </cell>
          <cell r="ID244">
            <v>0.67</v>
          </cell>
          <cell r="IE244">
            <v>0.63</v>
          </cell>
          <cell r="IF244">
            <v>5.78</v>
          </cell>
          <cell r="IG244">
            <v>0.8</v>
          </cell>
          <cell r="IH244">
            <v>0.74</v>
          </cell>
          <cell r="II244">
            <v>1.1499999999999999</v>
          </cell>
          <cell r="IJ244">
            <v>0.66</v>
          </cell>
          <cell r="IK244">
            <v>0.7</v>
          </cell>
          <cell r="IL244">
            <v>1.74</v>
          </cell>
          <cell r="IM244">
            <v>6.67</v>
          </cell>
          <cell r="IN244">
            <v>3.87</v>
          </cell>
          <cell r="IO244">
            <v>2.8</v>
          </cell>
          <cell r="IP244">
            <v>4.25</v>
          </cell>
          <cell r="IQ244">
            <v>0.84</v>
          </cell>
        </row>
        <row r="245">
          <cell r="B245">
            <v>-0.6</v>
          </cell>
          <cell r="C245">
            <v>0.4</v>
          </cell>
          <cell r="D245">
            <v>-0.1</v>
          </cell>
          <cell r="F245">
            <v>4.5999999999999996</v>
          </cell>
          <cell r="G245">
            <v>4.2</v>
          </cell>
          <cell r="H245">
            <v>4</v>
          </cell>
          <cell r="I245">
            <v>4.5999999999999996</v>
          </cell>
          <cell r="J245">
            <v>4.0999999999999996</v>
          </cell>
          <cell r="K245">
            <v>5.8</v>
          </cell>
          <cell r="L245">
            <v>8.6</v>
          </cell>
          <cell r="M245">
            <v>4.7</v>
          </cell>
          <cell r="N245">
            <v>1</v>
          </cell>
          <cell r="O245">
            <v>4.8</v>
          </cell>
          <cell r="P245">
            <v>1.8</v>
          </cell>
          <cell r="Q245">
            <v>-2.2999999999999998</v>
          </cell>
          <cell r="R245">
            <v>-1.1000000000000001</v>
          </cell>
          <cell r="S245">
            <v>3.1</v>
          </cell>
          <cell r="T245">
            <v>0.2</v>
          </cell>
          <cell r="U245">
            <v>6.6</v>
          </cell>
          <cell r="V245">
            <v>4.5</v>
          </cell>
          <cell r="W245">
            <v>4.4000000000000004</v>
          </cell>
          <cell r="X245">
            <v>6.9</v>
          </cell>
          <cell r="Y245">
            <v>14.9</v>
          </cell>
          <cell r="Z245">
            <v>0.7</v>
          </cell>
          <cell r="AA245">
            <v>5.4</v>
          </cell>
          <cell r="AB245">
            <v>6</v>
          </cell>
          <cell r="AC245">
            <v>4.9000000000000004</v>
          </cell>
          <cell r="AD245">
            <v>3.7</v>
          </cell>
          <cell r="AE245">
            <v>3.2</v>
          </cell>
          <cell r="AF245">
            <v>4</v>
          </cell>
          <cell r="AG245">
            <v>5.6</v>
          </cell>
          <cell r="AH245">
            <v>14.5</v>
          </cell>
          <cell r="AI245">
            <v>3.5</v>
          </cell>
          <cell r="AJ245">
            <v>4.5999999999999996</v>
          </cell>
          <cell r="AK245">
            <v>6.5</v>
          </cell>
          <cell r="AL245">
            <v>10.8</v>
          </cell>
          <cell r="AM245">
            <v>2.6</v>
          </cell>
          <cell r="AN245">
            <v>3.1</v>
          </cell>
          <cell r="AO245">
            <v>2.2999999999999998</v>
          </cell>
          <cell r="AP245">
            <v>3.6</v>
          </cell>
          <cell r="AQ245">
            <v>-0.6</v>
          </cell>
          <cell r="AR245">
            <v>4.4000000000000004</v>
          </cell>
          <cell r="AS245">
            <v>4.5999999999999996</v>
          </cell>
          <cell r="AT245">
            <v>0.2</v>
          </cell>
          <cell r="AU245">
            <v>0.4</v>
          </cell>
          <cell r="AV245">
            <v>-0.3</v>
          </cell>
          <cell r="AW245">
            <v>3.6</v>
          </cell>
          <cell r="AX245">
            <v>-1.6</v>
          </cell>
          <cell r="AY245">
            <v>-2.5</v>
          </cell>
          <cell r="AZ245">
            <v>2.2000000000000002</v>
          </cell>
          <cell r="BA245">
            <v>3.5</v>
          </cell>
          <cell r="BB245">
            <v>3.6</v>
          </cell>
          <cell r="BC245">
            <v>3.2</v>
          </cell>
          <cell r="BD245">
            <v>4.0999999999999996</v>
          </cell>
          <cell r="BE245">
            <v>2.8</v>
          </cell>
          <cell r="BF245">
            <v>-1.1000000000000001</v>
          </cell>
          <cell r="BG245">
            <v>-2.4</v>
          </cell>
          <cell r="BH245">
            <v>3</v>
          </cell>
          <cell r="BI245">
            <v>3.5</v>
          </cell>
          <cell r="BJ245">
            <v>4.4000000000000004</v>
          </cell>
          <cell r="BK245">
            <v>3.9</v>
          </cell>
          <cell r="BL245">
            <v>3.4</v>
          </cell>
          <cell r="BM245">
            <v>3.8</v>
          </cell>
          <cell r="BN245">
            <v>5.0999999999999996</v>
          </cell>
          <cell r="BO245">
            <v>3</v>
          </cell>
          <cell r="BP245">
            <v>2.9</v>
          </cell>
          <cell r="BQ245">
            <v>5.6</v>
          </cell>
          <cell r="BR245">
            <v>1.9</v>
          </cell>
          <cell r="BS245">
            <v>1.4</v>
          </cell>
          <cell r="BT245">
            <v>0</v>
          </cell>
          <cell r="BU245">
            <v>0.2</v>
          </cell>
          <cell r="BV245">
            <v>1.9</v>
          </cell>
          <cell r="BW245">
            <v>-4.5</v>
          </cell>
          <cell r="BX245">
            <v>-1</v>
          </cell>
          <cell r="BY245">
            <v>-2.6</v>
          </cell>
          <cell r="BZ245">
            <v>-0.4</v>
          </cell>
          <cell r="CA245">
            <v>-0.6</v>
          </cell>
          <cell r="CB245">
            <v>1.3</v>
          </cell>
          <cell r="CC245">
            <v>1</v>
          </cell>
          <cell r="CD245">
            <v>2.4</v>
          </cell>
          <cell r="CE245">
            <v>-0.5</v>
          </cell>
          <cell r="CF245">
            <v>1.8</v>
          </cell>
          <cell r="CG245">
            <v>6.5</v>
          </cell>
          <cell r="CH245">
            <v>12.9</v>
          </cell>
          <cell r="CI245">
            <v>3</v>
          </cell>
          <cell r="CJ245">
            <v>5.4</v>
          </cell>
          <cell r="CK245">
            <v>4.4000000000000004</v>
          </cell>
          <cell r="CL245">
            <v>5.4</v>
          </cell>
          <cell r="CM245">
            <v>5.9</v>
          </cell>
          <cell r="CN245">
            <v>0.8</v>
          </cell>
          <cell r="CO245">
            <v>4.5</v>
          </cell>
          <cell r="CP245">
            <v>1.3</v>
          </cell>
          <cell r="CQ245">
            <v>0.5</v>
          </cell>
          <cell r="CR245">
            <v>0.3</v>
          </cell>
          <cell r="CS245">
            <v>0.2</v>
          </cell>
          <cell r="CT245">
            <v>-2.2999999999999998</v>
          </cell>
          <cell r="CU245">
            <v>2.6</v>
          </cell>
          <cell r="CV245">
            <v>3.8</v>
          </cell>
          <cell r="CW245">
            <v>4.9000000000000004</v>
          </cell>
          <cell r="CX245">
            <v>3</v>
          </cell>
          <cell r="CY245">
            <v>1.4</v>
          </cell>
          <cell r="CZ245">
            <v>2.2999999999999998</v>
          </cell>
          <cell r="DA245">
            <v>1.3</v>
          </cell>
          <cell r="DB245">
            <v>1.1000000000000001</v>
          </cell>
          <cell r="DC245">
            <v>-5</v>
          </cell>
          <cell r="DD245">
            <v>-8.9</v>
          </cell>
          <cell r="DE245">
            <v>-1.1000000000000001</v>
          </cell>
          <cell r="DF245">
            <v>2.5</v>
          </cell>
          <cell r="DG245">
            <v>1.1000000000000001</v>
          </cell>
          <cell r="DH245">
            <v>3.8</v>
          </cell>
          <cell r="DI245">
            <v>2.5</v>
          </cell>
          <cell r="DJ245">
            <v>-1.5</v>
          </cell>
          <cell r="DK245">
            <v>-1.8</v>
          </cell>
          <cell r="DL245">
            <v>2.9</v>
          </cell>
          <cell r="DM245">
            <v>5.0999999999999996</v>
          </cell>
          <cell r="DN245">
            <v>3.5</v>
          </cell>
          <cell r="DO245">
            <v>4.9000000000000004</v>
          </cell>
          <cell r="DP245">
            <v>3.4</v>
          </cell>
          <cell r="DQ245">
            <v>5.2</v>
          </cell>
          <cell r="DR245">
            <v>1</v>
          </cell>
          <cell r="DS245">
            <v>4.2</v>
          </cell>
          <cell r="DT245">
            <v>7.9</v>
          </cell>
          <cell r="DU245">
            <v>7.1</v>
          </cell>
          <cell r="DV245">
            <v>0.3</v>
          </cell>
          <cell r="DW245">
            <v>1.8</v>
          </cell>
          <cell r="DX245">
            <v>1.7</v>
          </cell>
          <cell r="DY245">
            <v>0.8</v>
          </cell>
          <cell r="DZ245">
            <v>2.9</v>
          </cell>
          <cell r="EA245">
            <v>2.4</v>
          </cell>
          <cell r="EC245">
            <v>24.91</v>
          </cell>
          <cell r="ED245">
            <v>1.89</v>
          </cell>
          <cell r="EE245">
            <v>0.87</v>
          </cell>
          <cell r="EF245">
            <v>0.52</v>
          </cell>
          <cell r="EG245">
            <v>0.49</v>
          </cell>
          <cell r="EH245">
            <v>2.81</v>
          </cell>
          <cell r="EI245">
            <v>1.0900000000000001</v>
          </cell>
          <cell r="EJ245">
            <v>1.1399999999999999</v>
          </cell>
          <cell r="EK245">
            <v>0.3</v>
          </cell>
          <cell r="EL245">
            <v>0.27</v>
          </cell>
          <cell r="EM245">
            <v>3.7</v>
          </cell>
          <cell r="EN245">
            <v>0.74</v>
          </cell>
          <cell r="EO245">
            <v>0.4</v>
          </cell>
          <cell r="EP245">
            <v>0.25</v>
          </cell>
          <cell r="EQ245">
            <v>0.68</v>
          </cell>
          <cell r="ER245">
            <v>0.37</v>
          </cell>
          <cell r="ES245">
            <v>0.59</v>
          </cell>
          <cell r="ET245">
            <v>0.67</v>
          </cell>
          <cell r="EU245">
            <v>3.74</v>
          </cell>
          <cell r="EV245">
            <v>1.76</v>
          </cell>
          <cell r="EW245">
            <v>1.99</v>
          </cell>
          <cell r="EX245">
            <v>3.15</v>
          </cell>
          <cell r="EY245">
            <v>1.47</v>
          </cell>
          <cell r="EZ245">
            <v>1.68</v>
          </cell>
          <cell r="FA245">
            <v>7.2</v>
          </cell>
          <cell r="FB245">
            <v>3.16</v>
          </cell>
          <cell r="FC245">
            <v>4.05</v>
          </cell>
          <cell r="FD245">
            <v>2.42</v>
          </cell>
          <cell r="FE245">
            <v>0.17</v>
          </cell>
          <cell r="FF245">
            <v>0.24</v>
          </cell>
          <cell r="FG245">
            <v>0.39</v>
          </cell>
          <cell r="FH245">
            <v>0.44</v>
          </cell>
          <cell r="FI245">
            <v>0.32</v>
          </cell>
          <cell r="FJ245">
            <v>0.86</v>
          </cell>
          <cell r="FK245">
            <v>10.67</v>
          </cell>
          <cell r="FL245">
            <v>6.81</v>
          </cell>
          <cell r="FM245">
            <v>3.09</v>
          </cell>
          <cell r="FN245">
            <v>2.33</v>
          </cell>
          <cell r="FO245">
            <v>1.39</v>
          </cell>
          <cell r="FP245">
            <v>3.86</v>
          </cell>
          <cell r="FQ245">
            <v>5.67</v>
          </cell>
          <cell r="FR245">
            <v>1.07</v>
          </cell>
          <cell r="FS245">
            <v>0.91</v>
          </cell>
          <cell r="FT245">
            <v>0.16</v>
          </cell>
          <cell r="FU245">
            <v>2.0099999999999998</v>
          </cell>
          <cell r="FV245">
            <v>1.61</v>
          </cell>
          <cell r="FW245">
            <v>0.4</v>
          </cell>
          <cell r="FX245">
            <v>0.59</v>
          </cell>
          <cell r="FY245">
            <v>0.96</v>
          </cell>
          <cell r="FZ245">
            <v>0.27</v>
          </cell>
          <cell r="GA245">
            <v>0.52</v>
          </cell>
          <cell r="GB245">
            <v>0.18</v>
          </cell>
          <cell r="GC245">
            <v>1.04</v>
          </cell>
          <cell r="GD245">
            <v>0.79</v>
          </cell>
          <cell r="GE245">
            <v>0.25</v>
          </cell>
          <cell r="GF245">
            <v>30.8</v>
          </cell>
          <cell r="GG245">
            <v>8.24</v>
          </cell>
          <cell r="GH245">
            <v>5</v>
          </cell>
          <cell r="GI245">
            <v>2.6</v>
          </cell>
          <cell r="GJ245">
            <v>1.1200000000000001</v>
          </cell>
          <cell r="GK245">
            <v>1.28</v>
          </cell>
          <cell r="GL245">
            <v>17.559999999999999</v>
          </cell>
          <cell r="GM245">
            <v>12.3</v>
          </cell>
          <cell r="GN245">
            <v>1.91</v>
          </cell>
          <cell r="GO245">
            <v>3.35</v>
          </cell>
          <cell r="GP245">
            <v>14.54</v>
          </cell>
          <cell r="GQ245">
            <v>4.58</v>
          </cell>
          <cell r="GR245">
            <v>2.85</v>
          </cell>
          <cell r="GS245">
            <v>1.19</v>
          </cell>
          <cell r="GT245">
            <v>0.54</v>
          </cell>
          <cell r="GU245">
            <v>2.54</v>
          </cell>
          <cell r="GV245">
            <v>0.97</v>
          </cell>
          <cell r="GW245">
            <v>0.38</v>
          </cell>
          <cell r="GX245">
            <v>0.67</v>
          </cell>
          <cell r="GY245">
            <v>0.52</v>
          </cell>
          <cell r="GZ245">
            <v>4.43</v>
          </cell>
          <cell r="HA245">
            <v>0.5</v>
          </cell>
          <cell r="HB245">
            <v>1.78</v>
          </cell>
          <cell r="HC245">
            <v>2.15</v>
          </cell>
          <cell r="HD245">
            <v>2.99</v>
          </cell>
          <cell r="HE245">
            <v>0.83</v>
          </cell>
          <cell r="HF245">
            <v>1.19</v>
          </cell>
          <cell r="HG245">
            <v>0.97</v>
          </cell>
          <cell r="HH245">
            <v>7.44</v>
          </cell>
          <cell r="HI245">
            <v>5.67</v>
          </cell>
          <cell r="HJ245">
            <v>4.4000000000000004</v>
          </cell>
          <cell r="HK245">
            <v>0.18</v>
          </cell>
          <cell r="HL245">
            <v>1.0900000000000001</v>
          </cell>
          <cell r="HM245">
            <v>1.77</v>
          </cell>
          <cell r="HN245">
            <v>20.350000000000001</v>
          </cell>
          <cell r="HO245">
            <v>19.2</v>
          </cell>
          <cell r="HP245">
            <v>7.29</v>
          </cell>
          <cell r="HQ245">
            <v>6.15</v>
          </cell>
          <cell r="HR245">
            <v>3.07</v>
          </cell>
          <cell r="HS245">
            <v>1.08</v>
          </cell>
          <cell r="HT245">
            <v>1.62</v>
          </cell>
          <cell r="HU245">
            <v>1.1399999999999999</v>
          </cell>
          <cell r="HV245">
            <v>4.93</v>
          </cell>
          <cell r="HW245">
            <v>0.17</v>
          </cell>
          <cell r="HX245">
            <v>4.76</v>
          </cell>
          <cell r="HY245">
            <v>17.64</v>
          </cell>
          <cell r="HZ245">
            <v>3.97</v>
          </cell>
          <cell r="IA245">
            <v>1.94</v>
          </cell>
          <cell r="IB245">
            <v>2.0299999999999998</v>
          </cell>
          <cell r="IC245">
            <v>1.31</v>
          </cell>
          <cell r="ID245">
            <v>0.67</v>
          </cell>
          <cell r="IE245">
            <v>0.64</v>
          </cell>
          <cell r="IF245">
            <v>5.81</v>
          </cell>
          <cell r="IG245">
            <v>0.79</v>
          </cell>
          <cell r="IH245">
            <v>0.74</v>
          </cell>
          <cell r="II245">
            <v>1.1499999999999999</v>
          </cell>
          <cell r="IJ245">
            <v>0.67</v>
          </cell>
          <cell r="IK245">
            <v>0.71</v>
          </cell>
          <cell r="IL245">
            <v>1.76</v>
          </cell>
          <cell r="IM245">
            <v>6.56</v>
          </cell>
          <cell r="IN245">
            <v>3.83</v>
          </cell>
          <cell r="IO245">
            <v>2.74</v>
          </cell>
          <cell r="IP245">
            <v>4.47</v>
          </cell>
          <cell r="IQ245">
            <v>0.9</v>
          </cell>
        </row>
        <row r="246">
          <cell r="B246">
            <v>1.3</v>
          </cell>
          <cell r="C246">
            <v>0.4</v>
          </cell>
          <cell r="D246">
            <v>0.8</v>
          </cell>
          <cell r="F246">
            <v>2.2000000000000002</v>
          </cell>
          <cell r="G246">
            <v>4.3</v>
          </cell>
          <cell r="H246">
            <v>3.8</v>
          </cell>
          <cell r="I246">
            <v>6.9</v>
          </cell>
          <cell r="J246">
            <v>2.4</v>
          </cell>
          <cell r="K246">
            <v>5.0999999999999996</v>
          </cell>
          <cell r="L246">
            <v>8.8000000000000007</v>
          </cell>
          <cell r="M246">
            <v>4.3</v>
          </cell>
          <cell r="N246">
            <v>-3.6</v>
          </cell>
          <cell r="O246">
            <v>4.8</v>
          </cell>
          <cell r="P246">
            <v>1.3</v>
          </cell>
          <cell r="Q246">
            <v>-1.3</v>
          </cell>
          <cell r="R246">
            <v>-0.9</v>
          </cell>
          <cell r="S246">
            <v>3.4</v>
          </cell>
          <cell r="T246">
            <v>0.1</v>
          </cell>
          <cell r="U246">
            <v>2.2999999999999998</v>
          </cell>
          <cell r="V246">
            <v>1.7</v>
          </cell>
          <cell r="W246">
            <v>5.3</v>
          </cell>
          <cell r="X246">
            <v>-6.7</v>
          </cell>
          <cell r="Y246">
            <v>-18.100000000000001</v>
          </cell>
          <cell r="Z246">
            <v>6.6</v>
          </cell>
          <cell r="AA246">
            <v>5.3</v>
          </cell>
          <cell r="AB246">
            <v>8</v>
          </cell>
          <cell r="AC246">
            <v>2.9</v>
          </cell>
          <cell r="AD246">
            <v>3.6</v>
          </cell>
          <cell r="AE246">
            <v>3.2</v>
          </cell>
          <cell r="AF246">
            <v>4</v>
          </cell>
          <cell r="AG246">
            <v>6.3</v>
          </cell>
          <cell r="AH246">
            <v>11.2</v>
          </cell>
          <cell r="AI246">
            <v>6.1</v>
          </cell>
          <cell r="AJ246">
            <v>5.9</v>
          </cell>
          <cell r="AK246">
            <v>6.9</v>
          </cell>
          <cell r="AL246">
            <v>10.7</v>
          </cell>
          <cell r="AM246">
            <v>3.9</v>
          </cell>
          <cell r="AN246">
            <v>3</v>
          </cell>
          <cell r="AO246">
            <v>2.7</v>
          </cell>
          <cell r="AP246">
            <v>4.8</v>
          </cell>
          <cell r="AQ246">
            <v>-1</v>
          </cell>
          <cell r="AR246">
            <v>4.5</v>
          </cell>
          <cell r="AS246">
            <v>3.7</v>
          </cell>
          <cell r="AT246">
            <v>0.7</v>
          </cell>
          <cell r="AU246">
            <v>-0.6</v>
          </cell>
          <cell r="AV246">
            <v>-1</v>
          </cell>
          <cell r="AW246">
            <v>1.2</v>
          </cell>
          <cell r="AX246">
            <v>1.5</v>
          </cell>
          <cell r="AY246">
            <v>0.8</v>
          </cell>
          <cell r="AZ246">
            <v>3.9</v>
          </cell>
          <cell r="BA246">
            <v>1.6</v>
          </cell>
          <cell r="BB246">
            <v>-1.6</v>
          </cell>
          <cell r="BC246">
            <v>1</v>
          </cell>
          <cell r="BD246">
            <v>-2.5</v>
          </cell>
          <cell r="BE246">
            <v>-2.8</v>
          </cell>
          <cell r="BF246">
            <v>2.4</v>
          </cell>
          <cell r="BG246">
            <v>2.1</v>
          </cell>
          <cell r="BH246">
            <v>3.7</v>
          </cell>
          <cell r="BI246">
            <v>3.6</v>
          </cell>
          <cell r="BJ246">
            <v>5.2</v>
          </cell>
          <cell r="BK246">
            <v>3.9</v>
          </cell>
          <cell r="BL246">
            <v>3.4</v>
          </cell>
          <cell r="BM246">
            <v>3.8</v>
          </cell>
          <cell r="BN246">
            <v>5.0999999999999996</v>
          </cell>
          <cell r="BO246">
            <v>2.8</v>
          </cell>
          <cell r="BP246">
            <v>2.7</v>
          </cell>
          <cell r="BQ246">
            <v>5.6</v>
          </cell>
          <cell r="BR246">
            <v>1.4</v>
          </cell>
          <cell r="BS246">
            <v>2.1</v>
          </cell>
          <cell r="BT246">
            <v>2.2000000000000002</v>
          </cell>
          <cell r="BU246">
            <v>2.8</v>
          </cell>
          <cell r="BV246">
            <v>1.3</v>
          </cell>
          <cell r="BW246">
            <v>1.4</v>
          </cell>
          <cell r="BX246">
            <v>-0.8</v>
          </cell>
          <cell r="BY246">
            <v>-2.2000000000000002</v>
          </cell>
          <cell r="BZ246">
            <v>0.3</v>
          </cell>
          <cell r="CA246">
            <v>-0.5</v>
          </cell>
          <cell r="CB246">
            <v>0.4</v>
          </cell>
          <cell r="CC246">
            <v>1.2</v>
          </cell>
          <cell r="CD246">
            <v>2.5</v>
          </cell>
          <cell r="CE246">
            <v>-0.2</v>
          </cell>
          <cell r="CF246">
            <v>2.1</v>
          </cell>
          <cell r="CG246">
            <v>5.9</v>
          </cell>
          <cell r="CH246">
            <v>12.8</v>
          </cell>
          <cell r="CI246">
            <v>2.7</v>
          </cell>
          <cell r="CJ246">
            <v>4.4000000000000004</v>
          </cell>
          <cell r="CK246">
            <v>4.0999999999999996</v>
          </cell>
          <cell r="CL246">
            <v>4.9000000000000004</v>
          </cell>
          <cell r="CM246">
            <v>5.2</v>
          </cell>
          <cell r="CN246">
            <v>1</v>
          </cell>
          <cell r="CO246">
            <v>4.5</v>
          </cell>
          <cell r="CP246">
            <v>1.5</v>
          </cell>
          <cell r="CQ246">
            <v>0.2</v>
          </cell>
          <cell r="CR246">
            <v>0</v>
          </cell>
          <cell r="CS246">
            <v>1.4</v>
          </cell>
          <cell r="CT246">
            <v>-4.2</v>
          </cell>
          <cell r="CU246">
            <v>2.7</v>
          </cell>
          <cell r="CV246">
            <v>3.5</v>
          </cell>
          <cell r="CW246">
            <v>4.8</v>
          </cell>
          <cell r="CX246">
            <v>3.7</v>
          </cell>
          <cell r="CY246">
            <v>1.5</v>
          </cell>
          <cell r="CZ246">
            <v>3.6</v>
          </cell>
          <cell r="DA246">
            <v>1.3</v>
          </cell>
          <cell r="DB246">
            <v>1</v>
          </cell>
          <cell r="DC246">
            <v>-5.5</v>
          </cell>
          <cell r="DD246">
            <v>-8.6999999999999993</v>
          </cell>
          <cell r="DE246">
            <v>-1.9</v>
          </cell>
          <cell r="DF246">
            <v>2.2999999999999998</v>
          </cell>
          <cell r="DG246">
            <v>1.7</v>
          </cell>
          <cell r="DH246">
            <v>3.1</v>
          </cell>
          <cell r="DI246">
            <v>3.4</v>
          </cell>
          <cell r="DJ246">
            <v>-0.2</v>
          </cell>
          <cell r="DK246">
            <v>-0.5</v>
          </cell>
          <cell r="DL246">
            <v>3.1</v>
          </cell>
          <cell r="DM246">
            <v>7.8</v>
          </cell>
          <cell r="DN246">
            <v>3.7</v>
          </cell>
          <cell r="DO246">
            <v>5.0999999999999996</v>
          </cell>
          <cell r="DP246">
            <v>2.6</v>
          </cell>
          <cell r="DQ246">
            <v>2.4</v>
          </cell>
          <cell r="DR246">
            <v>2.9</v>
          </cell>
          <cell r="DS246">
            <v>4.3</v>
          </cell>
          <cell r="DT246">
            <v>8.3000000000000007</v>
          </cell>
          <cell r="DU246">
            <v>7.1</v>
          </cell>
          <cell r="DV246">
            <v>0.3</v>
          </cell>
          <cell r="DW246">
            <v>1.5</v>
          </cell>
          <cell r="DX246">
            <v>1.3</v>
          </cell>
          <cell r="DY246">
            <v>0.6</v>
          </cell>
          <cell r="DZ246">
            <v>2.2999999999999998</v>
          </cell>
          <cell r="EA246">
            <v>2.2999999999999998</v>
          </cell>
          <cell r="EC246">
            <v>25.34</v>
          </cell>
          <cell r="ED246">
            <v>1.91</v>
          </cell>
          <cell r="EE246">
            <v>0.88</v>
          </cell>
          <cell r="EF246">
            <v>0.54</v>
          </cell>
          <cell r="EG246">
            <v>0.49</v>
          </cell>
          <cell r="EH246">
            <v>2.83</v>
          </cell>
          <cell r="EI246">
            <v>1.1100000000000001</v>
          </cell>
          <cell r="EJ246">
            <v>1.1499999999999999</v>
          </cell>
          <cell r="EK246">
            <v>0.3</v>
          </cell>
          <cell r="EL246">
            <v>0.28000000000000003</v>
          </cell>
          <cell r="EM246">
            <v>3.72</v>
          </cell>
          <cell r="EN246">
            <v>0.75</v>
          </cell>
          <cell r="EO246">
            <v>0.41</v>
          </cell>
          <cell r="EP246">
            <v>0.25</v>
          </cell>
          <cell r="EQ246">
            <v>0.69</v>
          </cell>
          <cell r="ER246">
            <v>0.36</v>
          </cell>
          <cell r="ES246">
            <v>0.59</v>
          </cell>
          <cell r="ET246">
            <v>0.67</v>
          </cell>
          <cell r="EU246">
            <v>4.01</v>
          </cell>
          <cell r="EV246">
            <v>1.9</v>
          </cell>
          <cell r="EW246">
            <v>2.11</v>
          </cell>
          <cell r="EX246">
            <v>3.19</v>
          </cell>
          <cell r="EY246">
            <v>1.51</v>
          </cell>
          <cell r="EZ246">
            <v>1.68</v>
          </cell>
          <cell r="FA246">
            <v>7.26</v>
          </cell>
          <cell r="FB246">
            <v>3.18</v>
          </cell>
          <cell r="FC246">
            <v>4.08</v>
          </cell>
          <cell r="FD246">
            <v>2.4300000000000002</v>
          </cell>
          <cell r="FE246">
            <v>0.18</v>
          </cell>
          <cell r="FF246">
            <v>0.24</v>
          </cell>
          <cell r="FG246">
            <v>0.4</v>
          </cell>
          <cell r="FH246">
            <v>0.44</v>
          </cell>
          <cell r="FI246">
            <v>0.32</v>
          </cell>
          <cell r="FJ246">
            <v>0.86</v>
          </cell>
          <cell r="FK246">
            <v>10.76</v>
          </cell>
          <cell r="FL246">
            <v>6.89</v>
          </cell>
          <cell r="FM246">
            <v>3.14</v>
          </cell>
          <cell r="FN246">
            <v>2.34</v>
          </cell>
          <cell r="FO246">
            <v>1.41</v>
          </cell>
          <cell r="FP246">
            <v>3.87</v>
          </cell>
          <cell r="FQ246">
            <v>5.75</v>
          </cell>
          <cell r="FR246">
            <v>1.08</v>
          </cell>
          <cell r="FS246">
            <v>0.92</v>
          </cell>
          <cell r="FT246">
            <v>0.16</v>
          </cell>
          <cell r="FU246">
            <v>2.04</v>
          </cell>
          <cell r="FV246">
            <v>1.63</v>
          </cell>
          <cell r="FW246">
            <v>0.42</v>
          </cell>
          <cell r="FX246">
            <v>0.59</v>
          </cell>
          <cell r="FY246">
            <v>0.94</v>
          </cell>
          <cell r="FZ246">
            <v>0.26</v>
          </cell>
          <cell r="GA246">
            <v>0.5</v>
          </cell>
          <cell r="GB246">
            <v>0.18</v>
          </cell>
          <cell r="GC246">
            <v>1.0900000000000001</v>
          </cell>
          <cell r="GD246">
            <v>0.84</v>
          </cell>
          <cell r="GE246">
            <v>0.26</v>
          </cell>
          <cell r="GF246">
            <v>31.05</v>
          </cell>
          <cell r="GG246">
            <v>8.3800000000000008</v>
          </cell>
          <cell r="GH246">
            <v>4.97</v>
          </cell>
          <cell r="GI246">
            <v>2.57</v>
          </cell>
          <cell r="GJ246">
            <v>1.1299999999999999</v>
          </cell>
          <cell r="GK246">
            <v>1.28</v>
          </cell>
          <cell r="GL246">
            <v>17.7</v>
          </cell>
          <cell r="GM246">
            <v>12.42</v>
          </cell>
          <cell r="GN246">
            <v>1.91</v>
          </cell>
          <cell r="GO246">
            <v>3.37</v>
          </cell>
          <cell r="GP246">
            <v>14.76</v>
          </cell>
          <cell r="GQ246">
            <v>4.72</v>
          </cell>
          <cell r="GR246">
            <v>2.97</v>
          </cell>
          <cell r="GS246">
            <v>1.19</v>
          </cell>
          <cell r="GT246">
            <v>0.56999999999999995</v>
          </cell>
          <cell r="GU246">
            <v>2.57</v>
          </cell>
          <cell r="GV246">
            <v>0.97</v>
          </cell>
          <cell r="GW246">
            <v>0.39</v>
          </cell>
          <cell r="GX246">
            <v>0.7</v>
          </cell>
          <cell r="GY246">
            <v>0.52</v>
          </cell>
          <cell r="GZ246">
            <v>4.45</v>
          </cell>
          <cell r="HA246">
            <v>0.51</v>
          </cell>
          <cell r="HB246">
            <v>1.79</v>
          </cell>
          <cell r="HC246">
            <v>2.15</v>
          </cell>
          <cell r="HD246">
            <v>3.01</v>
          </cell>
          <cell r="HE246">
            <v>0.85</v>
          </cell>
          <cell r="HF246">
            <v>1.19</v>
          </cell>
          <cell r="HG246">
            <v>0.97</v>
          </cell>
          <cell r="HH246">
            <v>7.6</v>
          </cell>
          <cell r="HI246">
            <v>5.83</v>
          </cell>
          <cell r="HJ246">
            <v>4.55</v>
          </cell>
          <cell r="HK246">
            <v>0.18</v>
          </cell>
          <cell r="HL246">
            <v>1.1000000000000001</v>
          </cell>
          <cell r="HM246">
            <v>1.76</v>
          </cell>
          <cell r="HN246">
            <v>20.97</v>
          </cell>
          <cell r="HO246">
            <v>19.82</v>
          </cell>
          <cell r="HP246">
            <v>7.31</v>
          </cell>
          <cell r="HQ246">
            <v>6.71</v>
          </cell>
          <cell r="HR246">
            <v>3.1</v>
          </cell>
          <cell r="HS246">
            <v>1.0900000000000001</v>
          </cell>
          <cell r="HT246">
            <v>1.62</v>
          </cell>
          <cell r="HU246">
            <v>1.1499999999999999</v>
          </cell>
          <cell r="HV246">
            <v>4.9400000000000004</v>
          </cell>
          <cell r="HW246">
            <v>0.17</v>
          </cell>
          <cell r="HX246">
            <v>4.7699999999999996</v>
          </cell>
          <cell r="HY246">
            <v>17.559999999999999</v>
          </cell>
          <cell r="HZ246">
            <v>3.9</v>
          </cell>
          <cell r="IA246">
            <v>1.9</v>
          </cell>
          <cell r="IB246">
            <v>2</v>
          </cell>
          <cell r="IC246">
            <v>1.31</v>
          </cell>
          <cell r="ID246">
            <v>0.67</v>
          </cell>
          <cell r="IE246">
            <v>0.64</v>
          </cell>
          <cell r="IF246">
            <v>5.85</v>
          </cell>
          <cell r="IG246">
            <v>0.79</v>
          </cell>
          <cell r="IH246">
            <v>0.74</v>
          </cell>
          <cell r="II246">
            <v>1.1599999999999999</v>
          </cell>
          <cell r="IJ246">
            <v>0.68</v>
          </cell>
          <cell r="IK246">
            <v>0.71</v>
          </cell>
          <cell r="IL246">
            <v>1.77</v>
          </cell>
          <cell r="IM246">
            <v>6.5</v>
          </cell>
          <cell r="IN246">
            <v>3.69</v>
          </cell>
          <cell r="IO246">
            <v>2.81</v>
          </cell>
          <cell r="IP246">
            <v>4.47</v>
          </cell>
          <cell r="IQ246">
            <v>0.9</v>
          </cell>
        </row>
        <row r="247">
          <cell r="B247">
            <v>2.2000000000000002</v>
          </cell>
          <cell r="C247">
            <v>2.2999999999999998</v>
          </cell>
          <cell r="D247">
            <v>1</v>
          </cell>
          <cell r="F247">
            <v>1.8</v>
          </cell>
          <cell r="G247">
            <v>5.5</v>
          </cell>
          <cell r="H247">
            <v>5.4</v>
          </cell>
          <cell r="I247">
            <v>8.5</v>
          </cell>
          <cell r="J247">
            <v>2.6</v>
          </cell>
          <cell r="K247">
            <v>5.3</v>
          </cell>
          <cell r="L247">
            <v>7.9</v>
          </cell>
          <cell r="M247">
            <v>4.5999999999999996</v>
          </cell>
          <cell r="N247">
            <v>-0.6</v>
          </cell>
          <cell r="O247">
            <v>5.0999999999999996</v>
          </cell>
          <cell r="P247">
            <v>2</v>
          </cell>
          <cell r="Q247">
            <v>-1.4</v>
          </cell>
          <cell r="R247">
            <v>-1.3</v>
          </cell>
          <cell r="S247">
            <v>0.2</v>
          </cell>
          <cell r="T247">
            <v>4</v>
          </cell>
          <cell r="U247">
            <v>1.8</v>
          </cell>
          <cell r="V247">
            <v>1.9</v>
          </cell>
          <cell r="W247">
            <v>7.2</v>
          </cell>
          <cell r="X247">
            <v>-6.6</v>
          </cell>
          <cell r="Y247">
            <v>-25.5</v>
          </cell>
          <cell r="Z247">
            <v>21.5</v>
          </cell>
          <cell r="AA247">
            <v>3.2</v>
          </cell>
          <cell r="AB247">
            <v>4.0999999999999996</v>
          </cell>
          <cell r="AC247">
            <v>2.5</v>
          </cell>
          <cell r="AD247">
            <v>3.9</v>
          </cell>
          <cell r="AE247">
            <v>3.7</v>
          </cell>
          <cell r="AF247">
            <v>4</v>
          </cell>
          <cell r="AG247">
            <v>2.9</v>
          </cell>
          <cell r="AH247">
            <v>9.9</v>
          </cell>
          <cell r="AI247">
            <v>1.9</v>
          </cell>
          <cell r="AJ247">
            <v>0.1</v>
          </cell>
          <cell r="AK247">
            <v>5.7</v>
          </cell>
          <cell r="AL247">
            <v>6</v>
          </cell>
          <cell r="AM247">
            <v>0.7</v>
          </cell>
          <cell r="AN247">
            <v>3.1</v>
          </cell>
          <cell r="AO247">
            <v>3</v>
          </cell>
          <cell r="AP247">
            <v>4.5</v>
          </cell>
          <cell r="AQ247">
            <v>0</v>
          </cell>
          <cell r="AR247">
            <v>4.7</v>
          </cell>
          <cell r="AS247">
            <v>3.2</v>
          </cell>
          <cell r="AT247">
            <v>1</v>
          </cell>
          <cell r="AU247">
            <v>0.6</v>
          </cell>
          <cell r="AV247">
            <v>0.9</v>
          </cell>
          <cell r="AW247">
            <v>-1</v>
          </cell>
          <cell r="AX247">
            <v>0.9</v>
          </cell>
          <cell r="AY247">
            <v>0.1</v>
          </cell>
          <cell r="AZ247">
            <v>4.0999999999999996</v>
          </cell>
          <cell r="BA247">
            <v>0.3</v>
          </cell>
          <cell r="BB247">
            <v>-0.4</v>
          </cell>
          <cell r="BC247">
            <v>2.6</v>
          </cell>
          <cell r="BD247">
            <v>-2.2999999999999998</v>
          </cell>
          <cell r="BE247">
            <v>0.9</v>
          </cell>
          <cell r="BF247">
            <v>2.9</v>
          </cell>
          <cell r="BG247">
            <v>3.1</v>
          </cell>
          <cell r="BH247">
            <v>2.4</v>
          </cell>
          <cell r="BI247">
            <v>4.2</v>
          </cell>
          <cell r="BJ247">
            <v>5.8</v>
          </cell>
          <cell r="BK247">
            <v>5.2</v>
          </cell>
          <cell r="BL247">
            <v>5.6</v>
          </cell>
          <cell r="BM247">
            <v>3.7</v>
          </cell>
          <cell r="BN247">
            <v>5.9</v>
          </cell>
          <cell r="BO247">
            <v>3.2</v>
          </cell>
          <cell r="BP247">
            <v>3.5</v>
          </cell>
          <cell r="BQ247">
            <v>4.5</v>
          </cell>
          <cell r="BR247">
            <v>1.5</v>
          </cell>
          <cell r="BS247">
            <v>-1.6</v>
          </cell>
          <cell r="BT247">
            <v>-0.5</v>
          </cell>
          <cell r="BU247">
            <v>-0.2</v>
          </cell>
          <cell r="BV247">
            <v>1.2</v>
          </cell>
          <cell r="BW247">
            <v>-5.9</v>
          </cell>
          <cell r="BX247">
            <v>-0.3</v>
          </cell>
          <cell r="BY247">
            <v>-0.2</v>
          </cell>
          <cell r="BZ247">
            <v>0.3</v>
          </cell>
          <cell r="CA247">
            <v>-1</v>
          </cell>
          <cell r="CB247">
            <v>-0.3</v>
          </cell>
          <cell r="CC247">
            <v>-0.9</v>
          </cell>
          <cell r="CD247">
            <v>1.6</v>
          </cell>
          <cell r="CE247">
            <v>-1.6</v>
          </cell>
          <cell r="CF247">
            <v>-0.8</v>
          </cell>
          <cell r="CG247">
            <v>-5.5</v>
          </cell>
          <cell r="CH247">
            <v>-27.2</v>
          </cell>
          <cell r="CI247">
            <v>2.2999999999999998</v>
          </cell>
          <cell r="CJ247">
            <v>2.4</v>
          </cell>
          <cell r="CK247">
            <v>4.3</v>
          </cell>
          <cell r="CL247">
            <v>5</v>
          </cell>
          <cell r="CM247">
            <v>5.3</v>
          </cell>
          <cell r="CN247">
            <v>1.1000000000000001</v>
          </cell>
          <cell r="CO247">
            <v>4.5</v>
          </cell>
          <cell r="CP247">
            <v>1.9</v>
          </cell>
          <cell r="CQ247">
            <v>-0.9</v>
          </cell>
          <cell r="CR247">
            <v>-1.1000000000000001</v>
          </cell>
          <cell r="CS247">
            <v>0.5</v>
          </cell>
          <cell r="CT247">
            <v>-6.7</v>
          </cell>
          <cell r="CU247">
            <v>3</v>
          </cell>
          <cell r="CV247">
            <v>4.5999999999999996</v>
          </cell>
          <cell r="CW247">
            <v>4.5999999999999996</v>
          </cell>
          <cell r="CX247">
            <v>2.9</v>
          </cell>
          <cell r="CY247">
            <v>0.8</v>
          </cell>
          <cell r="CZ247">
            <v>3.5</v>
          </cell>
          <cell r="DA247">
            <v>0.6</v>
          </cell>
          <cell r="DB247">
            <v>1.6</v>
          </cell>
          <cell r="DC247">
            <v>-5.6</v>
          </cell>
          <cell r="DD247">
            <v>-9.6999999999999993</v>
          </cell>
          <cell r="DE247">
            <v>-1.6</v>
          </cell>
          <cell r="DF247">
            <v>2.5</v>
          </cell>
          <cell r="DG247">
            <v>1.2</v>
          </cell>
          <cell r="DH247">
            <v>3.8</v>
          </cell>
          <cell r="DI247">
            <v>3.6</v>
          </cell>
          <cell r="DJ247">
            <v>-0.3</v>
          </cell>
          <cell r="DK247">
            <v>-0.3</v>
          </cell>
          <cell r="DL247">
            <v>5.4</v>
          </cell>
          <cell r="DM247">
            <v>6.7</v>
          </cell>
          <cell r="DN247">
            <v>4.2</v>
          </cell>
          <cell r="DO247">
            <v>4.3</v>
          </cell>
          <cell r="DP247">
            <v>4.2</v>
          </cell>
          <cell r="DQ247">
            <v>3</v>
          </cell>
          <cell r="DR247">
            <v>5.8</v>
          </cell>
          <cell r="DS247">
            <v>4.0999999999999996</v>
          </cell>
          <cell r="DT247">
            <v>2.2000000000000002</v>
          </cell>
          <cell r="DU247">
            <v>7.1</v>
          </cell>
          <cell r="DV247">
            <v>2.6</v>
          </cell>
          <cell r="DW247">
            <v>3.2</v>
          </cell>
          <cell r="DX247">
            <v>3.5</v>
          </cell>
          <cell r="DY247">
            <v>3.4</v>
          </cell>
          <cell r="DZ247">
            <v>3.9</v>
          </cell>
          <cell r="EA247">
            <v>1.1000000000000001</v>
          </cell>
          <cell r="EC247">
            <v>25.83</v>
          </cell>
          <cell r="ED247">
            <v>1.95</v>
          </cell>
          <cell r="EE247">
            <v>0.9</v>
          </cell>
          <cell r="EF247">
            <v>0.55000000000000004</v>
          </cell>
          <cell r="EG247">
            <v>0.49</v>
          </cell>
          <cell r="EH247">
            <v>2.86</v>
          </cell>
          <cell r="EI247">
            <v>1.1100000000000001</v>
          </cell>
          <cell r="EJ247">
            <v>1.1599999999999999</v>
          </cell>
          <cell r="EK247">
            <v>0.31</v>
          </cell>
          <cell r="EL247">
            <v>0.28000000000000003</v>
          </cell>
          <cell r="EM247">
            <v>3.73</v>
          </cell>
          <cell r="EN247">
            <v>0.75</v>
          </cell>
          <cell r="EO247">
            <v>0.41</v>
          </cell>
          <cell r="EP247">
            <v>0.24</v>
          </cell>
          <cell r="EQ247">
            <v>0.7</v>
          </cell>
          <cell r="ER247">
            <v>0.35</v>
          </cell>
          <cell r="ES247">
            <v>0.59</v>
          </cell>
          <cell r="ET247">
            <v>0.68</v>
          </cell>
          <cell r="EU247">
            <v>4.3600000000000003</v>
          </cell>
          <cell r="EV247">
            <v>2.09</v>
          </cell>
          <cell r="EW247">
            <v>2.27</v>
          </cell>
          <cell r="EX247">
            <v>3.19</v>
          </cell>
          <cell r="EY247">
            <v>1.5</v>
          </cell>
          <cell r="EZ247">
            <v>1.69</v>
          </cell>
          <cell r="FA247">
            <v>7.34</v>
          </cell>
          <cell r="FB247">
            <v>3.22</v>
          </cell>
          <cell r="FC247">
            <v>4.12</v>
          </cell>
          <cell r="FD247">
            <v>2.41</v>
          </cell>
          <cell r="FE247">
            <v>0.18</v>
          </cell>
          <cell r="FF247">
            <v>0.24</v>
          </cell>
          <cell r="FG247">
            <v>0.38</v>
          </cell>
          <cell r="FH247">
            <v>0.44</v>
          </cell>
          <cell r="FI247">
            <v>0.32</v>
          </cell>
          <cell r="FJ247">
            <v>0.85</v>
          </cell>
          <cell r="FK247">
            <v>10.82</v>
          </cell>
          <cell r="FL247">
            <v>6.92</v>
          </cell>
          <cell r="FM247">
            <v>3.17</v>
          </cell>
          <cell r="FN247">
            <v>2.33</v>
          </cell>
          <cell r="FO247">
            <v>1.42</v>
          </cell>
          <cell r="FP247">
            <v>3.9</v>
          </cell>
          <cell r="FQ247">
            <v>5.77</v>
          </cell>
          <cell r="FR247">
            <v>1.0900000000000001</v>
          </cell>
          <cell r="FS247">
            <v>0.93</v>
          </cell>
          <cell r="FT247">
            <v>0.16</v>
          </cell>
          <cell r="FU247">
            <v>2.0299999999999998</v>
          </cell>
          <cell r="FV247">
            <v>1.61</v>
          </cell>
          <cell r="FW247">
            <v>0.42</v>
          </cell>
          <cell r="FX247">
            <v>0.59</v>
          </cell>
          <cell r="FY247">
            <v>0.96</v>
          </cell>
          <cell r="FZ247">
            <v>0.27</v>
          </cell>
          <cell r="GA247">
            <v>0.51</v>
          </cell>
          <cell r="GB247">
            <v>0.18</v>
          </cell>
          <cell r="GC247">
            <v>1.1000000000000001</v>
          </cell>
          <cell r="GD247">
            <v>0.84</v>
          </cell>
          <cell r="GE247">
            <v>0.26</v>
          </cell>
          <cell r="GF247">
            <v>31.63</v>
          </cell>
          <cell r="GG247">
            <v>8.51</v>
          </cell>
          <cell r="GH247">
            <v>5.18</v>
          </cell>
          <cell r="GI247">
            <v>2.68</v>
          </cell>
          <cell r="GJ247">
            <v>1.1499999999999999</v>
          </cell>
          <cell r="GK247">
            <v>1.35</v>
          </cell>
          <cell r="GL247">
            <v>17.93</v>
          </cell>
          <cell r="GM247">
            <v>12.54</v>
          </cell>
          <cell r="GN247">
            <v>1.99</v>
          </cell>
          <cell r="GO247">
            <v>3.39</v>
          </cell>
          <cell r="GP247">
            <v>14.41</v>
          </cell>
          <cell r="GQ247">
            <v>4.66</v>
          </cell>
          <cell r="GR247">
            <v>2.92</v>
          </cell>
          <cell r="GS247">
            <v>1.2</v>
          </cell>
          <cell r="GT247">
            <v>0.54</v>
          </cell>
          <cell r="GU247">
            <v>2.58</v>
          </cell>
          <cell r="GV247">
            <v>0.97</v>
          </cell>
          <cell r="GW247">
            <v>0.39</v>
          </cell>
          <cell r="GX247">
            <v>0.7</v>
          </cell>
          <cell r="GY247">
            <v>0.52</v>
          </cell>
          <cell r="GZ247">
            <v>4.43</v>
          </cell>
          <cell r="HA247">
            <v>0.51</v>
          </cell>
          <cell r="HB247">
            <v>1.77</v>
          </cell>
          <cell r="HC247">
            <v>2.15</v>
          </cell>
          <cell r="HD247">
            <v>2.74</v>
          </cell>
          <cell r="HE247">
            <v>0.56000000000000005</v>
          </cell>
          <cell r="HF247">
            <v>1.2</v>
          </cell>
          <cell r="HG247">
            <v>0.97</v>
          </cell>
          <cell r="HH247">
            <v>7.56</v>
          </cell>
          <cell r="HI247">
            <v>5.87</v>
          </cell>
          <cell r="HJ247">
            <v>4.57</v>
          </cell>
          <cell r="HK247">
            <v>0.18</v>
          </cell>
          <cell r="HL247">
            <v>1.1200000000000001</v>
          </cell>
          <cell r="HM247">
            <v>1.68</v>
          </cell>
          <cell r="HN247">
            <v>20.83</v>
          </cell>
          <cell r="HO247">
            <v>19.66</v>
          </cell>
          <cell r="HP247">
            <v>7.3</v>
          </cell>
          <cell r="HQ247">
            <v>6.46</v>
          </cell>
          <cell r="HR247">
            <v>3.13</v>
          </cell>
          <cell r="HS247">
            <v>1.1100000000000001</v>
          </cell>
          <cell r="HT247">
            <v>1.67</v>
          </cell>
          <cell r="HU247">
            <v>1.17</v>
          </cell>
          <cell r="HV247">
            <v>4.9400000000000004</v>
          </cell>
          <cell r="HW247">
            <v>0.17</v>
          </cell>
          <cell r="HX247">
            <v>4.7699999999999996</v>
          </cell>
          <cell r="HY247">
            <v>17.8</v>
          </cell>
          <cell r="HZ247">
            <v>3.85</v>
          </cell>
          <cell r="IA247">
            <v>1.85</v>
          </cell>
          <cell r="IB247">
            <v>2</v>
          </cell>
          <cell r="IC247">
            <v>1.32</v>
          </cell>
          <cell r="ID247">
            <v>0.67</v>
          </cell>
          <cell r="IE247">
            <v>0.65</v>
          </cell>
          <cell r="IF247">
            <v>5.95</v>
          </cell>
          <cell r="IG247">
            <v>0.79</v>
          </cell>
          <cell r="IH247">
            <v>0.74</v>
          </cell>
          <cell r="II247">
            <v>1.2</v>
          </cell>
          <cell r="IJ247">
            <v>0.7</v>
          </cell>
          <cell r="IK247">
            <v>0.72</v>
          </cell>
          <cell r="IL247">
            <v>1.8</v>
          </cell>
          <cell r="IM247">
            <v>6.68</v>
          </cell>
          <cell r="IN247">
            <v>3.76</v>
          </cell>
          <cell r="IO247">
            <v>2.92</v>
          </cell>
          <cell r="IP247">
            <v>4.43</v>
          </cell>
          <cell r="IQ247">
            <v>0.86</v>
          </cell>
        </row>
        <row r="248">
          <cell r="B248">
            <v>2.7</v>
          </cell>
          <cell r="C248">
            <v>1.9</v>
          </cell>
          <cell r="D248">
            <v>1.2</v>
          </cell>
          <cell r="F248">
            <v>1.2</v>
          </cell>
          <cell r="G248">
            <v>9.1</v>
          </cell>
          <cell r="H248">
            <v>10.1</v>
          </cell>
          <cell r="I248">
            <v>13.5</v>
          </cell>
          <cell r="J248">
            <v>2.5</v>
          </cell>
          <cell r="K248">
            <v>5.4</v>
          </cell>
          <cell r="L248">
            <v>8.8000000000000007</v>
          </cell>
          <cell r="M248">
            <v>4.2</v>
          </cell>
          <cell r="N248">
            <v>-0.5</v>
          </cell>
          <cell r="O248">
            <v>4.4000000000000004</v>
          </cell>
          <cell r="P248">
            <v>3.2</v>
          </cell>
          <cell r="Q248">
            <v>0.1</v>
          </cell>
          <cell r="R248">
            <v>-0.6</v>
          </cell>
          <cell r="S248">
            <v>2.4</v>
          </cell>
          <cell r="T248">
            <v>8.6</v>
          </cell>
          <cell r="U248">
            <v>-2.5</v>
          </cell>
          <cell r="V248">
            <v>3.5</v>
          </cell>
          <cell r="W248">
            <v>6.9</v>
          </cell>
          <cell r="X248">
            <v>-14.8</v>
          </cell>
          <cell r="Y248">
            <v>-32</v>
          </cell>
          <cell r="Z248">
            <v>8.6</v>
          </cell>
          <cell r="AA248">
            <v>4.7</v>
          </cell>
          <cell r="AB248">
            <v>4.9000000000000004</v>
          </cell>
          <cell r="AC248">
            <v>4.5</v>
          </cell>
          <cell r="AD248">
            <v>4.4000000000000004</v>
          </cell>
          <cell r="AE248">
            <v>3.8</v>
          </cell>
          <cell r="AF248">
            <v>4.9000000000000004</v>
          </cell>
          <cell r="AG248">
            <v>3.2</v>
          </cell>
          <cell r="AH248">
            <v>4.3</v>
          </cell>
          <cell r="AI248">
            <v>3</v>
          </cell>
          <cell r="AJ248">
            <v>2.8</v>
          </cell>
          <cell r="AK248">
            <v>1.9</v>
          </cell>
          <cell r="AL248">
            <v>3.1</v>
          </cell>
          <cell r="AM248">
            <v>3.9</v>
          </cell>
          <cell r="AN248">
            <v>3.6</v>
          </cell>
          <cell r="AO248">
            <v>3.5</v>
          </cell>
          <cell r="AP248">
            <v>5.4</v>
          </cell>
          <cell r="AQ248">
            <v>0.9</v>
          </cell>
          <cell r="AR248">
            <v>3.9</v>
          </cell>
          <cell r="AS248">
            <v>3.7</v>
          </cell>
          <cell r="AT248">
            <v>1.6</v>
          </cell>
          <cell r="AU248">
            <v>-0.2</v>
          </cell>
          <cell r="AV248">
            <v>-0.3</v>
          </cell>
          <cell r="AW248">
            <v>0.1</v>
          </cell>
          <cell r="AX248">
            <v>1.2</v>
          </cell>
          <cell r="AY248">
            <v>0.6</v>
          </cell>
          <cell r="AZ248">
            <v>3.4</v>
          </cell>
          <cell r="BA248">
            <v>1</v>
          </cell>
          <cell r="BB248">
            <v>1.8</v>
          </cell>
          <cell r="BC248">
            <v>2.2000000000000002</v>
          </cell>
          <cell r="BD248">
            <v>1.4</v>
          </cell>
          <cell r="BE248">
            <v>2.1</v>
          </cell>
          <cell r="BF248">
            <v>4.5999999999999996</v>
          </cell>
          <cell r="BG248">
            <v>5.3</v>
          </cell>
          <cell r="BH248">
            <v>2.6</v>
          </cell>
          <cell r="BI248">
            <v>4.8</v>
          </cell>
          <cell r="BJ248">
            <v>6.4</v>
          </cell>
          <cell r="BK248">
            <v>5.4</v>
          </cell>
          <cell r="BL248">
            <v>5.7</v>
          </cell>
          <cell r="BM248">
            <v>4.0999999999999996</v>
          </cell>
          <cell r="BN248">
            <v>5.9</v>
          </cell>
          <cell r="BO248">
            <v>3.9</v>
          </cell>
          <cell r="BP248">
            <v>4.3</v>
          </cell>
          <cell r="BQ248">
            <v>4.5</v>
          </cell>
          <cell r="BR248">
            <v>2.1</v>
          </cell>
          <cell r="BS248">
            <v>-1</v>
          </cell>
          <cell r="BT248">
            <v>0.2</v>
          </cell>
          <cell r="BU248">
            <v>1.1000000000000001</v>
          </cell>
          <cell r="BV248">
            <v>0.6</v>
          </cell>
          <cell r="BW248">
            <v>-4.5999999999999996</v>
          </cell>
          <cell r="BX248">
            <v>0.5</v>
          </cell>
          <cell r="BY248">
            <v>-0.7</v>
          </cell>
          <cell r="BZ248">
            <v>1.9</v>
          </cell>
          <cell r="CA248">
            <v>2.2000000000000002</v>
          </cell>
          <cell r="CB248">
            <v>-0.5</v>
          </cell>
          <cell r="CC248">
            <v>-0.4</v>
          </cell>
          <cell r="CD248">
            <v>-0.6</v>
          </cell>
          <cell r="CE248">
            <v>-0.4</v>
          </cell>
          <cell r="CF248">
            <v>-0.3</v>
          </cell>
          <cell r="CG248">
            <v>-5.0999999999999996</v>
          </cell>
          <cell r="CH248">
            <v>-27.8</v>
          </cell>
          <cell r="CI248">
            <v>2.9</v>
          </cell>
          <cell r="CJ248">
            <v>3.7</v>
          </cell>
          <cell r="CK248">
            <v>4.0999999999999996</v>
          </cell>
          <cell r="CL248">
            <v>4.8</v>
          </cell>
          <cell r="CM248">
            <v>4.8</v>
          </cell>
          <cell r="CN248">
            <v>2</v>
          </cell>
          <cell r="CO248">
            <v>4.9000000000000004</v>
          </cell>
          <cell r="CP248">
            <v>1.6</v>
          </cell>
          <cell r="CQ248">
            <v>5.6</v>
          </cell>
          <cell r="CR248">
            <v>5.6</v>
          </cell>
          <cell r="CS248">
            <v>-0.5</v>
          </cell>
          <cell r="CT248">
            <v>14.3</v>
          </cell>
          <cell r="CU248">
            <v>2.9</v>
          </cell>
          <cell r="CV248">
            <v>5.4</v>
          </cell>
          <cell r="CW248">
            <v>5.2</v>
          </cell>
          <cell r="CX248">
            <v>4.4000000000000004</v>
          </cell>
          <cell r="CY248">
            <v>0.4</v>
          </cell>
          <cell r="CZ248">
            <v>3.5</v>
          </cell>
          <cell r="DA248">
            <v>0.3</v>
          </cell>
          <cell r="DB248">
            <v>1</v>
          </cell>
          <cell r="DC248">
            <v>-4.7</v>
          </cell>
          <cell r="DD248">
            <v>-11.1</v>
          </cell>
          <cell r="DE248">
            <v>1.3</v>
          </cell>
          <cell r="DF248">
            <v>1.8</v>
          </cell>
          <cell r="DG248">
            <v>0.8</v>
          </cell>
          <cell r="DH248">
            <v>2.9</v>
          </cell>
          <cell r="DI248">
            <v>3.1</v>
          </cell>
          <cell r="DJ248">
            <v>-0.6</v>
          </cell>
          <cell r="DK248">
            <v>-0.8</v>
          </cell>
          <cell r="DL248">
            <v>5.5</v>
          </cell>
          <cell r="DM248">
            <v>4.0999999999999996</v>
          </cell>
          <cell r="DN248">
            <v>4.5</v>
          </cell>
          <cell r="DO248">
            <v>4</v>
          </cell>
          <cell r="DP248">
            <v>2.7</v>
          </cell>
          <cell r="DQ248">
            <v>0.6</v>
          </cell>
          <cell r="DR248">
            <v>5.5</v>
          </cell>
          <cell r="DS248">
            <v>4.0999999999999996</v>
          </cell>
          <cell r="DT248">
            <v>2.2000000000000002</v>
          </cell>
          <cell r="DU248">
            <v>7.1</v>
          </cell>
          <cell r="DV248">
            <v>2.6</v>
          </cell>
          <cell r="DW248">
            <v>4.9000000000000004</v>
          </cell>
          <cell r="DX248">
            <v>5.3</v>
          </cell>
          <cell r="DY248">
            <v>5.6</v>
          </cell>
          <cell r="DZ248">
            <v>5</v>
          </cell>
          <cell r="EA248">
            <v>2.9</v>
          </cell>
          <cell r="EC248">
            <v>25.79</v>
          </cell>
          <cell r="ED248">
            <v>2.0299999999999998</v>
          </cell>
          <cell r="EE248">
            <v>0.95</v>
          </cell>
          <cell r="EF248">
            <v>0.57999999999999996</v>
          </cell>
          <cell r="EG248">
            <v>0.5</v>
          </cell>
          <cell r="EH248">
            <v>2.92</v>
          </cell>
          <cell r="EI248">
            <v>1.1499999999999999</v>
          </cell>
          <cell r="EJ248">
            <v>1.17</v>
          </cell>
          <cell r="EK248">
            <v>0.32</v>
          </cell>
          <cell r="EL248">
            <v>0.28000000000000003</v>
          </cell>
          <cell r="EM248">
            <v>3.79</v>
          </cell>
          <cell r="EN248">
            <v>0.75</v>
          </cell>
          <cell r="EO248">
            <v>0.41</v>
          </cell>
          <cell r="EP248">
            <v>0.25</v>
          </cell>
          <cell r="EQ248">
            <v>0.73</v>
          </cell>
          <cell r="ER248">
            <v>0.35</v>
          </cell>
          <cell r="ES248">
            <v>0.61</v>
          </cell>
          <cell r="ET248">
            <v>0.69</v>
          </cell>
          <cell r="EU248">
            <v>3.92</v>
          </cell>
          <cell r="EV248">
            <v>1.81</v>
          </cell>
          <cell r="EW248">
            <v>2.12</v>
          </cell>
          <cell r="EX248">
            <v>3.25</v>
          </cell>
          <cell r="EY248">
            <v>1.52</v>
          </cell>
          <cell r="EZ248">
            <v>1.72</v>
          </cell>
          <cell r="FA248">
            <v>7.43</v>
          </cell>
          <cell r="FB248">
            <v>3.25</v>
          </cell>
          <cell r="FC248">
            <v>4.17</v>
          </cell>
          <cell r="FD248">
            <v>2.46</v>
          </cell>
          <cell r="FE248">
            <v>0.18</v>
          </cell>
          <cell r="FF248">
            <v>0.24</v>
          </cell>
          <cell r="FG248">
            <v>0.4</v>
          </cell>
          <cell r="FH248">
            <v>0.44</v>
          </cell>
          <cell r="FI248">
            <v>0.32</v>
          </cell>
          <cell r="FJ248">
            <v>0.88</v>
          </cell>
          <cell r="FK248">
            <v>10.96</v>
          </cell>
          <cell r="FL248">
            <v>7.02</v>
          </cell>
          <cell r="FM248">
            <v>3.23</v>
          </cell>
          <cell r="FN248">
            <v>2.35</v>
          </cell>
          <cell r="FO248">
            <v>1.43</v>
          </cell>
          <cell r="FP248">
            <v>3.95</v>
          </cell>
          <cell r="FQ248">
            <v>5.78</v>
          </cell>
          <cell r="FR248">
            <v>1.0900000000000001</v>
          </cell>
          <cell r="FS248">
            <v>0.93</v>
          </cell>
          <cell r="FT248">
            <v>0.17</v>
          </cell>
          <cell r="FU248">
            <v>2.02</v>
          </cell>
          <cell r="FV248">
            <v>1.6</v>
          </cell>
          <cell r="FW248">
            <v>0.42</v>
          </cell>
          <cell r="FX248">
            <v>0.59</v>
          </cell>
          <cell r="FY248">
            <v>0.96</v>
          </cell>
          <cell r="FZ248">
            <v>0.26</v>
          </cell>
          <cell r="GA248">
            <v>0.52</v>
          </cell>
          <cell r="GB248">
            <v>0.19</v>
          </cell>
          <cell r="GC248">
            <v>1.1100000000000001</v>
          </cell>
          <cell r="GD248">
            <v>0.86</v>
          </cell>
          <cell r="GE248">
            <v>0.26</v>
          </cell>
          <cell r="GF248">
            <v>31.98</v>
          </cell>
          <cell r="GG248">
            <v>8.66</v>
          </cell>
          <cell r="GH248">
            <v>5.2</v>
          </cell>
          <cell r="GI248">
            <v>2.7</v>
          </cell>
          <cell r="GJ248">
            <v>1.1499999999999999</v>
          </cell>
          <cell r="GK248">
            <v>1.35</v>
          </cell>
          <cell r="GL248">
            <v>18.13</v>
          </cell>
          <cell r="GM248">
            <v>12.71</v>
          </cell>
          <cell r="GN248">
            <v>1.99</v>
          </cell>
          <cell r="GO248">
            <v>3.43</v>
          </cell>
          <cell r="GP248">
            <v>14.52</v>
          </cell>
          <cell r="GQ248">
            <v>4.72</v>
          </cell>
          <cell r="GR248">
            <v>2.98</v>
          </cell>
          <cell r="GS248">
            <v>1.2</v>
          </cell>
          <cell r="GT248">
            <v>0.54</v>
          </cell>
          <cell r="GU248">
            <v>2.58</v>
          </cell>
          <cell r="GV248">
            <v>0.97</v>
          </cell>
          <cell r="GW248">
            <v>0.39</v>
          </cell>
          <cell r="GX248">
            <v>0.7</v>
          </cell>
          <cell r="GY248">
            <v>0.52</v>
          </cell>
          <cell r="GZ248">
            <v>4.45</v>
          </cell>
          <cell r="HA248">
            <v>0.5</v>
          </cell>
          <cell r="HB248">
            <v>1.78</v>
          </cell>
          <cell r="HC248">
            <v>2.17</v>
          </cell>
          <cell r="HD248">
            <v>2.78</v>
          </cell>
          <cell r="HE248">
            <v>0.56999999999999995</v>
          </cell>
          <cell r="HF248">
            <v>1.22</v>
          </cell>
          <cell r="HG248">
            <v>0.99</v>
          </cell>
          <cell r="HH248">
            <v>7.48</v>
          </cell>
          <cell r="HI248">
            <v>5.88</v>
          </cell>
          <cell r="HJ248">
            <v>4.57</v>
          </cell>
          <cell r="HK248">
            <v>0.18</v>
          </cell>
          <cell r="HL248">
            <v>1.1299999999999999</v>
          </cell>
          <cell r="HM248">
            <v>1.59</v>
          </cell>
          <cell r="HN248">
            <v>21.33</v>
          </cell>
          <cell r="HO248">
            <v>20.14</v>
          </cell>
          <cell r="HP248">
            <v>7.25</v>
          </cell>
          <cell r="HQ248">
            <v>6.93</v>
          </cell>
          <cell r="HR248">
            <v>3.16</v>
          </cell>
          <cell r="HS248">
            <v>1.1200000000000001</v>
          </cell>
          <cell r="HT248">
            <v>1.68</v>
          </cell>
          <cell r="HU248">
            <v>1.19</v>
          </cell>
          <cell r="HV248">
            <v>4.9400000000000004</v>
          </cell>
          <cell r="HW248">
            <v>0.17</v>
          </cell>
          <cell r="HX248">
            <v>4.7699999999999996</v>
          </cell>
          <cell r="HY248">
            <v>17.95</v>
          </cell>
          <cell r="HZ248">
            <v>3.82</v>
          </cell>
          <cell r="IA248">
            <v>1.77</v>
          </cell>
          <cell r="IB248">
            <v>2.04</v>
          </cell>
          <cell r="IC248">
            <v>1.32</v>
          </cell>
          <cell r="ID248">
            <v>0.67</v>
          </cell>
          <cell r="IE248">
            <v>0.65</v>
          </cell>
          <cell r="IF248">
            <v>5.96</v>
          </cell>
          <cell r="IG248">
            <v>0.79</v>
          </cell>
          <cell r="IH248">
            <v>0.73</v>
          </cell>
          <cell r="II248">
            <v>1.21</v>
          </cell>
          <cell r="IJ248">
            <v>0.69</v>
          </cell>
          <cell r="IK248">
            <v>0.73</v>
          </cell>
          <cell r="IL248">
            <v>1.81</v>
          </cell>
          <cell r="IM248">
            <v>6.85</v>
          </cell>
          <cell r="IN248">
            <v>3.9</v>
          </cell>
          <cell r="IO248">
            <v>2.95</v>
          </cell>
          <cell r="IP248">
            <v>4.43</v>
          </cell>
          <cell r="IQ248">
            <v>0.86</v>
          </cell>
        </row>
        <row r="249">
          <cell r="B249">
            <v>1.2</v>
          </cell>
          <cell r="C249">
            <v>2</v>
          </cell>
          <cell r="D249">
            <v>2.1</v>
          </cell>
          <cell r="F249">
            <v>5.7</v>
          </cell>
          <cell r="G249">
            <v>10.3</v>
          </cell>
          <cell r="H249">
            <v>11.6</v>
          </cell>
          <cell r="I249">
            <v>15</v>
          </cell>
          <cell r="J249">
            <v>2.8</v>
          </cell>
          <cell r="K249">
            <v>7.9</v>
          </cell>
          <cell r="L249">
            <v>9</v>
          </cell>
          <cell r="M249">
            <v>6.3</v>
          </cell>
          <cell r="N249">
            <v>6.8</v>
          </cell>
          <cell r="O249">
            <v>11.6</v>
          </cell>
          <cell r="P249">
            <v>4.8</v>
          </cell>
          <cell r="Q249">
            <v>4.2</v>
          </cell>
          <cell r="R249">
            <v>4.9000000000000004</v>
          </cell>
          <cell r="S249">
            <v>2</v>
          </cell>
          <cell r="T249">
            <v>11.6</v>
          </cell>
          <cell r="U249">
            <v>-0.9</v>
          </cell>
          <cell r="V249">
            <v>3.3</v>
          </cell>
          <cell r="W249">
            <v>4.0999999999999996</v>
          </cell>
          <cell r="X249">
            <v>6.2</v>
          </cell>
          <cell r="Y249">
            <v>2.2000000000000002</v>
          </cell>
          <cell r="Z249">
            <v>9.6999999999999993</v>
          </cell>
          <cell r="AA249">
            <v>5.0999999999999996</v>
          </cell>
          <cell r="AB249">
            <v>6.1</v>
          </cell>
          <cell r="AC249">
            <v>4.3</v>
          </cell>
          <cell r="AD249">
            <v>4.8</v>
          </cell>
          <cell r="AE249">
            <v>3.9</v>
          </cell>
          <cell r="AF249">
            <v>5.6</v>
          </cell>
          <cell r="AG249">
            <v>3.7</v>
          </cell>
          <cell r="AH249">
            <v>5.9</v>
          </cell>
          <cell r="AI249">
            <v>3.2</v>
          </cell>
          <cell r="AJ249">
            <v>5.2</v>
          </cell>
          <cell r="AK249">
            <v>1.1000000000000001</v>
          </cell>
          <cell r="AL249">
            <v>3.9</v>
          </cell>
          <cell r="AM249">
            <v>4</v>
          </cell>
          <cell r="AN249">
            <v>3.8</v>
          </cell>
          <cell r="AO249">
            <v>4.3</v>
          </cell>
          <cell r="AP249">
            <v>6.3</v>
          </cell>
          <cell r="AQ249">
            <v>1.7</v>
          </cell>
          <cell r="AR249">
            <v>3.9</v>
          </cell>
          <cell r="AS249">
            <v>3</v>
          </cell>
          <cell r="AT249">
            <v>-0.5</v>
          </cell>
          <cell r="AU249">
            <v>-1.8</v>
          </cell>
          <cell r="AV249">
            <v>-1.4</v>
          </cell>
          <cell r="AW249">
            <v>-4.5999999999999996</v>
          </cell>
          <cell r="AX249">
            <v>0.2</v>
          </cell>
          <cell r="AY249">
            <v>-0.3</v>
          </cell>
          <cell r="AZ249">
            <v>1.9</v>
          </cell>
          <cell r="BA249">
            <v>-3.4</v>
          </cell>
          <cell r="BB249">
            <v>-2.5</v>
          </cell>
          <cell r="BC249">
            <v>-4.2</v>
          </cell>
          <cell r="BD249">
            <v>-3.3</v>
          </cell>
          <cell r="BE249">
            <v>1.6</v>
          </cell>
          <cell r="BF249">
            <v>3</v>
          </cell>
          <cell r="BG249">
            <v>3.2</v>
          </cell>
          <cell r="BH249">
            <v>2.4</v>
          </cell>
          <cell r="BI249">
            <v>5.7</v>
          </cell>
          <cell r="BJ249">
            <v>7.1</v>
          </cell>
          <cell r="BK249">
            <v>7.9</v>
          </cell>
          <cell r="BL249">
            <v>10</v>
          </cell>
          <cell r="BM249">
            <v>5.4</v>
          </cell>
          <cell r="BN249">
            <v>5.9</v>
          </cell>
          <cell r="BO249">
            <v>4.5</v>
          </cell>
          <cell r="BP249">
            <v>5</v>
          </cell>
          <cell r="BQ249">
            <v>4.5</v>
          </cell>
          <cell r="BR249">
            <v>3</v>
          </cell>
          <cell r="BS249">
            <v>-0.7</v>
          </cell>
          <cell r="BT249">
            <v>0</v>
          </cell>
          <cell r="BU249">
            <v>0.7</v>
          </cell>
          <cell r="BV249">
            <v>0.6</v>
          </cell>
          <cell r="BW249">
            <v>-5.2</v>
          </cell>
          <cell r="BX249">
            <v>0</v>
          </cell>
          <cell r="BY249">
            <v>-0.8</v>
          </cell>
          <cell r="BZ249">
            <v>0.8</v>
          </cell>
          <cell r="CA249">
            <v>1</v>
          </cell>
          <cell r="CB249">
            <v>-0.5</v>
          </cell>
          <cell r="CC249">
            <v>0.9</v>
          </cell>
          <cell r="CD249">
            <v>1</v>
          </cell>
          <cell r="CE249">
            <v>-0.3</v>
          </cell>
          <cell r="CF249">
            <v>1.8</v>
          </cell>
          <cell r="CG249">
            <v>-5.0999999999999996</v>
          </cell>
          <cell r="CH249">
            <v>-28.3</v>
          </cell>
          <cell r="CI249">
            <v>3.3</v>
          </cell>
          <cell r="CJ249">
            <v>4.5999999999999996</v>
          </cell>
          <cell r="CK249">
            <v>4.5999999999999996</v>
          </cell>
          <cell r="CL249">
            <v>5.4</v>
          </cell>
          <cell r="CM249">
            <v>5.5</v>
          </cell>
          <cell r="CN249">
            <v>1.9</v>
          </cell>
          <cell r="CO249">
            <v>5.5</v>
          </cell>
          <cell r="CP249">
            <v>1.9</v>
          </cell>
          <cell r="CQ249">
            <v>6.8</v>
          </cell>
          <cell r="CR249">
            <v>7</v>
          </cell>
          <cell r="CS249">
            <v>-1</v>
          </cell>
          <cell r="CT249">
            <v>18.899999999999999</v>
          </cell>
          <cell r="CU249">
            <v>3.5</v>
          </cell>
          <cell r="CV249">
            <v>6</v>
          </cell>
          <cell r="CW249">
            <v>4.8</v>
          </cell>
          <cell r="CX249">
            <v>5.4</v>
          </cell>
          <cell r="CY249">
            <v>0.1</v>
          </cell>
          <cell r="CZ249">
            <v>2.7</v>
          </cell>
          <cell r="DA249">
            <v>0.1</v>
          </cell>
          <cell r="DB249">
            <v>1.4</v>
          </cell>
          <cell r="DC249">
            <v>-6.5</v>
          </cell>
          <cell r="DD249">
            <v>-14.2</v>
          </cell>
          <cell r="DE249">
            <v>0.7</v>
          </cell>
          <cell r="DF249">
            <v>2.4</v>
          </cell>
          <cell r="DG249">
            <v>2.1</v>
          </cell>
          <cell r="DH249">
            <v>2.8</v>
          </cell>
          <cell r="DI249">
            <v>3.8</v>
          </cell>
          <cell r="DJ249">
            <v>0.2</v>
          </cell>
          <cell r="DK249">
            <v>0.6</v>
          </cell>
          <cell r="DL249">
            <v>5.9</v>
          </cell>
          <cell r="DM249">
            <v>4.5999999999999996</v>
          </cell>
          <cell r="DN249">
            <v>4.2</v>
          </cell>
          <cell r="DO249">
            <v>5</v>
          </cell>
          <cell r="DP249">
            <v>3.9</v>
          </cell>
          <cell r="DQ249">
            <v>0.5</v>
          </cell>
          <cell r="DR249">
            <v>8.6</v>
          </cell>
          <cell r="DS249">
            <v>4.3</v>
          </cell>
          <cell r="DT249">
            <v>1.4</v>
          </cell>
          <cell r="DU249">
            <v>6.6</v>
          </cell>
          <cell r="DV249">
            <v>3.8</v>
          </cell>
          <cell r="DW249">
            <v>6.8</v>
          </cell>
          <cell r="DX249">
            <v>7.2</v>
          </cell>
          <cell r="DY249">
            <v>7.6</v>
          </cell>
          <cell r="DZ249">
            <v>6.7</v>
          </cell>
          <cell r="EA249">
            <v>5.2</v>
          </cell>
          <cell r="EC249">
            <v>26.34</v>
          </cell>
          <cell r="ED249">
            <v>2.08</v>
          </cell>
          <cell r="EE249">
            <v>0.98</v>
          </cell>
          <cell r="EF249">
            <v>0.6</v>
          </cell>
          <cell r="EG249">
            <v>0.5</v>
          </cell>
          <cell r="EH249">
            <v>3.03</v>
          </cell>
          <cell r="EI249">
            <v>1.19</v>
          </cell>
          <cell r="EJ249">
            <v>1.21</v>
          </cell>
          <cell r="EK249">
            <v>0.32</v>
          </cell>
          <cell r="EL249">
            <v>0.3</v>
          </cell>
          <cell r="EM249">
            <v>3.88</v>
          </cell>
          <cell r="EN249">
            <v>0.77</v>
          </cell>
          <cell r="EO249">
            <v>0.42</v>
          </cell>
          <cell r="EP249">
            <v>0.26</v>
          </cell>
          <cell r="EQ249">
            <v>0.76</v>
          </cell>
          <cell r="ER249">
            <v>0.36</v>
          </cell>
          <cell r="ES249">
            <v>0.61</v>
          </cell>
          <cell r="ET249">
            <v>0.7</v>
          </cell>
          <cell r="EU249">
            <v>3.97</v>
          </cell>
          <cell r="EV249">
            <v>1.8</v>
          </cell>
          <cell r="EW249">
            <v>2.1800000000000002</v>
          </cell>
          <cell r="EX249">
            <v>3.31</v>
          </cell>
          <cell r="EY249">
            <v>1.56</v>
          </cell>
          <cell r="EZ249">
            <v>1.75</v>
          </cell>
          <cell r="FA249">
            <v>7.55</v>
          </cell>
          <cell r="FB249">
            <v>3.28</v>
          </cell>
          <cell r="FC249">
            <v>4.2699999999999996</v>
          </cell>
          <cell r="FD249">
            <v>2.5099999999999998</v>
          </cell>
          <cell r="FE249">
            <v>0.19</v>
          </cell>
          <cell r="FF249">
            <v>0.25</v>
          </cell>
          <cell r="FG249">
            <v>0.41</v>
          </cell>
          <cell r="FH249">
            <v>0.44</v>
          </cell>
          <cell r="FI249">
            <v>0.33</v>
          </cell>
          <cell r="FJ249">
            <v>0.9</v>
          </cell>
          <cell r="FK249">
            <v>11.08</v>
          </cell>
          <cell r="FL249">
            <v>7.11</v>
          </cell>
          <cell r="FM249">
            <v>3.28</v>
          </cell>
          <cell r="FN249">
            <v>2.37</v>
          </cell>
          <cell r="FO249">
            <v>1.45</v>
          </cell>
          <cell r="FP249">
            <v>3.97</v>
          </cell>
          <cell r="FQ249">
            <v>5.64</v>
          </cell>
          <cell r="FR249">
            <v>1.05</v>
          </cell>
          <cell r="FS249">
            <v>0.89</v>
          </cell>
          <cell r="FT249">
            <v>0.16</v>
          </cell>
          <cell r="FU249">
            <v>2.0099999999999998</v>
          </cell>
          <cell r="FV249">
            <v>1.6</v>
          </cell>
          <cell r="FW249">
            <v>0.41</v>
          </cell>
          <cell r="FX249">
            <v>0.56999999999999995</v>
          </cell>
          <cell r="FY249">
            <v>0.94</v>
          </cell>
          <cell r="FZ249">
            <v>0.25</v>
          </cell>
          <cell r="GA249">
            <v>0.5</v>
          </cell>
          <cell r="GB249">
            <v>0.18</v>
          </cell>
          <cell r="GC249">
            <v>1.07</v>
          </cell>
          <cell r="GD249">
            <v>0.81</v>
          </cell>
          <cell r="GE249">
            <v>0.26</v>
          </cell>
          <cell r="GF249">
            <v>32.590000000000003</v>
          </cell>
          <cell r="GG249">
            <v>8.82</v>
          </cell>
          <cell r="GH249">
            <v>5.4</v>
          </cell>
          <cell r="GI249">
            <v>2.86</v>
          </cell>
          <cell r="GJ249">
            <v>1.18</v>
          </cell>
          <cell r="GK249">
            <v>1.35</v>
          </cell>
          <cell r="GL249">
            <v>18.37</v>
          </cell>
          <cell r="GM249">
            <v>12.92</v>
          </cell>
          <cell r="GN249">
            <v>1.99</v>
          </cell>
          <cell r="GO249">
            <v>3.45</v>
          </cell>
          <cell r="GP249">
            <v>14.43</v>
          </cell>
          <cell r="GQ249">
            <v>4.58</v>
          </cell>
          <cell r="GR249">
            <v>2.87</v>
          </cell>
          <cell r="GS249">
            <v>1.19</v>
          </cell>
          <cell r="GT249">
            <v>0.51</v>
          </cell>
          <cell r="GU249">
            <v>2.54</v>
          </cell>
          <cell r="GV249">
            <v>0.96</v>
          </cell>
          <cell r="GW249">
            <v>0.38</v>
          </cell>
          <cell r="GX249">
            <v>0.68</v>
          </cell>
          <cell r="GY249">
            <v>0.52</v>
          </cell>
          <cell r="GZ249">
            <v>4.47</v>
          </cell>
          <cell r="HA249">
            <v>0.51</v>
          </cell>
          <cell r="HB249">
            <v>1.78</v>
          </cell>
          <cell r="HC249">
            <v>2.19</v>
          </cell>
          <cell r="HD249">
            <v>2.83</v>
          </cell>
          <cell r="HE249">
            <v>0.6</v>
          </cell>
          <cell r="HF249">
            <v>1.23</v>
          </cell>
          <cell r="HG249">
            <v>1.01</v>
          </cell>
          <cell r="HH249">
            <v>7.78</v>
          </cell>
          <cell r="HI249">
            <v>5.97</v>
          </cell>
          <cell r="HJ249">
            <v>4.6399999999999997</v>
          </cell>
          <cell r="HK249">
            <v>0.18</v>
          </cell>
          <cell r="HL249">
            <v>1.1499999999999999</v>
          </cell>
          <cell r="HM249">
            <v>1.8</v>
          </cell>
          <cell r="HN249">
            <v>21.75</v>
          </cell>
          <cell r="HO249">
            <v>20.54</v>
          </cell>
          <cell r="HP249">
            <v>7.22</v>
          </cell>
          <cell r="HQ249">
            <v>7.31</v>
          </cell>
          <cell r="HR249">
            <v>3.17</v>
          </cell>
          <cell r="HS249">
            <v>1.1399999999999999</v>
          </cell>
          <cell r="HT249">
            <v>1.7</v>
          </cell>
          <cell r="HU249">
            <v>1.21</v>
          </cell>
          <cell r="HV249">
            <v>4.9400000000000004</v>
          </cell>
          <cell r="HW249">
            <v>0.18</v>
          </cell>
          <cell r="HX249">
            <v>4.76</v>
          </cell>
          <cell r="HY249">
            <v>17.89</v>
          </cell>
          <cell r="HZ249">
            <v>3.71</v>
          </cell>
          <cell r="IA249">
            <v>1.67</v>
          </cell>
          <cell r="IB249">
            <v>2.04</v>
          </cell>
          <cell r="IC249">
            <v>1.34</v>
          </cell>
          <cell r="ID249">
            <v>0.68</v>
          </cell>
          <cell r="IE249">
            <v>0.65</v>
          </cell>
          <cell r="IF249">
            <v>6.03</v>
          </cell>
          <cell r="IG249">
            <v>0.79</v>
          </cell>
          <cell r="IH249">
            <v>0.74</v>
          </cell>
          <cell r="II249">
            <v>1.22</v>
          </cell>
          <cell r="IJ249">
            <v>0.7</v>
          </cell>
          <cell r="IK249">
            <v>0.74</v>
          </cell>
          <cell r="IL249">
            <v>1.84</v>
          </cell>
          <cell r="IM249">
            <v>6.82</v>
          </cell>
          <cell r="IN249">
            <v>3.84</v>
          </cell>
          <cell r="IO249">
            <v>2.97</v>
          </cell>
          <cell r="IP249">
            <v>4.66</v>
          </cell>
          <cell r="IQ249">
            <v>0.91</v>
          </cell>
        </row>
        <row r="250">
          <cell r="B250">
            <v>9.5</v>
          </cell>
          <cell r="C250">
            <v>-2.9</v>
          </cell>
          <cell r="D250">
            <v>2.5</v>
          </cell>
          <cell r="F250">
            <v>3.9</v>
          </cell>
          <cell r="G250">
            <v>12.1</v>
          </cell>
          <cell r="H250">
            <v>12.1</v>
          </cell>
          <cell r="I250">
            <v>14.2</v>
          </cell>
          <cell r="J250">
            <v>9.6999999999999993</v>
          </cell>
          <cell r="K250">
            <v>7.7</v>
          </cell>
          <cell r="L250">
            <v>6.8</v>
          </cell>
          <cell r="M250">
            <v>8.1999999999999993</v>
          </cell>
          <cell r="N250">
            <v>8.8000000000000007</v>
          </cell>
          <cell r="O250">
            <v>8.6</v>
          </cell>
          <cell r="P250">
            <v>4.2</v>
          </cell>
          <cell r="Q250">
            <v>1.7</v>
          </cell>
          <cell r="R250">
            <v>4.2</v>
          </cell>
          <cell r="S250">
            <v>6.7</v>
          </cell>
          <cell r="T250">
            <v>11</v>
          </cell>
          <cell r="U250">
            <v>-0.3</v>
          </cell>
          <cell r="V250">
            <v>2.9</v>
          </cell>
          <cell r="W250">
            <v>2.6</v>
          </cell>
          <cell r="X250">
            <v>-7.7</v>
          </cell>
          <cell r="Y250">
            <v>-12.7</v>
          </cell>
          <cell r="Z250">
            <v>-3.3</v>
          </cell>
          <cell r="AA250">
            <v>5.0999999999999996</v>
          </cell>
          <cell r="AB250">
            <v>5</v>
          </cell>
          <cell r="AC250">
            <v>5.3</v>
          </cell>
          <cell r="AD250">
            <v>5.6</v>
          </cell>
          <cell r="AE250">
            <v>4.5</v>
          </cell>
          <cell r="AF250">
            <v>6.5</v>
          </cell>
          <cell r="AG250">
            <v>4.8</v>
          </cell>
          <cell r="AH250">
            <v>1.5</v>
          </cell>
          <cell r="AI250">
            <v>5.0999999999999996</v>
          </cell>
          <cell r="AJ250">
            <v>4.3</v>
          </cell>
          <cell r="AK250">
            <v>3.1</v>
          </cell>
          <cell r="AL250">
            <v>8.1999999999999993</v>
          </cell>
          <cell r="AM250">
            <v>5.2</v>
          </cell>
          <cell r="AN250">
            <v>4.8</v>
          </cell>
          <cell r="AO250">
            <v>5.2</v>
          </cell>
          <cell r="AP250">
            <v>5</v>
          </cell>
          <cell r="AQ250">
            <v>3</v>
          </cell>
          <cell r="AR250">
            <v>9.1999999999999993</v>
          </cell>
          <cell r="AS250">
            <v>4.2</v>
          </cell>
          <cell r="AT250">
            <v>1.1000000000000001</v>
          </cell>
          <cell r="AU250">
            <v>2.1</v>
          </cell>
          <cell r="AV250">
            <v>1.9</v>
          </cell>
          <cell r="AW250">
            <v>2.9</v>
          </cell>
          <cell r="AX250">
            <v>-0.5</v>
          </cell>
          <cell r="AY250">
            <v>-1.2</v>
          </cell>
          <cell r="AZ250">
            <v>2.2000000000000002</v>
          </cell>
          <cell r="BA250">
            <v>-0.1</v>
          </cell>
          <cell r="BB250">
            <v>1.4</v>
          </cell>
          <cell r="BC250">
            <v>-2.2999999999999998</v>
          </cell>
          <cell r="BD250">
            <v>2.5</v>
          </cell>
          <cell r="BE250">
            <v>3.6</v>
          </cell>
          <cell r="BF250">
            <v>3.2</v>
          </cell>
          <cell r="BG250">
            <v>3.5</v>
          </cell>
          <cell r="BH250">
            <v>2.5</v>
          </cell>
          <cell r="BI250">
            <v>6</v>
          </cell>
          <cell r="BJ250">
            <v>7.7</v>
          </cell>
          <cell r="BK250">
            <v>8.3000000000000007</v>
          </cell>
          <cell r="BL250">
            <v>9.8000000000000007</v>
          </cell>
          <cell r="BM250">
            <v>7.5</v>
          </cell>
          <cell r="BN250">
            <v>5.9</v>
          </cell>
          <cell r="BO250">
            <v>4.5999999999999996</v>
          </cell>
          <cell r="BP250">
            <v>5</v>
          </cell>
          <cell r="BQ250">
            <v>4.5</v>
          </cell>
          <cell r="BR250">
            <v>3</v>
          </cell>
          <cell r="BS250">
            <v>-0.6</v>
          </cell>
          <cell r="BT250">
            <v>-0.3</v>
          </cell>
          <cell r="BU250">
            <v>-0.1</v>
          </cell>
          <cell r="BV250">
            <v>2</v>
          </cell>
          <cell r="BW250">
            <v>-6.7</v>
          </cell>
          <cell r="BX250">
            <v>0.4</v>
          </cell>
          <cell r="BY250">
            <v>0.7</v>
          </cell>
          <cell r="BZ250">
            <v>-0.1</v>
          </cell>
          <cell r="CA250">
            <v>0</v>
          </cell>
          <cell r="CB250">
            <v>1.1000000000000001</v>
          </cell>
          <cell r="CC250">
            <v>1.4</v>
          </cell>
          <cell r="CD250">
            <v>-2.6</v>
          </cell>
          <cell r="CE250">
            <v>-0.3</v>
          </cell>
          <cell r="CF250">
            <v>3.8</v>
          </cell>
          <cell r="CG250">
            <v>-4.9000000000000004</v>
          </cell>
          <cell r="CH250">
            <v>-28.7</v>
          </cell>
          <cell r="CI250">
            <v>3.8</v>
          </cell>
          <cell r="CJ250">
            <v>5.2</v>
          </cell>
          <cell r="CK250">
            <v>4.8</v>
          </cell>
          <cell r="CL250">
            <v>5.8</v>
          </cell>
          <cell r="CM250">
            <v>6.1</v>
          </cell>
          <cell r="CN250">
            <v>1.6</v>
          </cell>
          <cell r="CO250">
            <v>5.4</v>
          </cell>
          <cell r="CP250">
            <v>1.3</v>
          </cell>
          <cell r="CQ250">
            <v>6.9</v>
          </cell>
          <cell r="CR250">
            <v>7</v>
          </cell>
          <cell r="CS250">
            <v>-1.3</v>
          </cell>
          <cell r="CT250">
            <v>18.399999999999999</v>
          </cell>
          <cell r="CU250">
            <v>3.4</v>
          </cell>
          <cell r="CV250">
            <v>5</v>
          </cell>
          <cell r="CW250">
            <v>5.3</v>
          </cell>
          <cell r="CX250">
            <v>4.9000000000000004</v>
          </cell>
          <cell r="CY250">
            <v>0</v>
          </cell>
          <cell r="CZ250">
            <v>1</v>
          </cell>
          <cell r="DA250">
            <v>0</v>
          </cell>
          <cell r="DB250">
            <v>1.7</v>
          </cell>
          <cell r="DC250">
            <v>-6</v>
          </cell>
          <cell r="DD250">
            <v>-13.8</v>
          </cell>
          <cell r="DE250">
            <v>1.3</v>
          </cell>
          <cell r="DF250">
            <v>2.2000000000000002</v>
          </cell>
          <cell r="DG250">
            <v>1.6</v>
          </cell>
          <cell r="DH250">
            <v>2.8</v>
          </cell>
          <cell r="DI250">
            <v>3.8</v>
          </cell>
          <cell r="DJ250">
            <v>-0.1</v>
          </cell>
          <cell r="DK250">
            <v>-1.4</v>
          </cell>
          <cell r="DL250">
            <v>6.3</v>
          </cell>
          <cell r="DM250">
            <v>1.8</v>
          </cell>
          <cell r="DN250">
            <v>4.2</v>
          </cell>
          <cell r="DO250">
            <v>6.6</v>
          </cell>
          <cell r="DP250">
            <v>4.3</v>
          </cell>
          <cell r="DQ250">
            <v>2.1</v>
          </cell>
          <cell r="DR250">
            <v>7.1</v>
          </cell>
          <cell r="DS250">
            <v>4.2</v>
          </cell>
          <cell r="DT250">
            <v>0.9</v>
          </cell>
          <cell r="DU250">
            <v>6.6</v>
          </cell>
          <cell r="DV250">
            <v>3.8</v>
          </cell>
          <cell r="DW250">
            <v>9.9</v>
          </cell>
          <cell r="DX250">
            <v>10.6</v>
          </cell>
          <cell r="DY250">
            <v>16.2</v>
          </cell>
          <cell r="DZ250">
            <v>3.1</v>
          </cell>
          <cell r="EA250">
            <v>7</v>
          </cell>
          <cell r="EC250">
            <v>26.33</v>
          </cell>
          <cell r="ED250">
            <v>2.14</v>
          </cell>
          <cell r="EE250">
            <v>0.99</v>
          </cell>
          <cell r="EF250">
            <v>0.62</v>
          </cell>
          <cell r="EG250">
            <v>0.54</v>
          </cell>
          <cell r="EH250">
            <v>3.05</v>
          </cell>
          <cell r="EI250">
            <v>1.18</v>
          </cell>
          <cell r="EJ250">
            <v>1.24</v>
          </cell>
          <cell r="EK250">
            <v>0.32</v>
          </cell>
          <cell r="EL250">
            <v>0.3</v>
          </cell>
          <cell r="EM250">
            <v>3.87</v>
          </cell>
          <cell r="EN250">
            <v>0.77</v>
          </cell>
          <cell r="EO250">
            <v>0.42</v>
          </cell>
          <cell r="EP250">
            <v>0.26</v>
          </cell>
          <cell r="EQ250">
            <v>0.76</v>
          </cell>
          <cell r="ER250">
            <v>0.35</v>
          </cell>
          <cell r="ES250">
            <v>0.61</v>
          </cell>
          <cell r="ET250">
            <v>0.69</v>
          </cell>
          <cell r="EU250">
            <v>3.7</v>
          </cell>
          <cell r="EV250">
            <v>1.66</v>
          </cell>
          <cell r="EW250">
            <v>2.04</v>
          </cell>
          <cell r="EX250">
            <v>3.35</v>
          </cell>
          <cell r="EY250">
            <v>1.58</v>
          </cell>
          <cell r="EZ250">
            <v>1.77</v>
          </cell>
          <cell r="FA250">
            <v>7.67</v>
          </cell>
          <cell r="FB250">
            <v>3.32</v>
          </cell>
          <cell r="FC250">
            <v>4.34</v>
          </cell>
          <cell r="FD250">
            <v>2.5499999999999998</v>
          </cell>
          <cell r="FE250">
            <v>0.18</v>
          </cell>
          <cell r="FF250">
            <v>0.25</v>
          </cell>
          <cell r="FG250">
            <v>0.41</v>
          </cell>
          <cell r="FH250">
            <v>0.45</v>
          </cell>
          <cell r="FI250">
            <v>0.35</v>
          </cell>
          <cell r="FJ250">
            <v>0.91</v>
          </cell>
          <cell r="FK250">
            <v>11.28</v>
          </cell>
          <cell r="FL250">
            <v>7.25</v>
          </cell>
          <cell r="FM250">
            <v>3.3</v>
          </cell>
          <cell r="FN250">
            <v>2.41</v>
          </cell>
          <cell r="FO250">
            <v>1.54</v>
          </cell>
          <cell r="FP250">
            <v>4.03</v>
          </cell>
          <cell r="FQ250">
            <v>5.81</v>
          </cell>
          <cell r="FR250">
            <v>1.1100000000000001</v>
          </cell>
          <cell r="FS250">
            <v>0.94</v>
          </cell>
          <cell r="FT250">
            <v>0.17</v>
          </cell>
          <cell r="FU250">
            <v>2.0299999999999998</v>
          </cell>
          <cell r="FV250">
            <v>1.61</v>
          </cell>
          <cell r="FW250">
            <v>0.43</v>
          </cell>
          <cell r="FX250">
            <v>0.59</v>
          </cell>
          <cell r="FY250">
            <v>0.95</v>
          </cell>
          <cell r="FZ250">
            <v>0.26</v>
          </cell>
          <cell r="GA250">
            <v>0.51</v>
          </cell>
          <cell r="GB250">
            <v>0.19</v>
          </cell>
          <cell r="GC250">
            <v>1.1299999999999999</v>
          </cell>
          <cell r="GD250">
            <v>0.87</v>
          </cell>
          <cell r="GE250">
            <v>0.26</v>
          </cell>
          <cell r="GF250">
            <v>32.93</v>
          </cell>
          <cell r="GG250">
            <v>9.02</v>
          </cell>
          <cell r="GH250">
            <v>5.39</v>
          </cell>
          <cell r="GI250">
            <v>2.82</v>
          </cell>
          <cell r="GJ250">
            <v>1.21</v>
          </cell>
          <cell r="GK250">
            <v>1.35</v>
          </cell>
          <cell r="GL250">
            <v>18.52</v>
          </cell>
          <cell r="GM250">
            <v>13.05</v>
          </cell>
          <cell r="GN250">
            <v>1.99</v>
          </cell>
          <cell r="GO250">
            <v>3.48</v>
          </cell>
          <cell r="GP250">
            <v>14.67</v>
          </cell>
          <cell r="GQ250">
            <v>4.71</v>
          </cell>
          <cell r="GR250">
            <v>2.97</v>
          </cell>
          <cell r="GS250">
            <v>1.21</v>
          </cell>
          <cell r="GT250">
            <v>0.53</v>
          </cell>
          <cell r="GU250">
            <v>2.58</v>
          </cell>
          <cell r="GV250">
            <v>0.98</v>
          </cell>
          <cell r="GW250">
            <v>0.38</v>
          </cell>
          <cell r="GX250">
            <v>0.7</v>
          </cell>
          <cell r="GY250">
            <v>0.53</v>
          </cell>
          <cell r="GZ250">
            <v>4.51</v>
          </cell>
          <cell r="HA250">
            <v>0.5</v>
          </cell>
          <cell r="HB250">
            <v>1.78</v>
          </cell>
          <cell r="HC250">
            <v>2.23</v>
          </cell>
          <cell r="HD250">
            <v>2.86</v>
          </cell>
          <cell r="HE250">
            <v>0.6</v>
          </cell>
          <cell r="HF250">
            <v>1.24</v>
          </cell>
          <cell r="HG250">
            <v>1.02</v>
          </cell>
          <cell r="HH250">
            <v>7.96</v>
          </cell>
          <cell r="HI250">
            <v>6.17</v>
          </cell>
          <cell r="HJ250">
            <v>4.83</v>
          </cell>
          <cell r="HK250">
            <v>0.18</v>
          </cell>
          <cell r="HL250">
            <v>1.1599999999999999</v>
          </cell>
          <cell r="HM250">
            <v>1.79</v>
          </cell>
          <cell r="HN250">
            <v>22.42</v>
          </cell>
          <cell r="HO250">
            <v>21.21</v>
          </cell>
          <cell r="HP250">
            <v>7.22</v>
          </cell>
          <cell r="HQ250">
            <v>7.94</v>
          </cell>
          <cell r="HR250">
            <v>3.2</v>
          </cell>
          <cell r="HS250">
            <v>1.1399999999999999</v>
          </cell>
          <cell r="HT250">
            <v>1.71</v>
          </cell>
          <cell r="HU250">
            <v>1.21</v>
          </cell>
          <cell r="HV250">
            <v>4.9400000000000004</v>
          </cell>
          <cell r="HW250">
            <v>0.18</v>
          </cell>
          <cell r="HX250">
            <v>4.7699999999999996</v>
          </cell>
          <cell r="HY250">
            <v>17.850000000000001</v>
          </cell>
          <cell r="HZ250">
            <v>3.67</v>
          </cell>
          <cell r="IA250">
            <v>1.64</v>
          </cell>
          <cell r="IB250">
            <v>2.0299999999999998</v>
          </cell>
          <cell r="IC250">
            <v>1.34</v>
          </cell>
          <cell r="ID250">
            <v>0.68</v>
          </cell>
          <cell r="IE250">
            <v>0.66</v>
          </cell>
          <cell r="IF250">
            <v>6.07</v>
          </cell>
          <cell r="IG250">
            <v>0.79</v>
          </cell>
          <cell r="IH250">
            <v>0.73</v>
          </cell>
          <cell r="II250">
            <v>1.23</v>
          </cell>
          <cell r="IJ250">
            <v>0.69</v>
          </cell>
          <cell r="IK250">
            <v>0.74</v>
          </cell>
          <cell r="IL250">
            <v>1.89</v>
          </cell>
          <cell r="IM250">
            <v>6.77</v>
          </cell>
          <cell r="IN250">
            <v>3.77</v>
          </cell>
          <cell r="IO250">
            <v>3</v>
          </cell>
          <cell r="IP250">
            <v>4.66</v>
          </cell>
          <cell r="IQ250">
            <v>0.91</v>
          </cell>
        </row>
        <row r="251">
          <cell r="B251">
            <v>1.9</v>
          </cell>
          <cell r="C251">
            <v>0.7</v>
          </cell>
          <cell r="D251">
            <v>2.9</v>
          </cell>
          <cell r="F251">
            <v>3.4</v>
          </cell>
          <cell r="G251">
            <v>11.3</v>
          </cell>
          <cell r="H251">
            <v>10.9</v>
          </cell>
          <cell r="I251">
            <v>13.9</v>
          </cell>
          <cell r="J251">
            <v>9.1999999999999993</v>
          </cell>
          <cell r="K251">
            <v>9.9</v>
          </cell>
          <cell r="L251">
            <v>10.9</v>
          </cell>
          <cell r="M251">
            <v>9.1</v>
          </cell>
          <cell r="N251">
            <v>4.3</v>
          </cell>
          <cell r="O251">
            <v>16</v>
          </cell>
          <cell r="P251">
            <v>4.4000000000000004</v>
          </cell>
          <cell r="Q251">
            <v>2.2000000000000002</v>
          </cell>
          <cell r="R251">
            <v>4.5</v>
          </cell>
          <cell r="S251">
            <v>7.1</v>
          </cell>
          <cell r="T251">
            <v>8.6</v>
          </cell>
          <cell r="U251">
            <v>-2.1</v>
          </cell>
          <cell r="V251">
            <v>5.6</v>
          </cell>
          <cell r="W251">
            <v>4.0999999999999996</v>
          </cell>
          <cell r="X251">
            <v>-12.8</v>
          </cell>
          <cell r="Y251">
            <v>-16.8</v>
          </cell>
          <cell r="Z251">
            <v>-9.1999999999999993</v>
          </cell>
          <cell r="AA251">
            <v>5.4</v>
          </cell>
          <cell r="AB251">
            <v>5.9</v>
          </cell>
          <cell r="AC251">
            <v>4.9000000000000004</v>
          </cell>
          <cell r="AD251">
            <v>5.9</v>
          </cell>
          <cell r="AE251">
            <v>4.5</v>
          </cell>
          <cell r="AF251">
            <v>6.9</v>
          </cell>
          <cell r="AG251">
            <v>6.6</v>
          </cell>
          <cell r="AH251">
            <v>2.4</v>
          </cell>
          <cell r="AI251">
            <v>5.9</v>
          </cell>
          <cell r="AJ251">
            <v>7.8</v>
          </cell>
          <cell r="AK251">
            <v>3.7</v>
          </cell>
          <cell r="AL251">
            <v>11.6</v>
          </cell>
          <cell r="AM251">
            <v>6.6</v>
          </cell>
          <cell r="AN251">
            <v>5.8</v>
          </cell>
          <cell r="AO251">
            <v>6.2</v>
          </cell>
          <cell r="AP251">
            <v>5.0999999999999996</v>
          </cell>
          <cell r="AQ251">
            <v>3.4</v>
          </cell>
          <cell r="AR251">
            <v>13.2</v>
          </cell>
          <cell r="AS251">
            <v>4.9000000000000004</v>
          </cell>
          <cell r="AT251">
            <v>0</v>
          </cell>
          <cell r="AU251">
            <v>-0.7</v>
          </cell>
          <cell r="AV251">
            <v>-0.7</v>
          </cell>
          <cell r="AW251">
            <v>-0.7</v>
          </cell>
          <cell r="AX251">
            <v>-0.5</v>
          </cell>
          <cell r="AY251">
            <v>-0.7</v>
          </cell>
          <cell r="AZ251">
            <v>0.6</v>
          </cell>
          <cell r="BA251">
            <v>-1.7</v>
          </cell>
          <cell r="BB251">
            <v>-1</v>
          </cell>
          <cell r="BC251">
            <v>-5.4</v>
          </cell>
          <cell r="BD251">
            <v>0.3</v>
          </cell>
          <cell r="BE251">
            <v>1.6</v>
          </cell>
          <cell r="BF251">
            <v>3.5</v>
          </cell>
          <cell r="BG251">
            <v>3.4</v>
          </cell>
          <cell r="BH251">
            <v>3.2</v>
          </cell>
          <cell r="BI251">
            <v>6.8</v>
          </cell>
          <cell r="BJ251">
            <v>8.1999999999999993</v>
          </cell>
          <cell r="BK251">
            <v>10.8</v>
          </cell>
          <cell r="BL251">
            <v>10.1</v>
          </cell>
          <cell r="BM251">
            <v>9.9</v>
          </cell>
          <cell r="BN251">
            <v>12.8</v>
          </cell>
          <cell r="BO251">
            <v>5.0999999999999996</v>
          </cell>
          <cell r="BP251">
            <v>5.4</v>
          </cell>
          <cell r="BQ251">
            <v>6.1</v>
          </cell>
          <cell r="BR251">
            <v>3.4</v>
          </cell>
          <cell r="BS251">
            <v>0.9</v>
          </cell>
          <cell r="BT251">
            <v>0.4</v>
          </cell>
          <cell r="BU251">
            <v>0.2</v>
          </cell>
          <cell r="BV251">
            <v>1.3</v>
          </cell>
          <cell r="BW251">
            <v>-0.2</v>
          </cell>
          <cell r="BX251">
            <v>-0.5</v>
          </cell>
          <cell r="BY251">
            <v>-0.7</v>
          </cell>
          <cell r="BZ251">
            <v>-0.5</v>
          </cell>
          <cell r="CA251">
            <v>-1</v>
          </cell>
          <cell r="CB251">
            <v>0.8</v>
          </cell>
          <cell r="CC251">
            <v>2.2000000000000002</v>
          </cell>
          <cell r="CD251">
            <v>0.6</v>
          </cell>
          <cell r="CE251">
            <v>0.3</v>
          </cell>
          <cell r="CF251">
            <v>4.0999999999999996</v>
          </cell>
          <cell r="CG251">
            <v>0.8</v>
          </cell>
          <cell r="CH251">
            <v>-17.5</v>
          </cell>
          <cell r="CI251">
            <v>4.0999999999999996</v>
          </cell>
          <cell r="CJ251">
            <v>7.2</v>
          </cell>
          <cell r="CK251">
            <v>5.0999999999999996</v>
          </cell>
          <cell r="CL251">
            <v>6</v>
          </cell>
          <cell r="CM251">
            <v>6.5</v>
          </cell>
          <cell r="CN251">
            <v>1.4</v>
          </cell>
          <cell r="CO251">
            <v>4.5999999999999996</v>
          </cell>
          <cell r="CP251">
            <v>2</v>
          </cell>
          <cell r="CQ251">
            <v>8.6999999999999993</v>
          </cell>
          <cell r="CR251">
            <v>9</v>
          </cell>
          <cell r="CS251">
            <v>-1.9</v>
          </cell>
          <cell r="CT251">
            <v>25.4</v>
          </cell>
          <cell r="CU251">
            <v>3.7</v>
          </cell>
          <cell r="CV251">
            <v>5.5</v>
          </cell>
          <cell r="CW251">
            <v>5.4</v>
          </cell>
          <cell r="CX251">
            <v>4.4000000000000004</v>
          </cell>
          <cell r="CY251">
            <v>0.2</v>
          </cell>
          <cell r="CZ251">
            <v>3.5</v>
          </cell>
          <cell r="DA251">
            <v>0.2</v>
          </cell>
          <cell r="DB251">
            <v>1.6</v>
          </cell>
          <cell r="DC251">
            <v>-6.7</v>
          </cell>
          <cell r="DD251">
            <v>-15</v>
          </cell>
          <cell r="DE251">
            <v>1.3</v>
          </cell>
          <cell r="DF251">
            <v>2</v>
          </cell>
          <cell r="DG251">
            <v>1.3</v>
          </cell>
          <cell r="DH251">
            <v>2.7</v>
          </cell>
          <cell r="DI251">
            <v>3</v>
          </cell>
          <cell r="DJ251">
            <v>-1</v>
          </cell>
          <cell r="DK251">
            <v>-0.6</v>
          </cell>
          <cell r="DL251">
            <v>4.9000000000000004</v>
          </cell>
          <cell r="DM251">
            <v>0.7</v>
          </cell>
          <cell r="DN251">
            <v>3.6</v>
          </cell>
          <cell r="DO251">
            <v>5.9</v>
          </cell>
          <cell r="DP251">
            <v>4.9000000000000004</v>
          </cell>
          <cell r="DQ251">
            <v>2.6</v>
          </cell>
          <cell r="DR251">
            <v>7.8</v>
          </cell>
          <cell r="DS251">
            <v>4.7</v>
          </cell>
          <cell r="DT251">
            <v>3.5</v>
          </cell>
          <cell r="DU251">
            <v>6.6</v>
          </cell>
          <cell r="DV251">
            <v>3.8</v>
          </cell>
          <cell r="DW251">
            <v>9.5</v>
          </cell>
          <cell r="DX251">
            <v>9.8000000000000007</v>
          </cell>
          <cell r="DY251">
            <v>16</v>
          </cell>
          <cell r="DZ251">
            <v>1.6</v>
          </cell>
          <cell r="EA251">
            <v>9</v>
          </cell>
          <cell r="EC251">
            <v>26.7</v>
          </cell>
          <cell r="ED251">
            <v>2.17</v>
          </cell>
          <cell r="EE251">
            <v>1</v>
          </cell>
          <cell r="EF251">
            <v>0.63</v>
          </cell>
          <cell r="EG251">
            <v>0.54</v>
          </cell>
          <cell r="EH251">
            <v>3.14</v>
          </cell>
          <cell r="EI251">
            <v>1.24</v>
          </cell>
          <cell r="EJ251">
            <v>1.26</v>
          </cell>
          <cell r="EK251">
            <v>0.32</v>
          </cell>
          <cell r="EL251">
            <v>0.32</v>
          </cell>
          <cell r="EM251">
            <v>3.9</v>
          </cell>
          <cell r="EN251">
            <v>0.77</v>
          </cell>
          <cell r="EO251">
            <v>0.43</v>
          </cell>
          <cell r="EP251">
            <v>0.26</v>
          </cell>
          <cell r="EQ251">
            <v>0.76</v>
          </cell>
          <cell r="ER251">
            <v>0.34</v>
          </cell>
          <cell r="ES251">
            <v>0.63</v>
          </cell>
          <cell r="ET251">
            <v>0.71</v>
          </cell>
          <cell r="EU251">
            <v>3.8</v>
          </cell>
          <cell r="EV251">
            <v>1.74</v>
          </cell>
          <cell r="EW251">
            <v>2.0699999999999998</v>
          </cell>
          <cell r="EX251">
            <v>3.36</v>
          </cell>
          <cell r="EY251">
            <v>1.59</v>
          </cell>
          <cell r="EZ251">
            <v>1.77</v>
          </cell>
          <cell r="FA251">
            <v>7.77</v>
          </cell>
          <cell r="FB251">
            <v>3.36</v>
          </cell>
          <cell r="FC251">
            <v>4.4000000000000004</v>
          </cell>
          <cell r="FD251">
            <v>2.57</v>
          </cell>
          <cell r="FE251">
            <v>0.18</v>
          </cell>
          <cell r="FF251">
            <v>0.25</v>
          </cell>
          <cell r="FG251">
            <v>0.41</v>
          </cell>
          <cell r="FH251">
            <v>0.46</v>
          </cell>
          <cell r="FI251">
            <v>0.36</v>
          </cell>
          <cell r="FJ251">
            <v>0.91</v>
          </cell>
          <cell r="FK251">
            <v>11.44</v>
          </cell>
          <cell r="FL251">
            <v>7.35</v>
          </cell>
          <cell r="FM251">
            <v>3.33</v>
          </cell>
          <cell r="FN251">
            <v>2.41</v>
          </cell>
          <cell r="FO251">
            <v>1.61</v>
          </cell>
          <cell r="FP251">
            <v>4.09</v>
          </cell>
          <cell r="FQ251">
            <v>5.77</v>
          </cell>
          <cell r="FR251">
            <v>1.0900000000000001</v>
          </cell>
          <cell r="FS251">
            <v>0.92</v>
          </cell>
          <cell r="FT251">
            <v>0.16</v>
          </cell>
          <cell r="FU251">
            <v>2.02</v>
          </cell>
          <cell r="FV251">
            <v>1.6</v>
          </cell>
          <cell r="FW251">
            <v>0.42</v>
          </cell>
          <cell r="FX251">
            <v>0.57999999999999996</v>
          </cell>
          <cell r="FY251">
            <v>0.95</v>
          </cell>
          <cell r="FZ251">
            <v>0.25</v>
          </cell>
          <cell r="GA251">
            <v>0.51</v>
          </cell>
          <cell r="GB251">
            <v>0.19</v>
          </cell>
          <cell r="GC251">
            <v>1.1399999999999999</v>
          </cell>
          <cell r="GD251">
            <v>0.87</v>
          </cell>
          <cell r="GE251">
            <v>0.27</v>
          </cell>
          <cell r="GF251">
            <v>33.79</v>
          </cell>
          <cell r="GG251">
            <v>9.2100000000000009</v>
          </cell>
          <cell r="GH251">
            <v>5.74</v>
          </cell>
          <cell r="GI251">
            <v>2.95</v>
          </cell>
          <cell r="GJ251">
            <v>1.27</v>
          </cell>
          <cell r="GK251">
            <v>1.52</v>
          </cell>
          <cell r="GL251">
            <v>18.84</v>
          </cell>
          <cell r="GM251">
            <v>13.22</v>
          </cell>
          <cell r="GN251">
            <v>2.11</v>
          </cell>
          <cell r="GO251">
            <v>3.51</v>
          </cell>
          <cell r="GP251">
            <v>14.53</v>
          </cell>
          <cell r="GQ251">
            <v>4.68</v>
          </cell>
          <cell r="GR251">
            <v>2.93</v>
          </cell>
          <cell r="GS251">
            <v>1.21</v>
          </cell>
          <cell r="GT251">
            <v>0.54</v>
          </cell>
          <cell r="GU251">
            <v>2.57</v>
          </cell>
          <cell r="GV251">
            <v>0.97</v>
          </cell>
          <cell r="GW251">
            <v>0.38</v>
          </cell>
          <cell r="GX251">
            <v>0.69</v>
          </cell>
          <cell r="GY251">
            <v>0.52</v>
          </cell>
          <cell r="GZ251">
            <v>4.53</v>
          </cell>
          <cell r="HA251">
            <v>0.51</v>
          </cell>
          <cell r="HB251">
            <v>1.78</v>
          </cell>
          <cell r="HC251">
            <v>2.2400000000000002</v>
          </cell>
          <cell r="HD251">
            <v>2.76</v>
          </cell>
          <cell r="HE251">
            <v>0.47</v>
          </cell>
          <cell r="HF251">
            <v>1.25</v>
          </cell>
          <cell r="HG251">
            <v>1.04</v>
          </cell>
          <cell r="HH251">
            <v>7.94</v>
          </cell>
          <cell r="HI251">
            <v>6.22</v>
          </cell>
          <cell r="HJ251">
            <v>4.87</v>
          </cell>
          <cell r="HK251">
            <v>0.18</v>
          </cell>
          <cell r="HL251">
            <v>1.17</v>
          </cell>
          <cell r="HM251">
            <v>1.72</v>
          </cell>
          <cell r="HN251">
            <v>22.64</v>
          </cell>
          <cell r="HO251">
            <v>21.42</v>
          </cell>
          <cell r="HP251">
            <v>7.16</v>
          </cell>
          <cell r="HQ251">
            <v>8.1</v>
          </cell>
          <cell r="HR251">
            <v>3.24</v>
          </cell>
          <cell r="HS251">
            <v>1.17</v>
          </cell>
          <cell r="HT251">
            <v>1.76</v>
          </cell>
          <cell r="HU251">
            <v>1.22</v>
          </cell>
          <cell r="HV251">
            <v>4.95</v>
          </cell>
          <cell r="HW251">
            <v>0.18</v>
          </cell>
          <cell r="HX251">
            <v>4.7699999999999996</v>
          </cell>
          <cell r="HY251">
            <v>18.079999999999998</v>
          </cell>
          <cell r="HZ251">
            <v>3.59</v>
          </cell>
          <cell r="IA251">
            <v>1.57</v>
          </cell>
          <cell r="IB251">
            <v>2.0299999999999998</v>
          </cell>
          <cell r="IC251">
            <v>1.34</v>
          </cell>
          <cell r="ID251">
            <v>0.68</v>
          </cell>
          <cell r="IE251">
            <v>0.66</v>
          </cell>
          <cell r="IF251">
            <v>6.14</v>
          </cell>
          <cell r="IG251">
            <v>0.79</v>
          </cell>
          <cell r="IH251">
            <v>0.74</v>
          </cell>
          <cell r="II251">
            <v>1.26</v>
          </cell>
          <cell r="IJ251">
            <v>0.7</v>
          </cell>
          <cell r="IK251">
            <v>0.75</v>
          </cell>
          <cell r="IL251">
            <v>1.9</v>
          </cell>
          <cell r="IM251">
            <v>7.01</v>
          </cell>
          <cell r="IN251">
            <v>3.86</v>
          </cell>
          <cell r="IO251">
            <v>3.15</v>
          </cell>
          <cell r="IP251">
            <v>4.6399999999999997</v>
          </cell>
          <cell r="IQ251">
            <v>0.89</v>
          </cell>
        </row>
        <row r="252">
          <cell r="B252">
            <v>-1.9</v>
          </cell>
          <cell r="C252">
            <v>1.1000000000000001</v>
          </cell>
          <cell r="D252">
            <v>1.7</v>
          </cell>
          <cell r="F252">
            <v>5.6</v>
          </cell>
          <cell r="G252">
            <v>7.9</v>
          </cell>
          <cell r="H252">
            <v>6.3</v>
          </cell>
          <cell r="I252">
            <v>11.1</v>
          </cell>
          <cell r="J252">
            <v>7.2</v>
          </cell>
          <cell r="K252">
            <v>8.9</v>
          </cell>
          <cell r="L252">
            <v>8.1999999999999993</v>
          </cell>
          <cell r="M252">
            <v>9.4</v>
          </cell>
          <cell r="N252">
            <v>3.2</v>
          </cell>
          <cell r="O252">
            <v>16.399999999999999</v>
          </cell>
          <cell r="P252">
            <v>5.2</v>
          </cell>
          <cell r="Q252">
            <v>4.0999999999999996</v>
          </cell>
          <cell r="R252">
            <v>7.1</v>
          </cell>
          <cell r="S252">
            <v>6.5</v>
          </cell>
          <cell r="T252">
            <v>4.8</v>
          </cell>
          <cell r="U252">
            <v>5.4</v>
          </cell>
          <cell r="V252">
            <v>7.2</v>
          </cell>
          <cell r="W252">
            <v>3.6</v>
          </cell>
          <cell r="X252">
            <v>2.1</v>
          </cell>
          <cell r="Y252">
            <v>3.9</v>
          </cell>
          <cell r="Z252">
            <v>0.7</v>
          </cell>
          <cell r="AA252">
            <v>5.2</v>
          </cell>
          <cell r="AB252">
            <v>5.4</v>
          </cell>
          <cell r="AC252">
            <v>5.0999999999999996</v>
          </cell>
          <cell r="AD252">
            <v>5.8</v>
          </cell>
          <cell r="AE252">
            <v>4.4000000000000004</v>
          </cell>
          <cell r="AF252">
            <v>7</v>
          </cell>
          <cell r="AG252">
            <v>6</v>
          </cell>
          <cell r="AH252">
            <v>2.4</v>
          </cell>
          <cell r="AI252">
            <v>7</v>
          </cell>
          <cell r="AJ252">
            <v>4.5999999999999996</v>
          </cell>
          <cell r="AK252">
            <v>5.0999999999999996</v>
          </cell>
          <cell r="AL252">
            <v>10.7</v>
          </cell>
          <cell r="AM252">
            <v>5.9</v>
          </cell>
          <cell r="AN252">
            <v>5.8</v>
          </cell>
          <cell r="AO252">
            <v>6</v>
          </cell>
          <cell r="AP252">
            <v>4.8</v>
          </cell>
          <cell r="AQ252">
            <v>2.8</v>
          </cell>
          <cell r="AR252">
            <v>13.9</v>
          </cell>
          <cell r="AS252">
            <v>5.5</v>
          </cell>
          <cell r="AT252">
            <v>0.2</v>
          </cell>
          <cell r="AU252">
            <v>1</v>
          </cell>
          <cell r="AV252">
            <v>1.2</v>
          </cell>
          <cell r="AW252">
            <v>1.2</v>
          </cell>
          <cell r="AX252">
            <v>-1.3</v>
          </cell>
          <cell r="AY252">
            <v>-1.9</v>
          </cell>
          <cell r="AZ252">
            <v>1.3</v>
          </cell>
          <cell r="BA252">
            <v>-1.4</v>
          </cell>
          <cell r="BB252">
            <v>-1</v>
          </cell>
          <cell r="BC252">
            <v>-2.7</v>
          </cell>
          <cell r="BD252">
            <v>-0.7</v>
          </cell>
          <cell r="BE252">
            <v>0.6</v>
          </cell>
          <cell r="BF252">
            <v>3.5</v>
          </cell>
          <cell r="BG252">
            <v>3.1</v>
          </cell>
          <cell r="BH252">
            <v>4.5</v>
          </cell>
          <cell r="BI252">
            <v>6.5</v>
          </cell>
          <cell r="BJ252">
            <v>8.4</v>
          </cell>
          <cell r="BK252">
            <v>10.8</v>
          </cell>
          <cell r="BL252">
            <v>10.199999999999999</v>
          </cell>
          <cell r="BM252">
            <v>9.6</v>
          </cell>
          <cell r="BN252">
            <v>13.1</v>
          </cell>
          <cell r="BO252">
            <v>4.3</v>
          </cell>
          <cell r="BP252">
            <v>4.3</v>
          </cell>
          <cell r="BQ252">
            <v>6.1</v>
          </cell>
          <cell r="BR252">
            <v>3.7</v>
          </cell>
          <cell r="BS252">
            <v>0.4</v>
          </cell>
          <cell r="BT252">
            <v>-0.4</v>
          </cell>
          <cell r="BU252">
            <v>-1.4</v>
          </cell>
          <cell r="BV252">
            <v>2.7</v>
          </cell>
          <cell r="BW252">
            <v>-1.9</v>
          </cell>
          <cell r="BX252">
            <v>-1</v>
          </cell>
          <cell r="BY252">
            <v>-0.3</v>
          </cell>
          <cell r="BZ252">
            <v>-1.8</v>
          </cell>
          <cell r="CA252">
            <v>-3.3</v>
          </cell>
          <cell r="CB252">
            <v>1.2</v>
          </cell>
          <cell r="CC252">
            <v>2.2999999999999998</v>
          </cell>
          <cell r="CD252">
            <v>2.2000000000000002</v>
          </cell>
          <cell r="CE252">
            <v>-0.6</v>
          </cell>
          <cell r="CF252">
            <v>4.5</v>
          </cell>
          <cell r="CG252">
            <v>0.5</v>
          </cell>
          <cell r="CH252">
            <v>-17.3</v>
          </cell>
          <cell r="CI252">
            <v>4.2</v>
          </cell>
          <cell r="CJ252">
            <v>6.2</v>
          </cell>
          <cell r="CK252">
            <v>4.9000000000000004</v>
          </cell>
          <cell r="CL252">
            <v>5.6</v>
          </cell>
          <cell r="CM252">
            <v>6.1</v>
          </cell>
          <cell r="CN252">
            <v>-1.3</v>
          </cell>
          <cell r="CO252">
            <v>4.4000000000000004</v>
          </cell>
          <cell r="CP252">
            <v>2.7</v>
          </cell>
          <cell r="CQ252">
            <v>-1.2</v>
          </cell>
          <cell r="CR252">
            <v>-1.4</v>
          </cell>
          <cell r="CS252">
            <v>-3.5</v>
          </cell>
          <cell r="CT252">
            <v>-4.4000000000000004</v>
          </cell>
          <cell r="CU252">
            <v>3.7</v>
          </cell>
          <cell r="CV252">
            <v>6</v>
          </cell>
          <cell r="CW252">
            <v>4.9000000000000004</v>
          </cell>
          <cell r="CX252">
            <v>3.3</v>
          </cell>
          <cell r="CY252">
            <v>0.5</v>
          </cell>
          <cell r="CZ252">
            <v>6.6</v>
          </cell>
          <cell r="DA252">
            <v>0.5</v>
          </cell>
          <cell r="DB252">
            <v>1.3</v>
          </cell>
          <cell r="DC252">
            <v>-8.6999999999999993</v>
          </cell>
          <cell r="DD252">
            <v>-13.8</v>
          </cell>
          <cell r="DE252">
            <v>-3.7</v>
          </cell>
          <cell r="DF252">
            <v>2.9</v>
          </cell>
          <cell r="DG252">
            <v>2.5</v>
          </cell>
          <cell r="DH252">
            <v>3.3</v>
          </cell>
          <cell r="DI252">
            <v>4.2</v>
          </cell>
          <cell r="DJ252">
            <v>0.6</v>
          </cell>
          <cell r="DK252">
            <v>0.2</v>
          </cell>
          <cell r="DL252">
            <v>3.8</v>
          </cell>
          <cell r="DM252">
            <v>6</v>
          </cell>
          <cell r="DN252">
            <v>3.8</v>
          </cell>
          <cell r="DO252">
            <v>7.1</v>
          </cell>
          <cell r="DP252">
            <v>3.9</v>
          </cell>
          <cell r="DQ252">
            <v>0.6</v>
          </cell>
          <cell r="DR252">
            <v>8.4</v>
          </cell>
          <cell r="DS252">
            <v>4.8</v>
          </cell>
          <cell r="DT252">
            <v>3.6</v>
          </cell>
          <cell r="DU252">
            <v>6.6</v>
          </cell>
          <cell r="DV252">
            <v>3.8</v>
          </cell>
          <cell r="DW252">
            <v>7</v>
          </cell>
          <cell r="DX252">
            <v>6.5</v>
          </cell>
          <cell r="DY252">
            <v>10.8</v>
          </cell>
          <cell r="DZ252">
            <v>0.8</v>
          </cell>
          <cell r="EA252">
            <v>9.5</v>
          </cell>
          <cell r="EC252">
            <v>27.25</v>
          </cell>
          <cell r="ED252">
            <v>2.2000000000000002</v>
          </cell>
          <cell r="EE252">
            <v>1.01</v>
          </cell>
          <cell r="EF252">
            <v>0.65</v>
          </cell>
          <cell r="EG252">
            <v>0.54</v>
          </cell>
          <cell r="EH252">
            <v>3.18</v>
          </cell>
          <cell r="EI252">
            <v>1.24</v>
          </cell>
          <cell r="EJ252">
            <v>1.28</v>
          </cell>
          <cell r="EK252">
            <v>0.33</v>
          </cell>
          <cell r="EL252">
            <v>0.33</v>
          </cell>
          <cell r="EM252">
            <v>3.98</v>
          </cell>
          <cell r="EN252">
            <v>0.78</v>
          </cell>
          <cell r="EO252">
            <v>0.44</v>
          </cell>
          <cell r="EP252">
            <v>0.27</v>
          </cell>
          <cell r="EQ252">
            <v>0.76</v>
          </cell>
          <cell r="ER252">
            <v>0.37</v>
          </cell>
          <cell r="ES252">
            <v>0.65</v>
          </cell>
          <cell r="ET252">
            <v>0.72</v>
          </cell>
          <cell r="EU252">
            <v>4.01</v>
          </cell>
          <cell r="EV252">
            <v>1.88</v>
          </cell>
          <cell r="EW252">
            <v>2.13</v>
          </cell>
          <cell r="EX252">
            <v>3.42</v>
          </cell>
          <cell r="EY252">
            <v>1.61</v>
          </cell>
          <cell r="EZ252">
            <v>1.81</v>
          </cell>
          <cell r="FA252">
            <v>7.86</v>
          </cell>
          <cell r="FB252">
            <v>3.39</v>
          </cell>
          <cell r="FC252">
            <v>4.47</v>
          </cell>
          <cell r="FD252">
            <v>2.61</v>
          </cell>
          <cell r="FE252">
            <v>0.18</v>
          </cell>
          <cell r="FF252">
            <v>0.26</v>
          </cell>
          <cell r="FG252">
            <v>0.42</v>
          </cell>
          <cell r="FH252">
            <v>0.46</v>
          </cell>
          <cell r="FI252">
            <v>0.36</v>
          </cell>
          <cell r="FJ252">
            <v>0.93</v>
          </cell>
          <cell r="FK252">
            <v>11.6</v>
          </cell>
          <cell r="FL252">
            <v>7.44</v>
          </cell>
          <cell r="FM252">
            <v>3.39</v>
          </cell>
          <cell r="FN252">
            <v>2.42</v>
          </cell>
          <cell r="FO252">
            <v>1.63</v>
          </cell>
          <cell r="FP252">
            <v>4.16</v>
          </cell>
          <cell r="FQ252">
            <v>5.79</v>
          </cell>
          <cell r="FR252">
            <v>1.1000000000000001</v>
          </cell>
          <cell r="FS252">
            <v>0.94</v>
          </cell>
          <cell r="FT252">
            <v>0.17</v>
          </cell>
          <cell r="FU252">
            <v>2</v>
          </cell>
          <cell r="FV252">
            <v>1.57</v>
          </cell>
          <cell r="FW252">
            <v>0.42</v>
          </cell>
          <cell r="FX252">
            <v>0.59</v>
          </cell>
          <cell r="FY252">
            <v>0.96</v>
          </cell>
          <cell r="FZ252">
            <v>0.25</v>
          </cell>
          <cell r="GA252">
            <v>0.51</v>
          </cell>
          <cell r="GB252">
            <v>0.19</v>
          </cell>
          <cell r="GC252">
            <v>1.1499999999999999</v>
          </cell>
          <cell r="GD252">
            <v>0.88</v>
          </cell>
          <cell r="GE252">
            <v>0.27</v>
          </cell>
          <cell r="GF252">
            <v>34.049999999999997</v>
          </cell>
          <cell r="GG252">
            <v>9.3800000000000008</v>
          </cell>
          <cell r="GH252">
            <v>5.76</v>
          </cell>
          <cell r="GI252">
            <v>2.97</v>
          </cell>
          <cell r="GJ252">
            <v>1.26</v>
          </cell>
          <cell r="GK252">
            <v>1.53</v>
          </cell>
          <cell r="GL252">
            <v>18.91</v>
          </cell>
          <cell r="GM252">
            <v>13.24</v>
          </cell>
          <cell r="GN252">
            <v>2.11</v>
          </cell>
          <cell r="GO252">
            <v>3.55</v>
          </cell>
          <cell r="GP252">
            <v>14.59</v>
          </cell>
          <cell r="GQ252">
            <v>4.7</v>
          </cell>
          <cell r="GR252">
            <v>2.94</v>
          </cell>
          <cell r="GS252">
            <v>1.23</v>
          </cell>
          <cell r="GT252">
            <v>0.53</v>
          </cell>
          <cell r="GU252">
            <v>2.5499999999999998</v>
          </cell>
          <cell r="GV252">
            <v>0.96</v>
          </cell>
          <cell r="GW252">
            <v>0.38</v>
          </cell>
          <cell r="GX252">
            <v>0.68</v>
          </cell>
          <cell r="GY252">
            <v>0.53</v>
          </cell>
          <cell r="GZ252">
            <v>4.55</v>
          </cell>
          <cell r="HA252">
            <v>0.51</v>
          </cell>
          <cell r="HB252">
            <v>1.76</v>
          </cell>
          <cell r="HC252">
            <v>2.27</v>
          </cell>
          <cell r="HD252">
            <v>2.79</v>
          </cell>
          <cell r="HE252">
            <v>0.47</v>
          </cell>
          <cell r="HF252">
            <v>1.27</v>
          </cell>
          <cell r="HG252">
            <v>1.06</v>
          </cell>
          <cell r="HH252">
            <v>7.85</v>
          </cell>
          <cell r="HI252">
            <v>6.21</v>
          </cell>
          <cell r="HJ252">
            <v>4.8499999999999996</v>
          </cell>
          <cell r="HK252">
            <v>0.18</v>
          </cell>
          <cell r="HL252">
            <v>1.18</v>
          </cell>
          <cell r="HM252">
            <v>1.64</v>
          </cell>
          <cell r="HN252">
            <v>21.08</v>
          </cell>
          <cell r="HO252">
            <v>19.850000000000001</v>
          </cell>
          <cell r="HP252">
            <v>6.99</v>
          </cell>
          <cell r="HQ252">
            <v>6.63</v>
          </cell>
          <cell r="HR252">
            <v>3.27</v>
          </cell>
          <cell r="HS252">
            <v>1.19</v>
          </cell>
          <cell r="HT252">
            <v>1.77</v>
          </cell>
          <cell r="HU252">
            <v>1.23</v>
          </cell>
          <cell r="HV252">
            <v>4.97</v>
          </cell>
          <cell r="HW252">
            <v>0.19</v>
          </cell>
          <cell r="HX252">
            <v>4.79</v>
          </cell>
          <cell r="HY252">
            <v>18.18</v>
          </cell>
          <cell r="HZ252">
            <v>3.49</v>
          </cell>
          <cell r="IA252">
            <v>1.52</v>
          </cell>
          <cell r="IB252">
            <v>1.97</v>
          </cell>
          <cell r="IC252">
            <v>1.36</v>
          </cell>
          <cell r="ID252">
            <v>0.69</v>
          </cell>
          <cell r="IE252">
            <v>0.67</v>
          </cell>
          <cell r="IF252">
            <v>6.21</v>
          </cell>
          <cell r="IG252">
            <v>0.8</v>
          </cell>
          <cell r="IH252">
            <v>0.73</v>
          </cell>
          <cell r="II252">
            <v>1.26</v>
          </cell>
          <cell r="IJ252">
            <v>0.73</v>
          </cell>
          <cell r="IK252">
            <v>0.75</v>
          </cell>
          <cell r="IL252">
            <v>1.93</v>
          </cell>
          <cell r="IM252">
            <v>7.12</v>
          </cell>
          <cell r="IN252">
            <v>3.92</v>
          </cell>
          <cell r="IO252">
            <v>3.2</v>
          </cell>
          <cell r="IP252">
            <v>4.6399999999999997</v>
          </cell>
          <cell r="IQ252">
            <v>0.89</v>
          </cell>
        </row>
        <row r="253">
          <cell r="B253">
            <v>-14.1</v>
          </cell>
          <cell r="C253">
            <v>0.6</v>
          </cell>
          <cell r="D253">
            <v>2.8</v>
          </cell>
          <cell r="F253">
            <v>5.7</v>
          </cell>
          <cell r="G253">
            <v>6</v>
          </cell>
          <cell r="H253">
            <v>2.2000000000000002</v>
          </cell>
          <cell r="I253">
            <v>7.3</v>
          </cell>
          <cell r="J253">
            <v>11.5</v>
          </cell>
          <cell r="K253">
            <v>6.1</v>
          </cell>
          <cell r="L253">
            <v>5.5</v>
          </cell>
          <cell r="M253">
            <v>6.5</v>
          </cell>
          <cell r="N253">
            <v>1.9</v>
          </cell>
          <cell r="O253">
            <v>11.3</v>
          </cell>
          <cell r="P253">
            <v>5.9</v>
          </cell>
          <cell r="Q253">
            <v>3</v>
          </cell>
          <cell r="R253">
            <v>11.3</v>
          </cell>
          <cell r="S253">
            <v>12.3</v>
          </cell>
          <cell r="T253">
            <v>0.4</v>
          </cell>
          <cell r="U253">
            <v>5.3</v>
          </cell>
          <cell r="V253">
            <v>9.5</v>
          </cell>
          <cell r="W253">
            <v>6.7</v>
          </cell>
          <cell r="X253">
            <v>5.6</v>
          </cell>
          <cell r="Y253">
            <v>7.9</v>
          </cell>
          <cell r="Z253">
            <v>3.7</v>
          </cell>
          <cell r="AA253">
            <v>5.5</v>
          </cell>
          <cell r="AB253">
            <v>5</v>
          </cell>
          <cell r="AC253">
            <v>5.8</v>
          </cell>
          <cell r="AD253">
            <v>5.6</v>
          </cell>
          <cell r="AE253">
            <v>4.5999999999999996</v>
          </cell>
          <cell r="AF253">
            <v>6.3</v>
          </cell>
          <cell r="AG253">
            <v>6.1</v>
          </cell>
          <cell r="AH253">
            <v>-1.9</v>
          </cell>
          <cell r="AI253">
            <v>8.5</v>
          </cell>
          <cell r="AJ253">
            <v>4.5999999999999996</v>
          </cell>
          <cell r="AK253">
            <v>4.8</v>
          </cell>
          <cell r="AL253">
            <v>10.6</v>
          </cell>
          <cell r="AM253">
            <v>6.7</v>
          </cell>
          <cell r="AN253">
            <v>5.7</v>
          </cell>
          <cell r="AO253">
            <v>5.0999999999999996</v>
          </cell>
          <cell r="AP253">
            <v>3.6</v>
          </cell>
          <cell r="AQ253">
            <v>1.1000000000000001</v>
          </cell>
          <cell r="AR253">
            <v>14.8</v>
          </cell>
          <cell r="AS253">
            <v>6.9</v>
          </cell>
          <cell r="AT253">
            <v>2.1</v>
          </cell>
          <cell r="AU253">
            <v>3.5</v>
          </cell>
          <cell r="AV253">
            <v>2.4</v>
          </cell>
          <cell r="AW253">
            <v>10.199999999999999</v>
          </cell>
          <cell r="AX253">
            <v>0.6</v>
          </cell>
          <cell r="AY253">
            <v>-0.4</v>
          </cell>
          <cell r="AZ253">
            <v>4.2</v>
          </cell>
          <cell r="BA253">
            <v>0</v>
          </cell>
          <cell r="BB253">
            <v>0</v>
          </cell>
          <cell r="BC253">
            <v>1.9</v>
          </cell>
          <cell r="BD253">
            <v>-0.8</v>
          </cell>
          <cell r="BE253">
            <v>-0.5</v>
          </cell>
          <cell r="BF253">
            <v>6.9</v>
          </cell>
          <cell r="BG253">
            <v>7.6</v>
          </cell>
          <cell r="BH253">
            <v>4.7</v>
          </cell>
          <cell r="BI253">
            <v>5.5</v>
          </cell>
          <cell r="BJ253">
            <v>8.1</v>
          </cell>
          <cell r="BK253">
            <v>9.6999999999999993</v>
          </cell>
          <cell r="BL253">
            <v>7.7</v>
          </cell>
          <cell r="BM253">
            <v>10.9</v>
          </cell>
          <cell r="BN253">
            <v>13.1</v>
          </cell>
          <cell r="BO253">
            <v>3</v>
          </cell>
          <cell r="BP253">
            <v>2</v>
          </cell>
          <cell r="BQ253">
            <v>6.1</v>
          </cell>
          <cell r="BR253">
            <v>4.5999999999999996</v>
          </cell>
          <cell r="BS253">
            <v>1.9</v>
          </cell>
          <cell r="BT253">
            <v>2.8</v>
          </cell>
          <cell r="BU253">
            <v>2.4</v>
          </cell>
          <cell r="BV253">
            <v>4.8</v>
          </cell>
          <cell r="BW253">
            <v>0.8</v>
          </cell>
          <cell r="BX253">
            <v>0.3</v>
          </cell>
          <cell r="BY253">
            <v>2.1</v>
          </cell>
          <cell r="BZ253">
            <v>0.5</v>
          </cell>
          <cell r="CA253">
            <v>-2.9</v>
          </cell>
          <cell r="CB253">
            <v>1.1000000000000001</v>
          </cell>
          <cell r="CC253">
            <v>3.1</v>
          </cell>
          <cell r="CD253">
            <v>1.7</v>
          </cell>
          <cell r="CE253">
            <v>1</v>
          </cell>
          <cell r="CF253">
            <v>5.2</v>
          </cell>
          <cell r="CG253">
            <v>-0.1</v>
          </cell>
          <cell r="CH253">
            <v>-18.5</v>
          </cell>
          <cell r="CI253">
            <v>3.9</v>
          </cell>
          <cell r="CJ253">
            <v>5.7</v>
          </cell>
          <cell r="CK253">
            <v>5.3</v>
          </cell>
          <cell r="CL253">
            <v>6.1</v>
          </cell>
          <cell r="CM253">
            <v>6.8</v>
          </cell>
          <cell r="CN253">
            <v>-2</v>
          </cell>
          <cell r="CO253">
            <v>4.7</v>
          </cell>
          <cell r="CP253">
            <v>2.6</v>
          </cell>
          <cell r="CQ253">
            <v>-4.5999999999999996</v>
          </cell>
          <cell r="CR253">
            <v>-5.2</v>
          </cell>
          <cell r="CS253">
            <v>-1.9</v>
          </cell>
          <cell r="CT253">
            <v>-16.7</v>
          </cell>
          <cell r="CU253">
            <v>4.0999999999999996</v>
          </cell>
          <cell r="CV253">
            <v>7.1</v>
          </cell>
          <cell r="CW253">
            <v>4.7</v>
          </cell>
          <cell r="CX253">
            <v>5.3</v>
          </cell>
          <cell r="CY253">
            <v>1</v>
          </cell>
          <cell r="CZ253">
            <v>6.5</v>
          </cell>
          <cell r="DA253">
            <v>0.8</v>
          </cell>
          <cell r="DB253">
            <v>0.5</v>
          </cell>
          <cell r="DC253">
            <v>-4.2</v>
          </cell>
          <cell r="DD253">
            <v>-10.4</v>
          </cell>
          <cell r="DE253">
            <v>1</v>
          </cell>
          <cell r="DF253">
            <v>2.1</v>
          </cell>
          <cell r="DG253">
            <v>1.1000000000000001</v>
          </cell>
          <cell r="DH253">
            <v>3.2</v>
          </cell>
          <cell r="DI253">
            <v>4</v>
          </cell>
          <cell r="DJ253">
            <v>2.8</v>
          </cell>
          <cell r="DK253">
            <v>-0.2</v>
          </cell>
          <cell r="DL253">
            <v>3.3</v>
          </cell>
          <cell r="DM253">
            <v>3.9</v>
          </cell>
          <cell r="DN253">
            <v>4.2</v>
          </cell>
          <cell r="DO253">
            <v>6.4</v>
          </cell>
          <cell r="DP253">
            <v>-0.3</v>
          </cell>
          <cell r="DQ253">
            <v>-3.2</v>
          </cell>
          <cell r="DR253">
            <v>3.4</v>
          </cell>
          <cell r="DS253">
            <v>5</v>
          </cell>
          <cell r="DT253">
            <v>4.3</v>
          </cell>
          <cell r="DU253">
            <v>7.6</v>
          </cell>
          <cell r="DV253">
            <v>3.2</v>
          </cell>
          <cell r="DW253">
            <v>-1.4</v>
          </cell>
          <cell r="DX253">
            <v>-3.6</v>
          </cell>
          <cell r="DY253">
            <v>-6</v>
          </cell>
          <cell r="DZ253">
            <v>-0.5</v>
          </cell>
          <cell r="EA253">
            <v>10.3</v>
          </cell>
          <cell r="EC253">
            <v>27.86</v>
          </cell>
          <cell r="ED253">
            <v>2.2000000000000002</v>
          </cell>
          <cell r="EE253">
            <v>1</v>
          </cell>
          <cell r="EF253">
            <v>0.64</v>
          </cell>
          <cell r="EG253">
            <v>0.56000000000000005</v>
          </cell>
          <cell r="EH253">
            <v>3.22</v>
          </cell>
          <cell r="EI253">
            <v>1.26</v>
          </cell>
          <cell r="EJ253">
            <v>1.29</v>
          </cell>
          <cell r="EK253">
            <v>0.33</v>
          </cell>
          <cell r="EL253">
            <v>0.34</v>
          </cell>
          <cell r="EM253">
            <v>4.1100000000000003</v>
          </cell>
          <cell r="EN253">
            <v>0.8</v>
          </cell>
          <cell r="EO253">
            <v>0.46</v>
          </cell>
          <cell r="EP253">
            <v>0.28999999999999998</v>
          </cell>
          <cell r="EQ253">
            <v>0.76</v>
          </cell>
          <cell r="ER253">
            <v>0.38</v>
          </cell>
          <cell r="ES253">
            <v>0.67</v>
          </cell>
          <cell r="ET253">
            <v>0.74</v>
          </cell>
          <cell r="EU253">
            <v>4.2</v>
          </cell>
          <cell r="EV253">
            <v>1.94</v>
          </cell>
          <cell r="EW253">
            <v>2.2599999999999998</v>
          </cell>
          <cell r="EX253">
            <v>3.49</v>
          </cell>
          <cell r="EY253">
            <v>1.64</v>
          </cell>
          <cell r="EZ253">
            <v>1.85</v>
          </cell>
          <cell r="FA253">
            <v>7.97</v>
          </cell>
          <cell r="FB253">
            <v>3.43</v>
          </cell>
          <cell r="FC253">
            <v>4.54</v>
          </cell>
          <cell r="FD253">
            <v>2.66</v>
          </cell>
          <cell r="FE253">
            <v>0.18</v>
          </cell>
          <cell r="FF253">
            <v>0.27</v>
          </cell>
          <cell r="FG253">
            <v>0.43</v>
          </cell>
          <cell r="FH253">
            <v>0.46</v>
          </cell>
          <cell r="FI253">
            <v>0.36</v>
          </cell>
          <cell r="FJ253">
            <v>0.96</v>
          </cell>
          <cell r="FK253">
            <v>11.71</v>
          </cell>
          <cell r="FL253">
            <v>7.46</v>
          </cell>
          <cell r="FM253">
            <v>3.4</v>
          </cell>
          <cell r="FN253">
            <v>2.4</v>
          </cell>
          <cell r="FO253">
            <v>1.66</v>
          </cell>
          <cell r="FP253">
            <v>4.25</v>
          </cell>
          <cell r="FQ253">
            <v>5.76</v>
          </cell>
          <cell r="FR253">
            <v>1.0900000000000001</v>
          </cell>
          <cell r="FS253">
            <v>0.92</v>
          </cell>
          <cell r="FT253">
            <v>0.17</v>
          </cell>
          <cell r="FU253">
            <v>2.02</v>
          </cell>
          <cell r="FV253">
            <v>1.6</v>
          </cell>
          <cell r="FW253">
            <v>0.43</v>
          </cell>
          <cell r="FX253">
            <v>0.56999999999999995</v>
          </cell>
          <cell r="FY253">
            <v>0.94</v>
          </cell>
          <cell r="FZ253">
            <v>0.26</v>
          </cell>
          <cell r="GA253">
            <v>0.49</v>
          </cell>
          <cell r="GB253">
            <v>0.18</v>
          </cell>
          <cell r="GC253">
            <v>1.1399999999999999</v>
          </cell>
          <cell r="GD253">
            <v>0.87</v>
          </cell>
          <cell r="GE253">
            <v>0.27</v>
          </cell>
          <cell r="GF253">
            <v>34.369999999999997</v>
          </cell>
          <cell r="GG253">
            <v>9.5399999999999991</v>
          </cell>
          <cell r="GH253">
            <v>5.92</v>
          </cell>
          <cell r="GI253">
            <v>3.08</v>
          </cell>
          <cell r="GJ253">
            <v>1.31</v>
          </cell>
          <cell r="GK253">
            <v>1.53</v>
          </cell>
          <cell r="GL253">
            <v>18.91</v>
          </cell>
          <cell r="GM253">
            <v>13.19</v>
          </cell>
          <cell r="GN253">
            <v>2.11</v>
          </cell>
          <cell r="GO253">
            <v>3.61</v>
          </cell>
          <cell r="GP253">
            <v>14.7</v>
          </cell>
          <cell r="GQ253">
            <v>4.71</v>
          </cell>
          <cell r="GR253">
            <v>2.94</v>
          </cell>
          <cell r="GS253">
            <v>1.25</v>
          </cell>
          <cell r="GT253">
            <v>0.51</v>
          </cell>
          <cell r="GU253">
            <v>2.5499999999999998</v>
          </cell>
          <cell r="GV253">
            <v>0.98</v>
          </cell>
          <cell r="GW253">
            <v>0.39</v>
          </cell>
          <cell r="GX253">
            <v>0.66</v>
          </cell>
          <cell r="GY253">
            <v>0.53</v>
          </cell>
          <cell r="GZ253">
            <v>4.6100000000000003</v>
          </cell>
          <cell r="HA253">
            <v>0.52</v>
          </cell>
          <cell r="HB253">
            <v>1.79</v>
          </cell>
          <cell r="HC253">
            <v>2.2999999999999998</v>
          </cell>
          <cell r="HD253">
            <v>2.83</v>
          </cell>
          <cell r="HE253">
            <v>0.49</v>
          </cell>
          <cell r="HF253">
            <v>1.27</v>
          </cell>
          <cell r="HG253">
            <v>1.07</v>
          </cell>
          <cell r="HH253">
            <v>8.19</v>
          </cell>
          <cell r="HI253">
            <v>6.34</v>
          </cell>
          <cell r="HJ253">
            <v>4.96</v>
          </cell>
          <cell r="HK253">
            <v>0.18</v>
          </cell>
          <cell r="HL253">
            <v>1.2</v>
          </cell>
          <cell r="HM253">
            <v>1.85</v>
          </cell>
          <cell r="HN253">
            <v>20.75</v>
          </cell>
          <cell r="HO253">
            <v>19.48</v>
          </cell>
          <cell r="HP253">
            <v>7.08</v>
          </cell>
          <cell r="HQ253">
            <v>6.09</v>
          </cell>
          <cell r="HR253">
            <v>3.31</v>
          </cell>
          <cell r="HS253">
            <v>1.22</v>
          </cell>
          <cell r="HT253">
            <v>1.78</v>
          </cell>
          <cell r="HU253">
            <v>1.27</v>
          </cell>
          <cell r="HV253">
            <v>4.99</v>
          </cell>
          <cell r="HW253">
            <v>0.19</v>
          </cell>
          <cell r="HX253">
            <v>4.8</v>
          </cell>
          <cell r="HY253">
            <v>17.98</v>
          </cell>
          <cell r="HZ253">
            <v>3.55</v>
          </cell>
          <cell r="IA253">
            <v>1.49</v>
          </cell>
          <cell r="IB253">
            <v>2.06</v>
          </cell>
          <cell r="IC253">
            <v>1.37</v>
          </cell>
          <cell r="ID253">
            <v>0.69</v>
          </cell>
          <cell r="IE253">
            <v>0.68</v>
          </cell>
          <cell r="IF253">
            <v>6.27</v>
          </cell>
          <cell r="IG253">
            <v>0.82</v>
          </cell>
          <cell r="IH253">
            <v>0.74</v>
          </cell>
          <cell r="II253">
            <v>1.26</v>
          </cell>
          <cell r="IJ253">
            <v>0.72</v>
          </cell>
          <cell r="IK253">
            <v>0.77</v>
          </cell>
          <cell r="IL253">
            <v>1.96</v>
          </cell>
          <cell r="IM253">
            <v>6.8</v>
          </cell>
          <cell r="IN253">
            <v>3.72</v>
          </cell>
          <cell r="IO253">
            <v>3.07</v>
          </cell>
          <cell r="IP253">
            <v>4.8899999999999997</v>
          </cell>
          <cell r="IQ253">
            <v>0.95</v>
          </cell>
        </row>
        <row r="254">
          <cell r="B254">
            <v>-4.3</v>
          </cell>
          <cell r="C254">
            <v>0.1</v>
          </cell>
          <cell r="D254">
            <v>1.3</v>
          </cell>
          <cell r="F254">
            <v>4.8</v>
          </cell>
          <cell r="G254">
            <v>1.7</v>
          </cell>
          <cell r="H254">
            <v>-2</v>
          </cell>
          <cell r="I254">
            <v>4.5999999999999996</v>
          </cell>
          <cell r="J254">
            <v>5.3</v>
          </cell>
          <cell r="K254">
            <v>4.7</v>
          </cell>
          <cell r="L254">
            <v>5.8</v>
          </cell>
          <cell r="M254">
            <v>3.4</v>
          </cell>
          <cell r="N254">
            <v>-0.1</v>
          </cell>
          <cell r="O254">
            <v>10.7</v>
          </cell>
          <cell r="P254">
            <v>5.8</v>
          </cell>
          <cell r="Q254">
            <v>3.1</v>
          </cell>
          <cell r="R254">
            <v>10.199999999999999</v>
          </cell>
          <cell r="S254">
            <v>8.6999999999999993</v>
          </cell>
          <cell r="T254">
            <v>-1.9</v>
          </cell>
          <cell r="U254">
            <v>7.1</v>
          </cell>
          <cell r="V254">
            <v>10</v>
          </cell>
          <cell r="W254">
            <v>8.6999999999999993</v>
          </cell>
          <cell r="X254">
            <v>5.3</v>
          </cell>
          <cell r="Y254">
            <v>7.7</v>
          </cell>
          <cell r="Z254">
            <v>3.3</v>
          </cell>
          <cell r="AA254">
            <v>4.5999999999999996</v>
          </cell>
          <cell r="AB254">
            <v>4</v>
          </cell>
          <cell r="AC254">
            <v>5.2</v>
          </cell>
          <cell r="AD254">
            <v>5</v>
          </cell>
          <cell r="AE254">
            <v>4.0999999999999996</v>
          </cell>
          <cell r="AF254">
            <v>5.7</v>
          </cell>
          <cell r="AG254">
            <v>4.8</v>
          </cell>
          <cell r="AH254">
            <v>1.1000000000000001</v>
          </cell>
          <cell r="AI254">
            <v>6.8</v>
          </cell>
          <cell r="AJ254">
            <v>6</v>
          </cell>
          <cell r="AK254">
            <v>4.9000000000000004</v>
          </cell>
          <cell r="AL254">
            <v>6</v>
          </cell>
          <cell r="AM254">
            <v>4</v>
          </cell>
          <cell r="AN254">
            <v>4.7</v>
          </cell>
          <cell r="AO254">
            <v>3.6</v>
          </cell>
          <cell r="AP254">
            <v>4.3</v>
          </cell>
          <cell r="AQ254">
            <v>-0.7</v>
          </cell>
          <cell r="AR254">
            <v>9</v>
          </cell>
          <cell r="AS254">
            <v>6.6</v>
          </cell>
          <cell r="AT254">
            <v>1.3</v>
          </cell>
          <cell r="AU254">
            <v>0.3</v>
          </cell>
          <cell r="AV254">
            <v>0.6</v>
          </cell>
          <cell r="AW254">
            <v>-1.6</v>
          </cell>
          <cell r="AX254">
            <v>1.3</v>
          </cell>
          <cell r="AY254">
            <v>-0.9</v>
          </cell>
          <cell r="AZ254">
            <v>9.6999999999999993</v>
          </cell>
          <cell r="BA254">
            <v>-0.7</v>
          </cell>
          <cell r="BB254">
            <v>-2.2999999999999998</v>
          </cell>
          <cell r="BC254">
            <v>-0.4</v>
          </cell>
          <cell r="BD254">
            <v>-4.8</v>
          </cell>
          <cell r="BE254">
            <v>2</v>
          </cell>
          <cell r="BF254">
            <v>6.4</v>
          </cell>
          <cell r="BG254">
            <v>7.1</v>
          </cell>
          <cell r="BH254">
            <v>3.9</v>
          </cell>
          <cell r="BI254">
            <v>5.2</v>
          </cell>
          <cell r="BJ254">
            <v>7.2</v>
          </cell>
          <cell r="BK254">
            <v>9.6999999999999993</v>
          </cell>
          <cell r="BL254">
            <v>8.5</v>
          </cell>
          <cell r="BM254">
            <v>8.3000000000000007</v>
          </cell>
          <cell r="BN254">
            <v>13.1</v>
          </cell>
          <cell r="BO254">
            <v>3</v>
          </cell>
          <cell r="BP254">
            <v>1.8</v>
          </cell>
          <cell r="BQ254">
            <v>6.1</v>
          </cell>
          <cell r="BR254">
            <v>5.2</v>
          </cell>
          <cell r="BS254">
            <v>2.4</v>
          </cell>
          <cell r="BT254">
            <v>3.5</v>
          </cell>
          <cell r="BU254">
            <v>3</v>
          </cell>
          <cell r="BV254">
            <v>5.6</v>
          </cell>
          <cell r="BW254">
            <v>1.3</v>
          </cell>
          <cell r="BX254">
            <v>1.2</v>
          </cell>
          <cell r="BY254">
            <v>-0.5</v>
          </cell>
          <cell r="BZ254">
            <v>3</v>
          </cell>
          <cell r="CA254">
            <v>-0.1</v>
          </cell>
          <cell r="CB254">
            <v>4.7</v>
          </cell>
          <cell r="CC254">
            <v>3.9</v>
          </cell>
          <cell r="CD254">
            <v>3.3</v>
          </cell>
          <cell r="CE254">
            <v>2.5</v>
          </cell>
          <cell r="CF254">
            <v>5.0999999999999996</v>
          </cell>
          <cell r="CG254">
            <v>-0.4</v>
          </cell>
          <cell r="CH254">
            <v>-18.7</v>
          </cell>
          <cell r="CI254">
            <v>3.6</v>
          </cell>
          <cell r="CJ254">
            <v>5.5</v>
          </cell>
          <cell r="CK254">
            <v>5.2</v>
          </cell>
          <cell r="CL254">
            <v>5.8</v>
          </cell>
          <cell r="CM254">
            <v>6.4</v>
          </cell>
          <cell r="CN254">
            <v>-0.2</v>
          </cell>
          <cell r="CO254">
            <v>4.2</v>
          </cell>
          <cell r="CP254">
            <v>2.9</v>
          </cell>
          <cell r="CQ254">
            <v>-5.9</v>
          </cell>
          <cell r="CR254">
            <v>-6.6</v>
          </cell>
          <cell r="CS254">
            <v>-0.9</v>
          </cell>
          <cell r="CT254">
            <v>-20.6</v>
          </cell>
          <cell r="CU254">
            <v>4.2</v>
          </cell>
          <cell r="CV254">
            <v>8.8000000000000007</v>
          </cell>
          <cell r="CW254">
            <v>3.9</v>
          </cell>
          <cell r="CX254">
            <v>5.0999999999999996</v>
          </cell>
          <cell r="CY254">
            <v>1.2</v>
          </cell>
          <cell r="CZ254">
            <v>6.5</v>
          </cell>
          <cell r="DA254">
            <v>1</v>
          </cell>
          <cell r="DB254">
            <v>0.7</v>
          </cell>
          <cell r="DC254">
            <v>-3.8</v>
          </cell>
          <cell r="DD254">
            <v>-10.1</v>
          </cell>
          <cell r="DE254">
            <v>1.4</v>
          </cell>
          <cell r="DF254">
            <v>2</v>
          </cell>
          <cell r="DG254">
            <v>1.2</v>
          </cell>
          <cell r="DH254">
            <v>2.8</v>
          </cell>
          <cell r="DI254">
            <v>4.5</v>
          </cell>
          <cell r="DJ254">
            <v>5.5</v>
          </cell>
          <cell r="DK254">
            <v>1.1000000000000001</v>
          </cell>
          <cell r="DL254">
            <v>3</v>
          </cell>
          <cell r="DM254">
            <v>9.9</v>
          </cell>
          <cell r="DN254">
            <v>3.8</v>
          </cell>
          <cell r="DO254">
            <v>4.8</v>
          </cell>
          <cell r="DP254">
            <v>-0.7</v>
          </cell>
          <cell r="DQ254">
            <v>-0.3</v>
          </cell>
          <cell r="DR254">
            <v>-1.1000000000000001</v>
          </cell>
          <cell r="DS254">
            <v>5.0999999999999996</v>
          </cell>
          <cell r="DT254">
            <v>4.5999999999999996</v>
          </cell>
          <cell r="DU254">
            <v>7.6</v>
          </cell>
          <cell r="DV254">
            <v>3.2</v>
          </cell>
          <cell r="DW254">
            <v>-6.6</v>
          </cell>
          <cell r="DX254">
            <v>-9.6</v>
          </cell>
          <cell r="DY254">
            <v>-17.899999999999999</v>
          </cell>
          <cell r="DZ254">
            <v>2.6</v>
          </cell>
          <cell r="EA254">
            <v>9</v>
          </cell>
          <cell r="EC254">
            <v>27.59</v>
          </cell>
          <cell r="ED254">
            <v>2.17</v>
          </cell>
          <cell r="EE254">
            <v>0.97</v>
          </cell>
          <cell r="EF254">
            <v>0.64</v>
          </cell>
          <cell r="EG254">
            <v>0.56000000000000005</v>
          </cell>
          <cell r="EH254">
            <v>3.19</v>
          </cell>
          <cell r="EI254">
            <v>1.25</v>
          </cell>
          <cell r="EJ254">
            <v>1.28</v>
          </cell>
          <cell r="EK254">
            <v>0.32</v>
          </cell>
          <cell r="EL254">
            <v>0.34</v>
          </cell>
          <cell r="EM254">
            <v>4.09</v>
          </cell>
          <cell r="EN254">
            <v>0.79</v>
          </cell>
          <cell r="EO254">
            <v>0.47</v>
          </cell>
          <cell r="EP254">
            <v>0.28999999999999998</v>
          </cell>
          <cell r="EQ254">
            <v>0.75</v>
          </cell>
          <cell r="ER254">
            <v>0.38</v>
          </cell>
          <cell r="ES254">
            <v>0.67</v>
          </cell>
          <cell r="ET254">
            <v>0.75</v>
          </cell>
          <cell r="EU254">
            <v>3.9</v>
          </cell>
          <cell r="EV254">
            <v>1.79</v>
          </cell>
          <cell r="EW254">
            <v>2.1</v>
          </cell>
          <cell r="EX254">
            <v>3.51</v>
          </cell>
          <cell r="EY254">
            <v>1.65</v>
          </cell>
          <cell r="EZ254">
            <v>1.86</v>
          </cell>
          <cell r="FA254">
            <v>8.0500000000000007</v>
          </cell>
          <cell r="FB254">
            <v>3.46</v>
          </cell>
          <cell r="FC254">
            <v>4.59</v>
          </cell>
          <cell r="FD254">
            <v>2.67</v>
          </cell>
          <cell r="FE254">
            <v>0.18</v>
          </cell>
          <cell r="FF254">
            <v>0.27</v>
          </cell>
          <cell r="FG254">
            <v>0.44</v>
          </cell>
          <cell r="FH254">
            <v>0.47</v>
          </cell>
          <cell r="FI254">
            <v>0.37</v>
          </cell>
          <cell r="FJ254">
            <v>0.94</v>
          </cell>
          <cell r="FK254">
            <v>11.81</v>
          </cell>
          <cell r="FL254">
            <v>7.51</v>
          </cell>
          <cell r="FM254">
            <v>3.44</v>
          </cell>
          <cell r="FN254">
            <v>2.4</v>
          </cell>
          <cell r="FO254">
            <v>1.68</v>
          </cell>
          <cell r="FP254">
            <v>4.3</v>
          </cell>
          <cell r="FQ254">
            <v>5.89</v>
          </cell>
          <cell r="FR254">
            <v>1.1100000000000001</v>
          </cell>
          <cell r="FS254">
            <v>0.94</v>
          </cell>
          <cell r="FT254">
            <v>0.17</v>
          </cell>
          <cell r="FU254">
            <v>2.06</v>
          </cell>
          <cell r="FV254">
            <v>1.59</v>
          </cell>
          <cell r="FW254">
            <v>0.47</v>
          </cell>
          <cell r="FX254">
            <v>0.59</v>
          </cell>
          <cell r="FY254">
            <v>0.93</v>
          </cell>
          <cell r="FZ254">
            <v>0.25</v>
          </cell>
          <cell r="GA254">
            <v>0.48</v>
          </cell>
          <cell r="GB254">
            <v>0.19</v>
          </cell>
          <cell r="GC254">
            <v>1.2</v>
          </cell>
          <cell r="GD254">
            <v>0.93</v>
          </cell>
          <cell r="GE254">
            <v>0.27</v>
          </cell>
          <cell r="GF254">
            <v>34.64</v>
          </cell>
          <cell r="GG254">
            <v>9.67</v>
          </cell>
          <cell r="GH254">
            <v>5.9</v>
          </cell>
          <cell r="GI254">
            <v>3.06</v>
          </cell>
          <cell r="GJ254">
            <v>1.31</v>
          </cell>
          <cell r="GK254">
            <v>1.53</v>
          </cell>
          <cell r="GL254">
            <v>19.059999999999999</v>
          </cell>
          <cell r="GM254">
            <v>13.29</v>
          </cell>
          <cell r="GN254">
            <v>2.11</v>
          </cell>
          <cell r="GO254">
            <v>3.66</v>
          </cell>
          <cell r="GP254">
            <v>15.02</v>
          </cell>
          <cell r="GQ254">
            <v>4.87</v>
          </cell>
          <cell r="GR254">
            <v>3.05</v>
          </cell>
          <cell r="GS254">
            <v>1.28</v>
          </cell>
          <cell r="GT254">
            <v>0.54</v>
          </cell>
          <cell r="GU254">
            <v>2.62</v>
          </cell>
          <cell r="GV254">
            <v>0.97</v>
          </cell>
          <cell r="GW254">
            <v>0.4</v>
          </cell>
          <cell r="GX254">
            <v>0.7</v>
          </cell>
          <cell r="GY254">
            <v>0.55000000000000004</v>
          </cell>
          <cell r="GZ254">
            <v>4.68</v>
          </cell>
          <cell r="HA254">
            <v>0.51</v>
          </cell>
          <cell r="HB254">
            <v>1.82</v>
          </cell>
          <cell r="HC254">
            <v>2.35</v>
          </cell>
          <cell r="HD254">
            <v>2.85</v>
          </cell>
          <cell r="HE254">
            <v>0.49</v>
          </cell>
          <cell r="HF254">
            <v>1.28</v>
          </cell>
          <cell r="HG254">
            <v>1.08</v>
          </cell>
          <cell r="HH254">
            <v>8.3699999999999992</v>
          </cell>
          <cell r="HI254">
            <v>6.53</v>
          </cell>
          <cell r="HJ254">
            <v>5.14</v>
          </cell>
          <cell r="HK254">
            <v>0.18</v>
          </cell>
          <cell r="HL254">
            <v>1.21</v>
          </cell>
          <cell r="HM254">
            <v>1.84</v>
          </cell>
          <cell r="HN254">
            <v>21.08</v>
          </cell>
          <cell r="HO254">
            <v>19.809999999999999</v>
          </cell>
          <cell r="HP254">
            <v>7.15</v>
          </cell>
          <cell r="HQ254">
            <v>6.31</v>
          </cell>
          <cell r="HR254">
            <v>3.34</v>
          </cell>
          <cell r="HS254">
            <v>1.24</v>
          </cell>
          <cell r="HT254">
            <v>1.78</v>
          </cell>
          <cell r="HU254">
            <v>1.27</v>
          </cell>
          <cell r="HV254">
            <v>5</v>
          </cell>
          <cell r="HW254">
            <v>0.19</v>
          </cell>
          <cell r="HX254">
            <v>4.8099999999999996</v>
          </cell>
          <cell r="HY254">
            <v>17.97</v>
          </cell>
          <cell r="HZ254">
            <v>3.53</v>
          </cell>
          <cell r="IA254">
            <v>1.47</v>
          </cell>
          <cell r="IB254">
            <v>2.06</v>
          </cell>
          <cell r="IC254">
            <v>1.37</v>
          </cell>
          <cell r="ID254">
            <v>0.69</v>
          </cell>
          <cell r="IE254">
            <v>0.68</v>
          </cell>
          <cell r="IF254">
            <v>6.34</v>
          </cell>
          <cell r="IG254">
            <v>0.83</v>
          </cell>
          <cell r="IH254">
            <v>0.74</v>
          </cell>
          <cell r="II254">
            <v>1.26</v>
          </cell>
          <cell r="IJ254">
            <v>0.76</v>
          </cell>
          <cell r="IK254">
            <v>0.77</v>
          </cell>
          <cell r="IL254">
            <v>1.98</v>
          </cell>
          <cell r="IM254">
            <v>6.73</v>
          </cell>
          <cell r="IN254">
            <v>3.76</v>
          </cell>
          <cell r="IO254">
            <v>2.97</v>
          </cell>
          <cell r="IP254">
            <v>4.9000000000000004</v>
          </cell>
          <cell r="IQ254">
            <v>0.95</v>
          </cell>
        </row>
        <row r="255">
          <cell r="B255">
            <v>3</v>
          </cell>
          <cell r="C255">
            <v>-2.2999999999999998</v>
          </cell>
          <cell r="D255">
            <v>2.8</v>
          </cell>
          <cell r="F255">
            <v>2.5</v>
          </cell>
          <cell r="G255">
            <v>-0.5</v>
          </cell>
          <cell r="H255">
            <v>-3.8</v>
          </cell>
          <cell r="I255">
            <v>0.6</v>
          </cell>
          <cell r="J255">
            <v>4.2</v>
          </cell>
          <cell r="K255">
            <v>1.5</v>
          </cell>
          <cell r="L255">
            <v>2.2000000000000002</v>
          </cell>
          <cell r="M255">
            <v>0.5</v>
          </cell>
          <cell r="N255">
            <v>-1.2</v>
          </cell>
          <cell r="O255">
            <v>5</v>
          </cell>
          <cell r="P255">
            <v>4.8</v>
          </cell>
          <cell r="Q255">
            <v>2.1</v>
          </cell>
          <cell r="R255">
            <v>9.4</v>
          </cell>
          <cell r="S255">
            <v>6.6</v>
          </cell>
          <cell r="T255">
            <v>0.2</v>
          </cell>
          <cell r="U255">
            <v>9.5</v>
          </cell>
          <cell r="V255">
            <v>6.1</v>
          </cell>
          <cell r="W255">
            <v>6</v>
          </cell>
          <cell r="X255">
            <v>-3.2</v>
          </cell>
          <cell r="Y255">
            <v>-2.6</v>
          </cell>
          <cell r="Z255">
            <v>-3.8</v>
          </cell>
          <cell r="AA255">
            <v>4.0999999999999996</v>
          </cell>
          <cell r="AB255">
            <v>3.9</v>
          </cell>
          <cell r="AC255">
            <v>4.2</v>
          </cell>
          <cell r="AD255">
            <v>4.2</v>
          </cell>
          <cell r="AE255">
            <v>3.2</v>
          </cell>
          <cell r="AF255">
            <v>5.0999999999999996</v>
          </cell>
          <cell r="AG255">
            <v>3.7</v>
          </cell>
          <cell r="AH255">
            <v>-1</v>
          </cell>
          <cell r="AI255">
            <v>5.3</v>
          </cell>
          <cell r="AJ255">
            <v>4.2</v>
          </cell>
          <cell r="AK255">
            <v>4.8</v>
          </cell>
          <cell r="AL255">
            <v>2</v>
          </cell>
          <cell r="AM255">
            <v>4.2</v>
          </cell>
          <cell r="AN255">
            <v>4</v>
          </cell>
          <cell r="AO255">
            <v>3.5</v>
          </cell>
          <cell r="AP255">
            <v>5</v>
          </cell>
          <cell r="AQ255">
            <v>0.3</v>
          </cell>
          <cell r="AR255">
            <v>5.5</v>
          </cell>
          <cell r="AS255">
            <v>4.8</v>
          </cell>
          <cell r="AT255">
            <v>2.2999999999999998</v>
          </cell>
          <cell r="AU255">
            <v>2.1</v>
          </cell>
          <cell r="AV255">
            <v>1.2</v>
          </cell>
          <cell r="AW255">
            <v>7</v>
          </cell>
          <cell r="AX255">
            <v>1.7</v>
          </cell>
          <cell r="AY255">
            <v>-0.5</v>
          </cell>
          <cell r="AZ255">
            <v>10.199999999999999</v>
          </cell>
          <cell r="BA255">
            <v>3.2</v>
          </cell>
          <cell r="BB255">
            <v>-0.9</v>
          </cell>
          <cell r="BC255">
            <v>-2.4</v>
          </cell>
          <cell r="BD255">
            <v>-1.2</v>
          </cell>
          <cell r="BE255">
            <v>1.8</v>
          </cell>
          <cell r="BF255">
            <v>5.9</v>
          </cell>
          <cell r="BG255">
            <v>6.7</v>
          </cell>
          <cell r="BH255">
            <v>3.3</v>
          </cell>
          <cell r="BI255">
            <v>5.5</v>
          </cell>
          <cell r="BJ255">
            <v>6.2</v>
          </cell>
          <cell r="BK255">
            <v>13.4</v>
          </cell>
          <cell r="BL255">
            <v>15.6</v>
          </cell>
          <cell r="BM255">
            <v>6.3</v>
          </cell>
          <cell r="BN255">
            <v>14.9</v>
          </cell>
          <cell r="BO255">
            <v>2.8</v>
          </cell>
          <cell r="BP255">
            <v>1.7</v>
          </cell>
          <cell r="BQ255">
            <v>5.7</v>
          </cell>
          <cell r="BR255">
            <v>5</v>
          </cell>
          <cell r="BS255">
            <v>4</v>
          </cell>
          <cell r="BT255">
            <v>4.5</v>
          </cell>
          <cell r="BU255">
            <v>4.8</v>
          </cell>
          <cell r="BV255">
            <v>6.2</v>
          </cell>
          <cell r="BW255">
            <v>-1.1000000000000001</v>
          </cell>
          <cell r="BX255">
            <v>3.4</v>
          </cell>
          <cell r="BY255">
            <v>2.5</v>
          </cell>
          <cell r="BZ255">
            <v>5</v>
          </cell>
          <cell r="CA255">
            <v>2.1</v>
          </cell>
          <cell r="CB255">
            <v>6</v>
          </cell>
          <cell r="CC255">
            <v>3.5</v>
          </cell>
          <cell r="CD255">
            <v>-0.2</v>
          </cell>
          <cell r="CE255">
            <v>2.2000000000000002</v>
          </cell>
          <cell r="CF255">
            <v>5.4</v>
          </cell>
          <cell r="CG255">
            <v>4.3</v>
          </cell>
          <cell r="CH255">
            <v>6.4</v>
          </cell>
          <cell r="CI255">
            <v>3.3</v>
          </cell>
          <cell r="CJ255">
            <v>4.8</v>
          </cell>
          <cell r="CK255">
            <v>4.4000000000000004</v>
          </cell>
          <cell r="CL255">
            <v>5</v>
          </cell>
          <cell r="CM255">
            <v>5.4</v>
          </cell>
          <cell r="CN255">
            <v>-2.2999999999999998</v>
          </cell>
          <cell r="CO255">
            <v>4.2</v>
          </cell>
          <cell r="CP255">
            <v>2.2999999999999998</v>
          </cell>
          <cell r="CQ255">
            <v>-5.0999999999999996</v>
          </cell>
          <cell r="CR255">
            <v>-5.7</v>
          </cell>
          <cell r="CS255">
            <v>0.2</v>
          </cell>
          <cell r="CT255">
            <v>-19</v>
          </cell>
          <cell r="CU255">
            <v>3.8</v>
          </cell>
          <cell r="CV255">
            <v>7.4</v>
          </cell>
          <cell r="CW255">
            <v>6.1</v>
          </cell>
          <cell r="CX255">
            <v>4.7</v>
          </cell>
          <cell r="CY255">
            <v>1</v>
          </cell>
          <cell r="CZ255">
            <v>5.5</v>
          </cell>
          <cell r="DA255">
            <v>0.8</v>
          </cell>
          <cell r="DB255">
            <v>0.1</v>
          </cell>
          <cell r="DC255">
            <v>-2</v>
          </cell>
          <cell r="DD255">
            <v>-8.5</v>
          </cell>
          <cell r="DE255">
            <v>2.6</v>
          </cell>
          <cell r="DF255">
            <v>2</v>
          </cell>
          <cell r="DG255">
            <v>1.7</v>
          </cell>
          <cell r="DH255">
            <v>2.2000000000000002</v>
          </cell>
          <cell r="DI255">
            <v>5.3</v>
          </cell>
          <cell r="DJ255">
            <v>6</v>
          </cell>
          <cell r="DK255">
            <v>1.2</v>
          </cell>
          <cell r="DL255">
            <v>2.5</v>
          </cell>
          <cell r="DM255">
            <v>14.2</v>
          </cell>
          <cell r="DN255">
            <v>4.2</v>
          </cell>
          <cell r="DO255">
            <v>5.5</v>
          </cell>
          <cell r="DP255">
            <v>-3.7</v>
          </cell>
          <cell r="DQ255">
            <v>-2.6</v>
          </cell>
          <cell r="DR255">
            <v>-5.0999999999999996</v>
          </cell>
          <cell r="DS255">
            <v>5.6</v>
          </cell>
          <cell r="DT255">
            <v>7.2</v>
          </cell>
          <cell r="DU255">
            <v>7.6</v>
          </cell>
          <cell r="DV255">
            <v>3.2</v>
          </cell>
          <cell r="DW255">
            <v>-7.2</v>
          </cell>
          <cell r="DX255">
            <v>-10.4</v>
          </cell>
          <cell r="DY255">
            <v>-17</v>
          </cell>
          <cell r="DZ255">
            <v>-0.5</v>
          </cell>
          <cell r="EA255">
            <v>8.8000000000000007</v>
          </cell>
          <cell r="EC255">
            <v>27.37</v>
          </cell>
          <cell r="ED255">
            <v>2.16</v>
          </cell>
          <cell r="EE255">
            <v>0.96</v>
          </cell>
          <cell r="EF255">
            <v>0.63</v>
          </cell>
          <cell r="EG255">
            <v>0.56000000000000005</v>
          </cell>
          <cell r="EH255">
            <v>3.19</v>
          </cell>
          <cell r="EI255">
            <v>1.26</v>
          </cell>
          <cell r="EJ255">
            <v>1.27</v>
          </cell>
          <cell r="EK255">
            <v>0.32</v>
          </cell>
          <cell r="EL255">
            <v>0.34</v>
          </cell>
          <cell r="EM255">
            <v>4.09</v>
          </cell>
          <cell r="EN255">
            <v>0.78</v>
          </cell>
          <cell r="EO255">
            <v>0.47</v>
          </cell>
          <cell r="EP255">
            <v>0.28000000000000003</v>
          </cell>
          <cell r="EQ255">
            <v>0.76</v>
          </cell>
          <cell r="ER255">
            <v>0.38</v>
          </cell>
          <cell r="ES255">
            <v>0.66</v>
          </cell>
          <cell r="ET255">
            <v>0.76</v>
          </cell>
          <cell r="EU255">
            <v>3.68</v>
          </cell>
          <cell r="EV255">
            <v>1.69</v>
          </cell>
          <cell r="EW255">
            <v>1.99</v>
          </cell>
          <cell r="EX255">
            <v>3.5</v>
          </cell>
          <cell r="EY255">
            <v>1.65</v>
          </cell>
          <cell r="EZ255">
            <v>1.85</v>
          </cell>
          <cell r="FA255">
            <v>8.1</v>
          </cell>
          <cell r="FB255">
            <v>3.47</v>
          </cell>
          <cell r="FC255">
            <v>4.63</v>
          </cell>
          <cell r="FD255">
            <v>2.67</v>
          </cell>
          <cell r="FE255">
            <v>0.18</v>
          </cell>
          <cell r="FF255">
            <v>0.27</v>
          </cell>
          <cell r="FG255">
            <v>0.43</v>
          </cell>
          <cell r="FH255">
            <v>0.48</v>
          </cell>
          <cell r="FI255">
            <v>0.36</v>
          </cell>
          <cell r="FJ255">
            <v>0.94</v>
          </cell>
          <cell r="FK255">
            <v>11.9</v>
          </cell>
          <cell r="FL255">
            <v>7.61</v>
          </cell>
          <cell r="FM255">
            <v>3.49</v>
          </cell>
          <cell r="FN255">
            <v>2.42</v>
          </cell>
          <cell r="FO255">
            <v>1.7</v>
          </cell>
          <cell r="FP255">
            <v>4.29</v>
          </cell>
          <cell r="FQ255">
            <v>5.9</v>
          </cell>
          <cell r="FR255">
            <v>1.1100000000000001</v>
          </cell>
          <cell r="FS255">
            <v>0.93</v>
          </cell>
          <cell r="FT255">
            <v>0.17</v>
          </cell>
          <cell r="FU255">
            <v>2.0499999999999998</v>
          </cell>
          <cell r="FV255">
            <v>1.59</v>
          </cell>
          <cell r="FW255">
            <v>0.47</v>
          </cell>
          <cell r="FX255">
            <v>0.6</v>
          </cell>
          <cell r="FY255">
            <v>0.94</v>
          </cell>
          <cell r="FZ255">
            <v>0.25</v>
          </cell>
          <cell r="GA255">
            <v>0.5</v>
          </cell>
          <cell r="GB255">
            <v>0.19</v>
          </cell>
          <cell r="GC255">
            <v>1.2</v>
          </cell>
          <cell r="GD255">
            <v>0.93</v>
          </cell>
          <cell r="GE255">
            <v>0.27</v>
          </cell>
          <cell r="GF255">
            <v>35.65</v>
          </cell>
          <cell r="GG255">
            <v>9.7799999999999994</v>
          </cell>
          <cell r="GH255">
            <v>6.51</v>
          </cell>
          <cell r="GI255">
            <v>3.41</v>
          </cell>
          <cell r="GJ255">
            <v>1.35</v>
          </cell>
          <cell r="GK255">
            <v>1.74</v>
          </cell>
          <cell r="GL255">
            <v>19.36</v>
          </cell>
          <cell r="GM255">
            <v>13.44</v>
          </cell>
          <cell r="GN255">
            <v>2.2400000000000002</v>
          </cell>
          <cell r="GO255">
            <v>3.69</v>
          </cell>
          <cell r="GP255">
            <v>15.11</v>
          </cell>
          <cell r="GQ255">
            <v>4.8899999999999997</v>
          </cell>
          <cell r="GR255">
            <v>3.07</v>
          </cell>
          <cell r="GS255">
            <v>1.29</v>
          </cell>
          <cell r="GT255">
            <v>0.53</v>
          </cell>
          <cell r="GU255">
            <v>2.66</v>
          </cell>
          <cell r="GV255">
            <v>0.99</v>
          </cell>
          <cell r="GW255">
            <v>0.4</v>
          </cell>
          <cell r="GX255">
            <v>0.71</v>
          </cell>
          <cell r="GY255">
            <v>0.55000000000000004</v>
          </cell>
          <cell r="GZ255">
            <v>4.6900000000000004</v>
          </cell>
          <cell r="HA255">
            <v>0.51</v>
          </cell>
          <cell r="HB255">
            <v>1.81</v>
          </cell>
          <cell r="HC255">
            <v>2.36</v>
          </cell>
          <cell r="HD255">
            <v>2.88</v>
          </cell>
          <cell r="HE255">
            <v>0.5</v>
          </cell>
          <cell r="HF255">
            <v>1.29</v>
          </cell>
          <cell r="HG255">
            <v>1.0900000000000001</v>
          </cell>
          <cell r="HH255">
            <v>8.2899999999999991</v>
          </cell>
          <cell r="HI255">
            <v>6.53</v>
          </cell>
          <cell r="HJ255">
            <v>5.14</v>
          </cell>
          <cell r="HK255">
            <v>0.18</v>
          </cell>
          <cell r="HL255">
            <v>1.22</v>
          </cell>
          <cell r="HM255">
            <v>1.76</v>
          </cell>
          <cell r="HN255">
            <v>21.49</v>
          </cell>
          <cell r="HO255">
            <v>20.21</v>
          </cell>
          <cell r="HP255">
            <v>7.17</v>
          </cell>
          <cell r="HQ255">
            <v>6.56</v>
          </cell>
          <cell r="HR255">
            <v>3.36</v>
          </cell>
          <cell r="HS255">
            <v>1.25</v>
          </cell>
          <cell r="HT255">
            <v>1.86</v>
          </cell>
          <cell r="HU255">
            <v>1.28</v>
          </cell>
          <cell r="HV255">
            <v>5</v>
          </cell>
          <cell r="HW255">
            <v>0.19</v>
          </cell>
          <cell r="HX255">
            <v>4.8099999999999996</v>
          </cell>
          <cell r="HY255">
            <v>18.100000000000001</v>
          </cell>
          <cell r="HZ255">
            <v>3.52</v>
          </cell>
          <cell r="IA255">
            <v>1.44</v>
          </cell>
          <cell r="IB255">
            <v>2.08</v>
          </cell>
          <cell r="IC255">
            <v>1.37</v>
          </cell>
          <cell r="ID255">
            <v>0.69</v>
          </cell>
          <cell r="IE255">
            <v>0.68</v>
          </cell>
          <cell r="IF255">
            <v>6.46</v>
          </cell>
          <cell r="IG255">
            <v>0.83</v>
          </cell>
          <cell r="IH255">
            <v>0.75</v>
          </cell>
          <cell r="II255">
            <v>1.29</v>
          </cell>
          <cell r="IJ255">
            <v>0.8</v>
          </cell>
          <cell r="IK255">
            <v>0.78</v>
          </cell>
          <cell r="IL255">
            <v>2.0099999999999998</v>
          </cell>
          <cell r="IM255">
            <v>6.75</v>
          </cell>
          <cell r="IN255">
            <v>3.76</v>
          </cell>
          <cell r="IO255">
            <v>2.99</v>
          </cell>
          <cell r="IP255">
            <v>4.9000000000000004</v>
          </cell>
          <cell r="IQ255">
            <v>0.96</v>
          </cell>
        </row>
        <row r="256">
          <cell r="B256">
            <v>0</v>
          </cell>
          <cell r="C256">
            <v>1.2</v>
          </cell>
          <cell r="D256">
            <v>1.3</v>
          </cell>
          <cell r="F256">
            <v>1.9</v>
          </cell>
          <cell r="G256">
            <v>-1</v>
          </cell>
          <cell r="H256">
            <v>-4.8</v>
          </cell>
          <cell r="I256">
            <v>-1</v>
          </cell>
          <cell r="J256">
            <v>6.1</v>
          </cell>
          <cell r="K256">
            <v>1.4</v>
          </cell>
          <cell r="L256">
            <v>2.8</v>
          </cell>
          <cell r="M256">
            <v>0.8</v>
          </cell>
          <cell r="N256">
            <v>-1.1000000000000001</v>
          </cell>
          <cell r="O256">
            <v>0.9</v>
          </cell>
          <cell r="P256">
            <v>1.9</v>
          </cell>
          <cell r="Q256">
            <v>0.5</v>
          </cell>
          <cell r="R256">
            <v>4.7</v>
          </cell>
          <cell r="S256">
            <v>4.5999999999999996</v>
          </cell>
          <cell r="T256">
            <v>-0.3</v>
          </cell>
          <cell r="U256">
            <v>-4.2</v>
          </cell>
          <cell r="V256">
            <v>2</v>
          </cell>
          <cell r="W256">
            <v>5.9</v>
          </cell>
          <cell r="X256">
            <v>-0.5</v>
          </cell>
          <cell r="Y256">
            <v>4.5999999999999996</v>
          </cell>
          <cell r="Z256">
            <v>-4.9000000000000004</v>
          </cell>
          <cell r="AA256">
            <v>2.4</v>
          </cell>
          <cell r="AB256">
            <v>1.6</v>
          </cell>
          <cell r="AC256">
            <v>3.1</v>
          </cell>
          <cell r="AD256">
            <v>3.5</v>
          </cell>
          <cell r="AE256">
            <v>3.2</v>
          </cell>
          <cell r="AF256">
            <v>3.8</v>
          </cell>
          <cell r="AG256">
            <v>3</v>
          </cell>
          <cell r="AH256">
            <v>-1.3</v>
          </cell>
          <cell r="AI256">
            <v>3.6</v>
          </cell>
          <cell r="AJ256">
            <v>3.4</v>
          </cell>
          <cell r="AK256">
            <v>3.4</v>
          </cell>
          <cell r="AL256">
            <v>2.1</v>
          </cell>
          <cell r="AM256">
            <v>3.7</v>
          </cell>
          <cell r="AN256">
            <v>3.1</v>
          </cell>
          <cell r="AO256">
            <v>3.5</v>
          </cell>
          <cell r="AP256">
            <v>5.3</v>
          </cell>
          <cell r="AQ256">
            <v>0.1</v>
          </cell>
          <cell r="AR256">
            <v>4.9000000000000004</v>
          </cell>
          <cell r="AS256">
            <v>2.5</v>
          </cell>
          <cell r="AT256">
            <v>2.1</v>
          </cell>
          <cell r="AU256">
            <v>1.7</v>
          </cell>
          <cell r="AV256">
            <v>1</v>
          </cell>
          <cell r="AW256">
            <v>4.5999999999999996</v>
          </cell>
          <cell r="AX256">
            <v>2.6</v>
          </cell>
          <cell r="AY256">
            <v>0.8</v>
          </cell>
          <cell r="AZ256">
            <v>8.9</v>
          </cell>
          <cell r="BA256">
            <v>2.8</v>
          </cell>
          <cell r="BB256">
            <v>-1.8</v>
          </cell>
          <cell r="BC256">
            <v>-1.1000000000000001</v>
          </cell>
          <cell r="BD256">
            <v>-2.2999999999999998</v>
          </cell>
          <cell r="BE256">
            <v>-1.4</v>
          </cell>
          <cell r="BF256">
            <v>4.9000000000000004</v>
          </cell>
          <cell r="BG256">
            <v>5.6</v>
          </cell>
          <cell r="BH256">
            <v>2.8</v>
          </cell>
          <cell r="BI256">
            <v>5.5</v>
          </cell>
          <cell r="BJ256">
            <v>5.4</v>
          </cell>
          <cell r="BK256">
            <v>13.8</v>
          </cell>
          <cell r="BL256">
            <v>15.7</v>
          </cell>
          <cell r="BM256">
            <v>9</v>
          </cell>
          <cell r="BN256">
            <v>14.1</v>
          </cell>
          <cell r="BO256">
            <v>3.1</v>
          </cell>
          <cell r="BP256">
            <v>2.4</v>
          </cell>
          <cell r="BQ256">
            <v>5.7</v>
          </cell>
          <cell r="BR256">
            <v>4.0999999999999996</v>
          </cell>
          <cell r="BS256">
            <v>3.6</v>
          </cell>
          <cell r="BT256">
            <v>4.8</v>
          </cell>
          <cell r="BU256">
            <v>5.7</v>
          </cell>
          <cell r="BV256">
            <v>4.3</v>
          </cell>
          <cell r="BW256">
            <v>0.8</v>
          </cell>
          <cell r="BX256">
            <v>2.5</v>
          </cell>
          <cell r="BY256">
            <v>-0.1</v>
          </cell>
          <cell r="BZ256">
            <v>3.3</v>
          </cell>
          <cell r="CA256">
            <v>2.9</v>
          </cell>
          <cell r="CB256">
            <v>6.8</v>
          </cell>
          <cell r="CC256">
            <v>2.7</v>
          </cell>
          <cell r="CD256">
            <v>-0.1</v>
          </cell>
          <cell r="CE256">
            <v>2.2000000000000002</v>
          </cell>
          <cell r="CF256">
            <v>3.7</v>
          </cell>
          <cell r="CG256">
            <v>3.8</v>
          </cell>
          <cell r="CH256">
            <v>6.2</v>
          </cell>
          <cell r="CI256">
            <v>2.9</v>
          </cell>
          <cell r="CJ256">
            <v>3.9</v>
          </cell>
          <cell r="CK256">
            <v>4.7</v>
          </cell>
          <cell r="CL256">
            <v>5.5</v>
          </cell>
          <cell r="CM256">
            <v>5.9</v>
          </cell>
          <cell r="CN256">
            <v>2.8</v>
          </cell>
          <cell r="CO256">
            <v>4.2</v>
          </cell>
          <cell r="CP256">
            <v>1.6</v>
          </cell>
          <cell r="CQ256">
            <v>1.2</v>
          </cell>
          <cell r="CR256">
            <v>1</v>
          </cell>
          <cell r="CS256">
            <v>2.2999999999999998</v>
          </cell>
          <cell r="CT256">
            <v>-3.8</v>
          </cell>
          <cell r="CU256">
            <v>3.3</v>
          </cell>
          <cell r="CV256">
            <v>5.4</v>
          </cell>
          <cell r="CW256">
            <v>6</v>
          </cell>
          <cell r="CX256">
            <v>4.4000000000000004</v>
          </cell>
          <cell r="CY256">
            <v>0.6</v>
          </cell>
          <cell r="CZ256">
            <v>1.8</v>
          </cell>
          <cell r="DA256">
            <v>0.5</v>
          </cell>
          <cell r="DB256">
            <v>1.1000000000000001</v>
          </cell>
          <cell r="DC256">
            <v>-1.6</v>
          </cell>
          <cell r="DD256">
            <v>-12.4</v>
          </cell>
          <cell r="DE256">
            <v>6.7</v>
          </cell>
          <cell r="DF256">
            <v>1.2</v>
          </cell>
          <cell r="DG256">
            <v>1.7</v>
          </cell>
          <cell r="DH256">
            <v>0.7</v>
          </cell>
          <cell r="DI256">
            <v>4.7</v>
          </cell>
          <cell r="DJ256">
            <v>4.5999999999999996</v>
          </cell>
          <cell r="DK256">
            <v>1.2</v>
          </cell>
          <cell r="DL256">
            <v>3.3</v>
          </cell>
          <cell r="DM256">
            <v>12.7</v>
          </cell>
          <cell r="DN256">
            <v>3.8</v>
          </cell>
          <cell r="DO256">
            <v>4.2</v>
          </cell>
          <cell r="DP256">
            <v>-0.7</v>
          </cell>
          <cell r="DQ256">
            <v>2.2000000000000002</v>
          </cell>
          <cell r="DR256">
            <v>-4.4000000000000004</v>
          </cell>
          <cell r="DS256">
            <v>5.6</v>
          </cell>
          <cell r="DT256">
            <v>7.5</v>
          </cell>
          <cell r="DU256">
            <v>7.6</v>
          </cell>
          <cell r="DV256">
            <v>3.2</v>
          </cell>
          <cell r="DW256">
            <v>-6.3</v>
          </cell>
          <cell r="DX256">
            <v>-9.1999999999999993</v>
          </cell>
          <cell r="DY256">
            <v>-15.4</v>
          </cell>
          <cell r="DZ256">
            <v>-0.5</v>
          </cell>
          <cell r="EA256">
            <v>8.4</v>
          </cell>
          <cell r="EC256">
            <v>27.77</v>
          </cell>
          <cell r="ED256">
            <v>2.17</v>
          </cell>
          <cell r="EE256">
            <v>0.96</v>
          </cell>
          <cell r="EF256">
            <v>0.64</v>
          </cell>
          <cell r="EG256">
            <v>0.56999999999999995</v>
          </cell>
          <cell r="EH256">
            <v>3.22</v>
          </cell>
          <cell r="EI256">
            <v>1.27</v>
          </cell>
          <cell r="EJ256">
            <v>1.29</v>
          </cell>
          <cell r="EK256">
            <v>0.32</v>
          </cell>
          <cell r="EL256">
            <v>0.33</v>
          </cell>
          <cell r="EM256">
            <v>4.0599999999999996</v>
          </cell>
          <cell r="EN256">
            <v>0.78</v>
          </cell>
          <cell r="EO256">
            <v>0.46</v>
          </cell>
          <cell r="EP256">
            <v>0.28000000000000003</v>
          </cell>
          <cell r="EQ256">
            <v>0.76</v>
          </cell>
          <cell r="ER256">
            <v>0.35</v>
          </cell>
          <cell r="ES256">
            <v>0.66</v>
          </cell>
          <cell r="ET256">
            <v>0.76</v>
          </cell>
          <cell r="EU256">
            <v>3.99</v>
          </cell>
          <cell r="EV256">
            <v>1.96</v>
          </cell>
          <cell r="EW256">
            <v>2.0299999999999998</v>
          </cell>
          <cell r="EX256">
            <v>3.5</v>
          </cell>
          <cell r="EY256">
            <v>1.63</v>
          </cell>
          <cell r="EZ256">
            <v>1.87</v>
          </cell>
          <cell r="FA256">
            <v>8.14</v>
          </cell>
          <cell r="FB256">
            <v>3.5</v>
          </cell>
          <cell r="FC256">
            <v>4.63</v>
          </cell>
          <cell r="FD256">
            <v>2.69</v>
          </cell>
          <cell r="FE256">
            <v>0.18</v>
          </cell>
          <cell r="FF256">
            <v>0.27</v>
          </cell>
          <cell r="FG256">
            <v>0.43</v>
          </cell>
          <cell r="FH256">
            <v>0.48</v>
          </cell>
          <cell r="FI256">
            <v>0.36</v>
          </cell>
          <cell r="FJ256">
            <v>0.97</v>
          </cell>
          <cell r="FK256">
            <v>11.96</v>
          </cell>
          <cell r="FL256">
            <v>7.69</v>
          </cell>
          <cell r="FM256">
            <v>3.57</v>
          </cell>
          <cell r="FN256">
            <v>2.42</v>
          </cell>
          <cell r="FO256">
            <v>1.71</v>
          </cell>
          <cell r="FP256">
            <v>4.2699999999999996</v>
          </cell>
          <cell r="FQ256">
            <v>5.92</v>
          </cell>
          <cell r="FR256">
            <v>1.1200000000000001</v>
          </cell>
          <cell r="FS256">
            <v>0.95</v>
          </cell>
          <cell r="FT256">
            <v>0.18</v>
          </cell>
          <cell r="FU256">
            <v>2.0499999999999998</v>
          </cell>
          <cell r="FV256">
            <v>1.58</v>
          </cell>
          <cell r="FW256">
            <v>0.46</v>
          </cell>
          <cell r="FX256">
            <v>0.6</v>
          </cell>
          <cell r="FY256">
            <v>0.94</v>
          </cell>
          <cell r="FZ256">
            <v>0.25</v>
          </cell>
          <cell r="GA256">
            <v>0.5</v>
          </cell>
          <cell r="GB256">
            <v>0.18</v>
          </cell>
          <cell r="GC256">
            <v>1.21</v>
          </cell>
          <cell r="GD256">
            <v>0.93</v>
          </cell>
          <cell r="GE256">
            <v>0.28000000000000003</v>
          </cell>
          <cell r="GF256">
            <v>35.94</v>
          </cell>
          <cell r="GG256">
            <v>9.8800000000000008</v>
          </cell>
          <cell r="GH256">
            <v>6.56</v>
          </cell>
          <cell r="GI256">
            <v>3.44</v>
          </cell>
          <cell r="GJ256">
            <v>1.38</v>
          </cell>
          <cell r="GK256">
            <v>1.74</v>
          </cell>
          <cell r="GL256">
            <v>19.5</v>
          </cell>
          <cell r="GM256">
            <v>13.57</v>
          </cell>
          <cell r="GN256">
            <v>2.2400000000000002</v>
          </cell>
          <cell r="GO256">
            <v>3.7</v>
          </cell>
          <cell r="GP256">
            <v>15.11</v>
          </cell>
          <cell r="GQ256">
            <v>4.93</v>
          </cell>
          <cell r="GR256">
            <v>3.11</v>
          </cell>
          <cell r="GS256">
            <v>1.28</v>
          </cell>
          <cell r="GT256">
            <v>0.53</v>
          </cell>
          <cell r="GU256">
            <v>2.62</v>
          </cell>
          <cell r="GV256">
            <v>0.96</v>
          </cell>
          <cell r="GW256">
            <v>0.4</v>
          </cell>
          <cell r="GX256">
            <v>0.7</v>
          </cell>
          <cell r="GY256">
            <v>0.56000000000000005</v>
          </cell>
          <cell r="GZ256">
            <v>4.67</v>
          </cell>
          <cell r="HA256">
            <v>0.51</v>
          </cell>
          <cell r="HB256">
            <v>1.8</v>
          </cell>
          <cell r="HC256">
            <v>2.35</v>
          </cell>
          <cell r="HD256">
            <v>2.9</v>
          </cell>
          <cell r="HE256">
            <v>0.5</v>
          </cell>
          <cell r="HF256">
            <v>1.3</v>
          </cell>
          <cell r="HG256">
            <v>1.1000000000000001</v>
          </cell>
          <cell r="HH256">
            <v>8.2100000000000009</v>
          </cell>
          <cell r="HI256">
            <v>6.55</v>
          </cell>
          <cell r="HJ256">
            <v>5.14</v>
          </cell>
          <cell r="HK256">
            <v>0.18</v>
          </cell>
          <cell r="HL256">
            <v>1.23</v>
          </cell>
          <cell r="HM256">
            <v>1.66</v>
          </cell>
          <cell r="HN256">
            <v>21.32</v>
          </cell>
          <cell r="HO256">
            <v>20.04</v>
          </cell>
          <cell r="HP256">
            <v>7.16</v>
          </cell>
          <cell r="HQ256">
            <v>6.38</v>
          </cell>
          <cell r="HR256">
            <v>3.38</v>
          </cell>
          <cell r="HS256">
            <v>1.25</v>
          </cell>
          <cell r="HT256">
            <v>1.87</v>
          </cell>
          <cell r="HU256">
            <v>1.28</v>
          </cell>
          <cell r="HV256">
            <v>5</v>
          </cell>
          <cell r="HW256">
            <v>0.19</v>
          </cell>
          <cell r="HX256">
            <v>4.8099999999999996</v>
          </cell>
          <cell r="HY256">
            <v>18.37</v>
          </cell>
          <cell r="HZ256">
            <v>3.43</v>
          </cell>
          <cell r="IA256">
            <v>1.33</v>
          </cell>
          <cell r="IB256">
            <v>2.1</v>
          </cell>
          <cell r="IC256">
            <v>1.38</v>
          </cell>
          <cell r="ID256">
            <v>0.7</v>
          </cell>
          <cell r="IE256">
            <v>0.68</v>
          </cell>
          <cell r="IF256">
            <v>6.5</v>
          </cell>
          <cell r="IG256">
            <v>0.83</v>
          </cell>
          <cell r="IH256">
            <v>0.74</v>
          </cell>
          <cell r="II256">
            <v>1.3</v>
          </cell>
          <cell r="IJ256">
            <v>0.83</v>
          </cell>
          <cell r="IK256">
            <v>0.78</v>
          </cell>
          <cell r="IL256">
            <v>2.0099999999999998</v>
          </cell>
          <cell r="IM256">
            <v>7.07</v>
          </cell>
          <cell r="IN256">
            <v>4.01</v>
          </cell>
          <cell r="IO256">
            <v>3.06</v>
          </cell>
          <cell r="IP256">
            <v>4.9000000000000004</v>
          </cell>
          <cell r="IQ256">
            <v>0.96</v>
          </cell>
        </row>
        <row r="257">
          <cell r="B257">
            <v>3.4</v>
          </cell>
          <cell r="C257">
            <v>0.8</v>
          </cell>
          <cell r="D257">
            <v>1.6</v>
          </cell>
          <cell r="F257">
            <v>0.7</v>
          </cell>
          <cell r="G257">
            <v>-2.2999999999999998</v>
          </cell>
          <cell r="H257">
            <v>-3.2</v>
          </cell>
          <cell r="I257">
            <v>-1.5</v>
          </cell>
          <cell r="J257">
            <v>-1.5</v>
          </cell>
          <cell r="K257">
            <v>1.2</v>
          </cell>
          <cell r="L257">
            <v>1.8</v>
          </cell>
          <cell r="M257">
            <v>2</v>
          </cell>
          <cell r="N257">
            <v>-2.2000000000000002</v>
          </cell>
          <cell r="O257">
            <v>-0.7</v>
          </cell>
          <cell r="P257">
            <v>0</v>
          </cell>
          <cell r="Q257">
            <v>-0.8</v>
          </cell>
          <cell r="R257">
            <v>1.9</v>
          </cell>
          <cell r="S257">
            <v>-3.1</v>
          </cell>
          <cell r="T257">
            <v>-2.4</v>
          </cell>
          <cell r="U257">
            <v>0.5</v>
          </cell>
          <cell r="V257">
            <v>0.9</v>
          </cell>
          <cell r="W257">
            <v>2.4</v>
          </cell>
          <cell r="X257">
            <v>-2.7</v>
          </cell>
          <cell r="Y257">
            <v>-4.5999999999999996</v>
          </cell>
          <cell r="Z257">
            <v>-1.1000000000000001</v>
          </cell>
          <cell r="AA257">
            <v>2.4</v>
          </cell>
          <cell r="AB257">
            <v>3.1</v>
          </cell>
          <cell r="AC257">
            <v>1.7</v>
          </cell>
          <cell r="AD257">
            <v>2.8</v>
          </cell>
          <cell r="AE257">
            <v>2.9</v>
          </cell>
          <cell r="AF257">
            <v>2.9</v>
          </cell>
          <cell r="AG257">
            <v>0.8</v>
          </cell>
          <cell r="AH257">
            <v>-4.5999999999999996</v>
          </cell>
          <cell r="AI257">
            <v>0.1</v>
          </cell>
          <cell r="AJ257">
            <v>0.9</v>
          </cell>
          <cell r="AK257">
            <v>5</v>
          </cell>
          <cell r="AL257">
            <v>0</v>
          </cell>
          <cell r="AM257">
            <v>0.2</v>
          </cell>
          <cell r="AN257">
            <v>3.5</v>
          </cell>
          <cell r="AO257">
            <v>3.9</v>
          </cell>
          <cell r="AP257">
            <v>6</v>
          </cell>
          <cell r="AQ257">
            <v>1</v>
          </cell>
          <cell r="AR257">
            <v>3.6</v>
          </cell>
          <cell r="AS257">
            <v>2.7</v>
          </cell>
          <cell r="AT257">
            <v>-1.8</v>
          </cell>
          <cell r="AU257">
            <v>-3.4</v>
          </cell>
          <cell r="AV257">
            <v>-3.7</v>
          </cell>
          <cell r="AW257">
            <v>-2</v>
          </cell>
          <cell r="AX257">
            <v>-2.4</v>
          </cell>
          <cell r="AY257">
            <v>-4.4000000000000004</v>
          </cell>
          <cell r="AZ257">
            <v>5.0999999999999996</v>
          </cell>
          <cell r="BA257">
            <v>-4.9000000000000004</v>
          </cell>
          <cell r="BB257">
            <v>-2</v>
          </cell>
          <cell r="BC257">
            <v>-2.9</v>
          </cell>
          <cell r="BD257">
            <v>-2.2999999999999998</v>
          </cell>
          <cell r="BE257">
            <v>0</v>
          </cell>
          <cell r="BF257">
            <v>2.5</v>
          </cell>
          <cell r="BG257">
            <v>2.5</v>
          </cell>
          <cell r="BH257">
            <v>3</v>
          </cell>
          <cell r="BI257">
            <v>6.1</v>
          </cell>
          <cell r="BJ257">
            <v>4.5999999999999996</v>
          </cell>
          <cell r="BK257">
            <v>15.1</v>
          </cell>
          <cell r="BL257">
            <v>18.2</v>
          </cell>
          <cell r="BM257">
            <v>8.5</v>
          </cell>
          <cell r="BN257">
            <v>14</v>
          </cell>
          <cell r="BO257">
            <v>4</v>
          </cell>
          <cell r="BP257">
            <v>4.0999999999999996</v>
          </cell>
          <cell r="BQ257">
            <v>5.7</v>
          </cell>
          <cell r="BR257">
            <v>2.7</v>
          </cell>
          <cell r="BS257">
            <v>1.4</v>
          </cell>
          <cell r="BT257">
            <v>0.6</v>
          </cell>
          <cell r="BU257">
            <v>0.8</v>
          </cell>
          <cell r="BV257">
            <v>1.9</v>
          </cell>
          <cell r="BW257">
            <v>-3.5</v>
          </cell>
          <cell r="BX257">
            <v>0.4</v>
          </cell>
          <cell r="BY257">
            <v>-2.2999999999999998</v>
          </cell>
          <cell r="BZ257">
            <v>0.7</v>
          </cell>
          <cell r="CA257">
            <v>-1.1000000000000001</v>
          </cell>
          <cell r="CB257">
            <v>7.3</v>
          </cell>
          <cell r="CC257">
            <v>1.4</v>
          </cell>
          <cell r="CD257">
            <v>2.9</v>
          </cell>
          <cell r="CE257">
            <v>0.1</v>
          </cell>
          <cell r="CF257">
            <v>2</v>
          </cell>
          <cell r="CG257">
            <v>3.9</v>
          </cell>
          <cell r="CH257">
            <v>6.3</v>
          </cell>
          <cell r="CI257">
            <v>3.1</v>
          </cell>
          <cell r="CJ257">
            <v>3.9</v>
          </cell>
          <cell r="CK257">
            <v>5.0999999999999996</v>
          </cell>
          <cell r="CL257">
            <v>6</v>
          </cell>
          <cell r="CM257">
            <v>6.5</v>
          </cell>
          <cell r="CN257">
            <v>3.9</v>
          </cell>
          <cell r="CO257">
            <v>3.9</v>
          </cell>
          <cell r="CP257">
            <v>1.9</v>
          </cell>
          <cell r="CQ257">
            <v>4.0999999999999996</v>
          </cell>
          <cell r="CR257">
            <v>4.0999999999999996</v>
          </cell>
          <cell r="CS257">
            <v>0.4</v>
          </cell>
          <cell r="CT257">
            <v>9.1</v>
          </cell>
          <cell r="CU257">
            <v>2.2000000000000002</v>
          </cell>
          <cell r="CV257">
            <v>2.1</v>
          </cell>
          <cell r="CW257">
            <v>6.2</v>
          </cell>
          <cell r="CX257">
            <v>4.2</v>
          </cell>
          <cell r="CY257">
            <v>0.2</v>
          </cell>
          <cell r="CZ257">
            <v>1.8</v>
          </cell>
          <cell r="DA257">
            <v>0</v>
          </cell>
          <cell r="DB257">
            <v>1.2</v>
          </cell>
          <cell r="DC257">
            <v>-6.4</v>
          </cell>
          <cell r="DD257">
            <v>-15.9</v>
          </cell>
          <cell r="DE257">
            <v>0.6</v>
          </cell>
          <cell r="DF257">
            <v>0.9</v>
          </cell>
          <cell r="DG257">
            <v>1.4</v>
          </cell>
          <cell r="DH257">
            <v>0.3</v>
          </cell>
          <cell r="DI257">
            <v>4.0999999999999996</v>
          </cell>
          <cell r="DJ257">
            <v>0.8</v>
          </cell>
          <cell r="DK257">
            <v>0.2</v>
          </cell>
          <cell r="DL257">
            <v>3.8</v>
          </cell>
          <cell r="DM257">
            <v>13.5</v>
          </cell>
          <cell r="DN257">
            <v>3.4</v>
          </cell>
          <cell r="DO257">
            <v>4.0999999999999996</v>
          </cell>
          <cell r="DP257">
            <v>2.4</v>
          </cell>
          <cell r="DQ257">
            <v>5.2</v>
          </cell>
          <cell r="DR257">
            <v>-0.8</v>
          </cell>
          <cell r="DS257">
            <v>5.7</v>
          </cell>
          <cell r="DT257">
            <v>5.3</v>
          </cell>
          <cell r="DU257">
            <v>5.7</v>
          </cell>
          <cell r="DV257">
            <v>5.9</v>
          </cell>
          <cell r="DW257">
            <v>2</v>
          </cell>
          <cell r="DX257">
            <v>0.9</v>
          </cell>
          <cell r="DY257">
            <v>1.9</v>
          </cell>
          <cell r="DZ257">
            <v>-0.3</v>
          </cell>
          <cell r="EA257">
            <v>7.1</v>
          </cell>
          <cell r="EC257">
            <v>28.06</v>
          </cell>
          <cell r="ED257">
            <v>2.15</v>
          </cell>
          <cell r="EE257">
            <v>0.97</v>
          </cell>
          <cell r="EF257">
            <v>0.64</v>
          </cell>
          <cell r="EG257">
            <v>0.55000000000000004</v>
          </cell>
          <cell r="EH257">
            <v>3.26</v>
          </cell>
          <cell r="EI257">
            <v>1.28</v>
          </cell>
          <cell r="EJ257">
            <v>1.32</v>
          </cell>
          <cell r="EK257">
            <v>0.32</v>
          </cell>
          <cell r="EL257">
            <v>0.34</v>
          </cell>
          <cell r="EM257">
            <v>4.1100000000000003</v>
          </cell>
          <cell r="EN257">
            <v>0.79</v>
          </cell>
          <cell r="EO257">
            <v>0.47</v>
          </cell>
          <cell r="EP257">
            <v>0.28000000000000003</v>
          </cell>
          <cell r="EQ257">
            <v>0.74</v>
          </cell>
          <cell r="ER257">
            <v>0.38</v>
          </cell>
          <cell r="ES257">
            <v>0.68</v>
          </cell>
          <cell r="ET257">
            <v>0.76</v>
          </cell>
          <cell r="EU257">
            <v>4.09</v>
          </cell>
          <cell r="EV257">
            <v>1.85</v>
          </cell>
          <cell r="EW257">
            <v>2.2400000000000002</v>
          </cell>
          <cell r="EX257">
            <v>3.58</v>
          </cell>
          <cell r="EY257">
            <v>1.69</v>
          </cell>
          <cell r="EZ257">
            <v>1.89</v>
          </cell>
          <cell r="FA257">
            <v>8.1999999999999993</v>
          </cell>
          <cell r="FB257">
            <v>3.53</v>
          </cell>
          <cell r="FC257">
            <v>4.67</v>
          </cell>
          <cell r="FD257">
            <v>2.69</v>
          </cell>
          <cell r="FE257">
            <v>0.17</v>
          </cell>
          <cell r="FF257">
            <v>0.27</v>
          </cell>
          <cell r="FG257">
            <v>0.43</v>
          </cell>
          <cell r="FH257">
            <v>0.49</v>
          </cell>
          <cell r="FI257">
            <v>0.36</v>
          </cell>
          <cell r="FJ257">
            <v>0.96</v>
          </cell>
          <cell r="FK257">
            <v>12.12</v>
          </cell>
          <cell r="FL257">
            <v>7.75</v>
          </cell>
          <cell r="FM257">
            <v>3.61</v>
          </cell>
          <cell r="FN257">
            <v>2.42</v>
          </cell>
          <cell r="FO257">
            <v>1.72</v>
          </cell>
          <cell r="FP257">
            <v>4.3600000000000003</v>
          </cell>
          <cell r="FQ257">
            <v>5.66</v>
          </cell>
          <cell r="FR257">
            <v>1.05</v>
          </cell>
          <cell r="FS257">
            <v>0.88</v>
          </cell>
          <cell r="FT257">
            <v>0.17</v>
          </cell>
          <cell r="FU257">
            <v>1.97</v>
          </cell>
          <cell r="FV257">
            <v>1.53</v>
          </cell>
          <cell r="FW257">
            <v>0.45</v>
          </cell>
          <cell r="FX257">
            <v>0.54</v>
          </cell>
          <cell r="FY257">
            <v>0.92</v>
          </cell>
          <cell r="FZ257">
            <v>0.25</v>
          </cell>
          <cell r="GA257">
            <v>0.48</v>
          </cell>
          <cell r="GB257">
            <v>0.18</v>
          </cell>
          <cell r="GC257">
            <v>1.17</v>
          </cell>
          <cell r="GD257">
            <v>0.89</v>
          </cell>
          <cell r="GE257">
            <v>0.28000000000000003</v>
          </cell>
          <cell r="GF257">
            <v>36.46</v>
          </cell>
          <cell r="GG257">
            <v>9.98</v>
          </cell>
          <cell r="GH257">
            <v>6.81</v>
          </cell>
          <cell r="GI257">
            <v>3.64</v>
          </cell>
          <cell r="GJ257">
            <v>1.42</v>
          </cell>
          <cell r="GK257">
            <v>1.74</v>
          </cell>
          <cell r="GL257">
            <v>19.670000000000002</v>
          </cell>
          <cell r="GM257">
            <v>13.73</v>
          </cell>
          <cell r="GN257">
            <v>2.2400000000000002</v>
          </cell>
          <cell r="GO257">
            <v>3.71</v>
          </cell>
          <cell r="GP257">
            <v>14.91</v>
          </cell>
          <cell r="GQ257">
            <v>4.74</v>
          </cell>
          <cell r="GR257">
            <v>2.97</v>
          </cell>
          <cell r="GS257">
            <v>1.27</v>
          </cell>
          <cell r="GT257">
            <v>0.5</v>
          </cell>
          <cell r="GU257">
            <v>2.56</v>
          </cell>
          <cell r="GV257">
            <v>0.96</v>
          </cell>
          <cell r="GW257">
            <v>0.39</v>
          </cell>
          <cell r="GX257">
            <v>0.65</v>
          </cell>
          <cell r="GY257">
            <v>0.56000000000000005</v>
          </cell>
          <cell r="GZ257">
            <v>4.68</v>
          </cell>
          <cell r="HA257">
            <v>0.53</v>
          </cell>
          <cell r="HB257">
            <v>1.8</v>
          </cell>
          <cell r="HC257">
            <v>2.35</v>
          </cell>
          <cell r="HD257">
            <v>2.94</v>
          </cell>
          <cell r="HE257">
            <v>0.52</v>
          </cell>
          <cell r="HF257">
            <v>1.31</v>
          </cell>
          <cell r="HG257">
            <v>1.1100000000000001</v>
          </cell>
          <cell r="HH257">
            <v>8.6</v>
          </cell>
          <cell r="HI257">
            <v>6.72</v>
          </cell>
          <cell r="HJ257">
            <v>5.29</v>
          </cell>
          <cell r="HK257">
            <v>0.19</v>
          </cell>
          <cell r="HL257">
            <v>1.25</v>
          </cell>
          <cell r="HM257">
            <v>1.89</v>
          </cell>
          <cell r="HN257">
            <v>21.6</v>
          </cell>
          <cell r="HO257">
            <v>20.27</v>
          </cell>
          <cell r="HP257">
            <v>7.11</v>
          </cell>
          <cell r="HQ257">
            <v>6.65</v>
          </cell>
          <cell r="HR257">
            <v>3.38</v>
          </cell>
          <cell r="HS257">
            <v>1.25</v>
          </cell>
          <cell r="HT257">
            <v>1.89</v>
          </cell>
          <cell r="HU257">
            <v>1.32</v>
          </cell>
          <cell r="HV257">
            <v>5</v>
          </cell>
          <cell r="HW257">
            <v>0.19</v>
          </cell>
          <cell r="HX257">
            <v>4.8099999999999996</v>
          </cell>
          <cell r="HY257">
            <v>18.2</v>
          </cell>
          <cell r="HZ257">
            <v>3.33</v>
          </cell>
          <cell r="IA257">
            <v>1.25</v>
          </cell>
          <cell r="IB257">
            <v>2.0699999999999998</v>
          </cell>
          <cell r="IC257">
            <v>1.38</v>
          </cell>
          <cell r="ID257">
            <v>0.7</v>
          </cell>
          <cell r="IE257">
            <v>0.68</v>
          </cell>
          <cell r="IF257">
            <v>6.53</v>
          </cell>
          <cell r="IG257">
            <v>0.82</v>
          </cell>
          <cell r="IH257">
            <v>0.74</v>
          </cell>
          <cell r="II257">
            <v>1.31</v>
          </cell>
          <cell r="IJ257">
            <v>0.82</v>
          </cell>
          <cell r="IK257">
            <v>0.79</v>
          </cell>
          <cell r="IL257">
            <v>2.04</v>
          </cell>
          <cell r="IM257">
            <v>6.96</v>
          </cell>
          <cell r="IN257">
            <v>3.91</v>
          </cell>
          <cell r="IO257">
            <v>3.05</v>
          </cell>
          <cell r="IP257">
            <v>5.17</v>
          </cell>
          <cell r="IQ257">
            <v>1</v>
          </cell>
        </row>
      </sheetData>
      <sheetData sheetId="3">
        <row r="1">
          <cell r="B1" t="str">
            <v>Contribution to Total CPI ;  Secondary education ;  Australia ;</v>
          </cell>
          <cell r="C1" t="str">
            <v>Contribution to Total CPI ;  Tertiary education ;  Australia ;</v>
          </cell>
          <cell r="D1" t="str">
            <v>Contribution to Total CPI ;  Financial and insurance services ;  Australia ;</v>
          </cell>
          <cell r="E1" t="str">
            <v>Contribution to Total CPI ;  Financial services ;  Australia ;</v>
          </cell>
          <cell r="F1" t="str">
            <v>Contribution to Total CPI ;  Deposit and loan facilities ;  Australia ;</v>
          </cell>
          <cell r="G1" t="str">
            <v>Contribution to Total CPI ;  Other financial services ;  Australia ;</v>
          </cell>
          <cell r="H1" t="str">
            <v>Contribution to Total CPI ;  Insurance services ;  Australia ;</v>
          </cell>
          <cell r="I1" t="str">
            <v>Contribution to Total CPI ;  All groups ;  Australia ;</v>
          </cell>
        </row>
        <row r="2">
          <cell r="B2" t="str">
            <v>Index Points</v>
          </cell>
          <cell r="C2" t="str">
            <v>Index Points</v>
          </cell>
          <cell r="D2" t="str">
            <v>Index Points</v>
          </cell>
          <cell r="E2" t="str">
            <v>Index Points</v>
          </cell>
          <cell r="F2" t="str">
            <v>Index Points</v>
          </cell>
          <cell r="G2" t="str">
            <v>Index Points</v>
          </cell>
          <cell r="H2" t="str">
            <v>Index Points</v>
          </cell>
          <cell r="I2" t="str">
            <v>Index Points</v>
          </cell>
        </row>
        <row r="3">
          <cell r="B3" t="str">
            <v>Original</v>
          </cell>
          <cell r="C3" t="str">
            <v>Original</v>
          </cell>
          <cell r="D3" t="str">
            <v>Original</v>
          </cell>
          <cell r="E3" t="str">
            <v>Original</v>
          </cell>
          <cell r="F3" t="str">
            <v>Original</v>
          </cell>
          <cell r="G3" t="str">
            <v>Original</v>
          </cell>
          <cell r="H3" t="str">
            <v>Original</v>
          </cell>
          <cell r="I3" t="str">
            <v>Original</v>
          </cell>
        </row>
        <row r="4">
          <cell r="B4" t="str">
            <v>INDEX</v>
          </cell>
          <cell r="C4" t="str">
            <v>INDEX</v>
          </cell>
          <cell r="D4" t="str">
            <v>INDEX</v>
          </cell>
          <cell r="E4" t="str">
            <v>INDEX</v>
          </cell>
          <cell r="F4" t="str">
            <v>INDEX</v>
          </cell>
          <cell r="G4" t="str">
            <v>INDEX</v>
          </cell>
          <cell r="H4" t="str">
            <v>INDEX</v>
          </cell>
          <cell r="I4" t="str">
            <v>INDEX</v>
          </cell>
        </row>
        <row r="5">
          <cell r="B5" t="str">
            <v>Quarter</v>
          </cell>
          <cell r="C5" t="str">
            <v>Quarter</v>
          </cell>
          <cell r="D5" t="str">
            <v>Quarter</v>
          </cell>
          <cell r="E5" t="str">
            <v>Quarter</v>
          </cell>
          <cell r="F5" t="str">
            <v>Quarter</v>
          </cell>
          <cell r="G5" t="str">
            <v>Quarter</v>
          </cell>
          <cell r="H5" t="str">
            <v>Quarter</v>
          </cell>
          <cell r="I5" t="str">
            <v>Quarter</v>
          </cell>
        </row>
        <row r="6">
          <cell r="B6">
            <v>3</v>
          </cell>
          <cell r="C6">
            <v>3</v>
          </cell>
          <cell r="D6">
            <v>3</v>
          </cell>
          <cell r="E6">
            <v>3</v>
          </cell>
          <cell r="F6">
            <v>3</v>
          </cell>
          <cell r="G6">
            <v>3</v>
          </cell>
          <cell r="H6">
            <v>3</v>
          </cell>
          <cell r="I6">
            <v>3</v>
          </cell>
        </row>
        <row r="7">
          <cell r="B7">
            <v>38504</v>
          </cell>
          <cell r="C7">
            <v>38504</v>
          </cell>
          <cell r="D7">
            <v>38504</v>
          </cell>
          <cell r="E7">
            <v>38504</v>
          </cell>
          <cell r="F7">
            <v>38504</v>
          </cell>
          <cell r="G7">
            <v>38504</v>
          </cell>
          <cell r="H7">
            <v>38504</v>
          </cell>
          <cell r="I7">
            <v>38504</v>
          </cell>
        </row>
        <row r="8">
          <cell r="B8">
            <v>40238</v>
          </cell>
          <cell r="C8">
            <v>40238</v>
          </cell>
          <cell r="D8">
            <v>40238</v>
          </cell>
          <cell r="E8">
            <v>40238</v>
          </cell>
          <cell r="F8">
            <v>40238</v>
          </cell>
          <cell r="G8">
            <v>40238</v>
          </cell>
          <cell r="H8">
            <v>40238</v>
          </cell>
          <cell r="I8">
            <v>40238</v>
          </cell>
        </row>
        <row r="9">
          <cell r="B9">
            <v>20</v>
          </cell>
          <cell r="C9">
            <v>20</v>
          </cell>
          <cell r="D9">
            <v>20</v>
          </cell>
          <cell r="E9">
            <v>20</v>
          </cell>
          <cell r="F9">
            <v>20</v>
          </cell>
          <cell r="G9">
            <v>20</v>
          </cell>
          <cell r="H9">
            <v>20</v>
          </cell>
          <cell r="I9">
            <v>20</v>
          </cell>
        </row>
        <row r="10">
          <cell r="B10" t="str">
            <v>A2331518F</v>
          </cell>
          <cell r="C10" t="str">
            <v>A2331563T</v>
          </cell>
          <cell r="D10" t="str">
            <v>A2332598K</v>
          </cell>
          <cell r="E10" t="str">
            <v>A2332733R</v>
          </cell>
          <cell r="F10" t="str">
            <v>A2332823V</v>
          </cell>
          <cell r="G10" t="str">
            <v>A2332778V</v>
          </cell>
          <cell r="H10" t="str">
            <v>A2332013T</v>
          </cell>
          <cell r="I10" t="str">
            <v>A2325848J</v>
          </cell>
        </row>
        <row r="238">
          <cell r="B238">
            <v>1.4</v>
          </cell>
          <cell r="C238">
            <v>1.87</v>
          </cell>
          <cell r="D238">
            <v>13.81</v>
          </cell>
          <cell r="E238">
            <v>11.58</v>
          </cell>
          <cell r="F238">
            <v>6.63</v>
          </cell>
          <cell r="G238">
            <v>4.96</v>
          </cell>
          <cell r="H238">
            <v>2.23</v>
          </cell>
          <cell r="I238">
            <v>148.4</v>
          </cell>
        </row>
        <row r="239">
          <cell r="B239">
            <v>1.4</v>
          </cell>
          <cell r="C239">
            <v>1.87</v>
          </cell>
          <cell r="D239">
            <v>13.81</v>
          </cell>
          <cell r="E239">
            <v>11.56</v>
          </cell>
          <cell r="F239">
            <v>6.58</v>
          </cell>
          <cell r="G239">
            <v>4.9800000000000004</v>
          </cell>
          <cell r="H239">
            <v>2.25</v>
          </cell>
          <cell r="I239">
            <v>149.80000000000001</v>
          </cell>
        </row>
        <row r="240">
          <cell r="B240">
            <v>1.4</v>
          </cell>
          <cell r="C240">
            <v>1.87</v>
          </cell>
          <cell r="D240">
            <v>14.02</v>
          </cell>
          <cell r="E240">
            <v>11.75</v>
          </cell>
          <cell r="F240">
            <v>6.73</v>
          </cell>
          <cell r="G240">
            <v>5.0199999999999996</v>
          </cell>
          <cell r="H240">
            <v>2.27</v>
          </cell>
          <cell r="I240">
            <v>150.6</v>
          </cell>
        </row>
        <row r="241">
          <cell r="B241">
            <v>1.5</v>
          </cell>
          <cell r="C241">
            <v>1.96</v>
          </cell>
          <cell r="D241">
            <v>13.94</v>
          </cell>
          <cell r="E241">
            <v>11.65</v>
          </cell>
          <cell r="F241">
            <v>6.6</v>
          </cell>
          <cell r="G241">
            <v>5.0599999999999996</v>
          </cell>
          <cell r="H241">
            <v>2.29</v>
          </cell>
          <cell r="I241">
            <v>151.9</v>
          </cell>
        </row>
        <row r="242">
          <cell r="B242">
            <v>1.5</v>
          </cell>
          <cell r="C242">
            <v>1.96</v>
          </cell>
          <cell r="D242">
            <v>14.11</v>
          </cell>
          <cell r="E242">
            <v>11.8</v>
          </cell>
          <cell r="F242">
            <v>6.69</v>
          </cell>
          <cell r="G242">
            <v>5.1100000000000003</v>
          </cell>
          <cell r="H242">
            <v>2.31</v>
          </cell>
          <cell r="I242">
            <v>154.30000000000001</v>
          </cell>
        </row>
        <row r="243">
          <cell r="B243">
            <v>1.5</v>
          </cell>
          <cell r="C243">
            <v>1.91</v>
          </cell>
          <cell r="D243">
            <v>14.16</v>
          </cell>
          <cell r="E243">
            <v>11.8</v>
          </cell>
          <cell r="F243">
            <v>6.65</v>
          </cell>
          <cell r="G243">
            <v>5.14</v>
          </cell>
          <cell r="H243">
            <v>2.36</v>
          </cell>
          <cell r="I243">
            <v>155.69999999999999</v>
          </cell>
        </row>
        <row r="244">
          <cell r="B244">
            <v>1.5</v>
          </cell>
          <cell r="C244">
            <v>1.91</v>
          </cell>
          <cell r="D244">
            <v>14.21</v>
          </cell>
          <cell r="E244">
            <v>11.87</v>
          </cell>
          <cell r="F244">
            <v>6.69</v>
          </cell>
          <cell r="G244">
            <v>5.18</v>
          </cell>
          <cell r="H244">
            <v>2.35</v>
          </cell>
          <cell r="I244">
            <v>155.5</v>
          </cell>
        </row>
        <row r="245">
          <cell r="B245">
            <v>1.61</v>
          </cell>
          <cell r="C245">
            <v>1.96</v>
          </cell>
          <cell r="D245">
            <v>14.19</v>
          </cell>
          <cell r="E245">
            <v>11.85</v>
          </cell>
          <cell r="F245">
            <v>6.65</v>
          </cell>
          <cell r="G245">
            <v>5.2</v>
          </cell>
          <cell r="H245">
            <v>2.34</v>
          </cell>
          <cell r="I245">
            <v>155.62</v>
          </cell>
        </row>
        <row r="246">
          <cell r="B246">
            <v>1.61</v>
          </cell>
          <cell r="C246">
            <v>1.96</v>
          </cell>
          <cell r="D246">
            <v>14.31</v>
          </cell>
          <cell r="E246">
            <v>11.95</v>
          </cell>
          <cell r="F246">
            <v>6.73</v>
          </cell>
          <cell r="G246">
            <v>5.22</v>
          </cell>
          <cell r="H246">
            <v>2.36</v>
          </cell>
          <cell r="I246">
            <v>157.5</v>
          </cell>
        </row>
        <row r="247">
          <cell r="B247">
            <v>1.61</v>
          </cell>
          <cell r="C247">
            <v>1.96</v>
          </cell>
          <cell r="D247">
            <v>14.6</v>
          </cell>
          <cell r="E247">
            <v>12.22</v>
          </cell>
          <cell r="F247">
            <v>6.88</v>
          </cell>
          <cell r="G247">
            <v>5.34</v>
          </cell>
          <cell r="H247">
            <v>2.39</v>
          </cell>
          <cell r="I247">
            <v>158.6</v>
          </cell>
        </row>
        <row r="248">
          <cell r="B248">
            <v>1.61</v>
          </cell>
          <cell r="C248">
            <v>1.96</v>
          </cell>
          <cell r="D248">
            <v>14.91</v>
          </cell>
          <cell r="E248">
            <v>12.5</v>
          </cell>
          <cell r="F248">
            <v>7.06</v>
          </cell>
          <cell r="G248">
            <v>5.44</v>
          </cell>
          <cell r="H248">
            <v>2.41</v>
          </cell>
          <cell r="I248">
            <v>160.1</v>
          </cell>
        </row>
        <row r="249">
          <cell r="B249">
            <v>1.71</v>
          </cell>
          <cell r="C249">
            <v>2.04</v>
          </cell>
          <cell r="D249">
            <v>15.17</v>
          </cell>
          <cell r="E249">
            <v>12.7</v>
          </cell>
          <cell r="F249">
            <v>7.15</v>
          </cell>
          <cell r="G249">
            <v>5.55</v>
          </cell>
          <cell r="H249">
            <v>2.46</v>
          </cell>
          <cell r="I249">
            <v>162.19999999999999</v>
          </cell>
        </row>
        <row r="250">
          <cell r="B250">
            <v>1.71</v>
          </cell>
          <cell r="C250">
            <v>2.04</v>
          </cell>
          <cell r="D250">
            <v>15.74</v>
          </cell>
          <cell r="E250">
            <v>13.21</v>
          </cell>
          <cell r="F250">
            <v>7.82</v>
          </cell>
          <cell r="G250">
            <v>5.39</v>
          </cell>
          <cell r="H250">
            <v>2.5299999999999998</v>
          </cell>
          <cell r="I250">
            <v>164.6</v>
          </cell>
        </row>
        <row r="251">
          <cell r="B251">
            <v>1.71</v>
          </cell>
          <cell r="C251">
            <v>2.04</v>
          </cell>
          <cell r="D251">
            <v>16.010000000000002</v>
          </cell>
          <cell r="E251">
            <v>13.41</v>
          </cell>
          <cell r="F251">
            <v>7.98</v>
          </cell>
          <cell r="G251">
            <v>5.43</v>
          </cell>
          <cell r="H251">
            <v>2.6</v>
          </cell>
          <cell r="I251">
            <v>166.5</v>
          </cell>
        </row>
        <row r="252">
          <cell r="B252">
            <v>1.71</v>
          </cell>
          <cell r="C252">
            <v>2.04</v>
          </cell>
          <cell r="D252">
            <v>15.95</v>
          </cell>
          <cell r="E252">
            <v>13.31</v>
          </cell>
          <cell r="F252">
            <v>7.82</v>
          </cell>
          <cell r="G252">
            <v>5.49</v>
          </cell>
          <cell r="H252">
            <v>2.64</v>
          </cell>
          <cell r="I252">
            <v>166</v>
          </cell>
        </row>
        <row r="253">
          <cell r="B253">
            <v>1.84</v>
          </cell>
          <cell r="C253">
            <v>2.1</v>
          </cell>
          <cell r="D253">
            <v>14.95</v>
          </cell>
          <cell r="E253">
            <v>12.24</v>
          </cell>
          <cell r="F253">
            <v>6.72</v>
          </cell>
          <cell r="G253">
            <v>5.52</v>
          </cell>
          <cell r="H253">
            <v>2.72</v>
          </cell>
          <cell r="I253">
            <v>166.2</v>
          </cell>
        </row>
        <row r="254">
          <cell r="B254">
            <v>1.84</v>
          </cell>
          <cell r="C254">
            <v>2.1</v>
          </cell>
          <cell r="D254">
            <v>14.7</v>
          </cell>
          <cell r="E254">
            <v>11.95</v>
          </cell>
          <cell r="F254">
            <v>6.42</v>
          </cell>
          <cell r="G254">
            <v>5.53</v>
          </cell>
          <cell r="H254">
            <v>2.75</v>
          </cell>
          <cell r="I254">
            <v>167</v>
          </cell>
        </row>
        <row r="255">
          <cell r="B255">
            <v>1.84</v>
          </cell>
          <cell r="C255">
            <v>2.1</v>
          </cell>
          <cell r="D255">
            <v>14.84</v>
          </cell>
          <cell r="E255">
            <v>12.01</v>
          </cell>
          <cell r="F255">
            <v>6.62</v>
          </cell>
          <cell r="G255">
            <v>5.4</v>
          </cell>
          <cell r="H255">
            <v>2.83</v>
          </cell>
          <cell r="I255">
            <v>168.6</v>
          </cell>
        </row>
        <row r="256">
          <cell r="B256">
            <v>1.84</v>
          </cell>
          <cell r="C256">
            <v>2.1</v>
          </cell>
          <cell r="D256">
            <v>14.95</v>
          </cell>
          <cell r="E256">
            <v>12.08</v>
          </cell>
          <cell r="F256">
            <v>6.62</v>
          </cell>
          <cell r="G256">
            <v>5.46</v>
          </cell>
          <cell r="H256">
            <v>2.86</v>
          </cell>
          <cell r="I256">
            <v>169.5</v>
          </cell>
        </row>
        <row r="257">
          <cell r="B257">
            <v>1.95</v>
          </cell>
          <cell r="C257">
            <v>2.23</v>
          </cell>
          <cell r="D257">
            <v>15.26</v>
          </cell>
          <cell r="E257">
            <v>12.35</v>
          </cell>
          <cell r="F257">
            <v>6.84</v>
          </cell>
          <cell r="G257">
            <v>5.51</v>
          </cell>
          <cell r="H257">
            <v>2.91</v>
          </cell>
          <cell r="I257">
            <v>171</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olclasser pastoral Award 2010"/>
      <sheetName val="comparisons"/>
      <sheetName val="Woolclasser Calcs"/>
      <sheetName val="Modern 1 July 2010 w Min wage"/>
      <sheetName val="Modern Summary ex Min wage incr"/>
      <sheetName val="FPC Min wages decis"/>
      <sheetName val="modern Award 1 Jan 10 ex min w"/>
      <sheetName val="Transitional 08 Award Summary"/>
      <sheetName val="Payscale 1 Oct 08"/>
      <sheetName val="Payscale Summary 07"/>
      <sheetName val="Payscale 1 Dec 07"/>
      <sheetName val="ABS Data1"/>
      <sheetName val="Allowances Calcs"/>
      <sheetName val="Section 17 Oct2008 PS"/>
      <sheetName val="Section 17 Oct2008 TA"/>
      <sheetName val="Crutching"/>
      <sheetName val="Cooks"/>
      <sheetName val="Shed hands"/>
      <sheetName val="Woolpressers"/>
      <sheetName val="Learners "/>
      <sheetName val="Travel &amp; Breakdown Allowance "/>
      <sheetName val="Sleeping Qtrs &amp; Trav Time"/>
      <sheetName val="Hand piece hire "/>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ow r="1">
          <cell r="B1" t="str">
            <v>Index Numbers ;  Food ;  Australia ;</v>
          </cell>
          <cell r="C1" t="str">
            <v>Index Numbers ;  Dairy and related products ;  Australia ;</v>
          </cell>
          <cell r="D1" t="str">
            <v>Index Numbers ;  Milk ;  Australia ;</v>
          </cell>
          <cell r="E1" t="str">
            <v>Index Numbers ;  Cheese ;  Australia ;</v>
          </cell>
          <cell r="F1" t="str">
            <v>Index Numbers ;  Ice cream and other dairy products ;  Australia ;</v>
          </cell>
          <cell r="G1" t="str">
            <v>Index Numbers ;  Bread and cereal products ;  Australia ;</v>
          </cell>
          <cell r="H1" t="str">
            <v>Index Numbers ;  Bread ;  Australia ;</v>
          </cell>
          <cell r="I1" t="str">
            <v>Index Numbers ;  Cakes and biscuits ;  Australia ;</v>
          </cell>
          <cell r="J1" t="str">
            <v>Index Numbers ;  Breakfast cereals ;  Australia ;</v>
          </cell>
          <cell r="K1" t="str">
            <v>Index Numbers ;  Other cereal products ;  Australia ;</v>
          </cell>
          <cell r="L1" t="str">
            <v>Index Numbers ;  Meat and seafoods ;  Australia ;</v>
          </cell>
          <cell r="M1" t="str">
            <v>Index Numbers ;  Beef and veal ;  Australia ;</v>
          </cell>
          <cell r="N1" t="str">
            <v>Index Numbers ;  Lamb and mutton ;  Australia ;</v>
          </cell>
          <cell r="O1" t="str">
            <v>Index Numbers ;  Pork ;  Australia ;</v>
          </cell>
          <cell r="P1" t="str">
            <v>Index Numbers ;  Poultry ;  Australia ;</v>
          </cell>
          <cell r="Q1" t="str">
            <v>Index Numbers ;  Bacon and ham ;  Australia ;</v>
          </cell>
          <cell r="R1" t="str">
            <v>Index Numbers ;  Other fresh and processed meat ;  Australia ;</v>
          </cell>
          <cell r="S1" t="str">
            <v>Index Numbers ;  Fish and other seafood ;  Australia ;</v>
          </cell>
          <cell r="T1" t="str">
            <v>Index Numbers ;  Fruit and vegetables ;  Australia ;</v>
          </cell>
          <cell r="U1" t="str">
            <v>Index Numbers ;  Fruit ;  Australia ;</v>
          </cell>
          <cell r="V1" t="str">
            <v>Index Numbers ;  Vegetables ;  Australia ;</v>
          </cell>
          <cell r="W1" t="str">
            <v>Index Numbers ;  Non-alcoholic drinks and snack food ;  Australia ;</v>
          </cell>
          <cell r="X1" t="str">
            <v>Index Numbers ;  Soft drinks, waters and juices ;  Australia ;</v>
          </cell>
          <cell r="Y1" t="str">
            <v>Index Numbers ;  Snacks and confectionery ;  Australia ;</v>
          </cell>
          <cell r="Z1" t="str">
            <v>Index Numbers ;  Meals out and take away foods ;  Australia ;</v>
          </cell>
          <cell r="AA1" t="str">
            <v>Index Numbers ;  Restaurant meals ;  Australia ;</v>
          </cell>
          <cell r="AB1" t="str">
            <v>Index Numbers ;  Take away and fast foods ;  Australia ;</v>
          </cell>
          <cell r="AC1" t="str">
            <v>Index Numbers ;  Other food ;  Australia ;</v>
          </cell>
          <cell r="AD1" t="str">
            <v>Index Numbers ;  Eggs ;  Australia ;</v>
          </cell>
          <cell r="AE1" t="str">
            <v>Index Numbers ;  Jams, honey and sandwich spreads ;  Australia ;</v>
          </cell>
          <cell r="AF1" t="str">
            <v>Index Numbers ;  Tea, coffee and food drinks ;  Australia ;</v>
          </cell>
          <cell r="AG1" t="str">
            <v>Index Numbers ;  Food additives and condiments ;  Australia ;</v>
          </cell>
          <cell r="AH1" t="str">
            <v>Index Numbers ;  Fats and oils ;  Australia ;</v>
          </cell>
          <cell r="AI1" t="str">
            <v>Index Numbers ;  Food n.e.c. ;  Australia ;</v>
          </cell>
          <cell r="AJ1" t="str">
            <v>Index Numbers ;  Alcohol and tobacco ;  Australia ;</v>
          </cell>
          <cell r="AK1" t="str">
            <v>Index Numbers ;  Alcoholic drinks ;  Australia ;</v>
          </cell>
          <cell r="AL1" t="str">
            <v>Index Numbers ;  Beer ;  Australia ;</v>
          </cell>
          <cell r="AM1" t="str">
            <v>Index Numbers ;  Wine ;  Australia ;</v>
          </cell>
          <cell r="AN1" t="str">
            <v>Index Numbers ;  Spirits ;  Australia ;</v>
          </cell>
          <cell r="AO1" t="str">
            <v>Index Numbers ;  Tobacco ;  Australia ;</v>
          </cell>
          <cell r="AP1" t="str">
            <v>Index Numbers ;  Clothing and footwear ;  Australia ;</v>
          </cell>
          <cell r="AQ1" t="str">
            <v>Index Numbers ;  Men's clothing ;  Australia ;</v>
          </cell>
          <cell r="AR1" t="str">
            <v>Index Numbers ;  Men's outerwear ;  Australia ;</v>
          </cell>
          <cell r="AS1" t="str">
            <v>Index Numbers ;  Men's underwear, nightwear and socks ;  Australia ;</v>
          </cell>
          <cell r="AT1" t="str">
            <v>Index Numbers ;  Women's clothing ;  Australia ;</v>
          </cell>
          <cell r="AU1" t="str">
            <v>Index Numbers ;  Women's outerwear ;  Australia ;</v>
          </cell>
          <cell r="AV1" t="str">
            <v>Index Numbers ;  Women's underwear, nightwear and hosiery ;  Australia ;</v>
          </cell>
          <cell r="AW1" t="str">
            <v>Index Numbers ;  Children's and infants' clothing ;  Australia ;</v>
          </cell>
          <cell r="AX1" t="str">
            <v>Index Numbers ;  Footwear ;  Australia ;</v>
          </cell>
          <cell r="AY1" t="str">
            <v>Index Numbers ;  Men's footwear ;  Australia ;</v>
          </cell>
          <cell r="AZ1" t="str">
            <v>Index Numbers ;  Women's footwear ;  Australia ;</v>
          </cell>
          <cell r="BA1" t="str">
            <v>Index Numbers ;  Children's footwear ;  Australia ;</v>
          </cell>
          <cell r="BB1" t="str">
            <v>Index Numbers ;  Accessories and clothing services ;  Australia ;</v>
          </cell>
          <cell r="BC1" t="str">
            <v>Index Numbers ;  Accessories ;  Australia ;</v>
          </cell>
          <cell r="BD1" t="str">
            <v>Index Numbers ;  Clothing services and shoe repair ;  Australia ;</v>
          </cell>
          <cell r="BE1" t="str">
            <v>Index Numbers ;  Housing ;  Australia ;</v>
          </cell>
          <cell r="BF1" t="str">
            <v>Index Numbers ;  Rents ;  Australia ;</v>
          </cell>
          <cell r="BG1" t="str">
            <v>Index Numbers ;  Utilities ;  Australia ;</v>
          </cell>
          <cell r="BH1" t="str">
            <v>Index Numbers ;  Electricity ;  Australia ;</v>
          </cell>
          <cell r="BI1" t="str">
            <v>Index Numbers ;  Gas and other household fuels ;  Australia ;</v>
          </cell>
          <cell r="BJ1" t="str">
            <v>Index Numbers ;  Water and sewerage ;  Australia ;</v>
          </cell>
          <cell r="BK1" t="str">
            <v>Index Numbers ;  Other housing ;  Australia ;</v>
          </cell>
          <cell r="BL1" t="str">
            <v>Index Numbers ;  House purchase ;  Australia ;</v>
          </cell>
          <cell r="BM1" t="str">
            <v>Index Numbers ;  Property rates and charges ;  Australia ;</v>
          </cell>
          <cell r="BN1" t="str">
            <v>Index Numbers ;  House repairs and maintenance ;  Australia ;</v>
          </cell>
          <cell r="BO1" t="str">
            <v>Index Numbers ;  Household contents and services ;  Australia ;</v>
          </cell>
          <cell r="BP1" t="str">
            <v>Index Numbers ;  Furniture and furnishings ;  Australia ;</v>
          </cell>
          <cell r="BQ1" t="str">
            <v>Index Numbers ;  Furniture ;  Australia ;</v>
          </cell>
          <cell r="BR1" t="str">
            <v>Index Numbers ;  Floor and window coverings ;  Australia ;</v>
          </cell>
          <cell r="BS1" t="str">
            <v>Index Numbers ;  Towels and linen ;  Australia ;</v>
          </cell>
          <cell r="BT1" t="str">
            <v>Index Numbers ;  Household appliances, utensils and tools ;  Australia ;</v>
          </cell>
          <cell r="BU1" t="str">
            <v>Index Numbers ;  Major household appliances ;  Australia ;</v>
          </cell>
          <cell r="BV1" t="str">
            <v>Index Numbers ;  Small electric household appliances ;  Australia ;</v>
          </cell>
          <cell r="BW1" t="str">
            <v>Index Numbers ;  Glassware, tableware and household utensils ;  Australia ;</v>
          </cell>
          <cell r="BX1" t="str">
            <v>Index Numbers ;  Tools ;  Australia ;</v>
          </cell>
          <cell r="BY1" t="str">
            <v>Index Numbers ;  Household supplies ;  Australia ;</v>
          </cell>
          <cell r="BZ1" t="str">
            <v>Index Numbers ;  Household cleaning agents ;  Australia ;</v>
          </cell>
          <cell r="CA1" t="str">
            <v>Index Numbers ;  Toiletries and personal care products ;  Australia ;</v>
          </cell>
          <cell r="CB1" t="str">
            <v>Index Numbers ;  Other household supplies ;  Australia ;</v>
          </cell>
          <cell r="CC1" t="str">
            <v>Index Numbers ;  Household services ;  Australia ;</v>
          </cell>
          <cell r="CD1" t="str">
            <v>Index Numbers ;  Child care ;  Australia ;</v>
          </cell>
          <cell r="CE1" t="str">
            <v>Index Numbers ;  Hairdressing and personal care services ;  Australia ;</v>
          </cell>
          <cell r="CF1" t="str">
            <v>Index Numbers ;  Other household services ;  Australia ;</v>
          </cell>
          <cell r="CG1" t="str">
            <v>Index Numbers ;  Health ;  Australia ;</v>
          </cell>
          <cell r="CH1" t="str">
            <v>Index Numbers ;  Health services ;  Australia ;</v>
          </cell>
          <cell r="CI1" t="str">
            <v>Index Numbers ;  Hospital and medical services ;  Australia ;</v>
          </cell>
          <cell r="CJ1" t="str">
            <v>Index Numbers ;  Optical services ;  Australia ;</v>
          </cell>
          <cell r="CK1" t="str">
            <v>Index Numbers ;  Dental services ;  Australia ;</v>
          </cell>
          <cell r="CL1" t="str">
            <v>Index Numbers ;  Pharmaceuticals ;  Australia ;</v>
          </cell>
          <cell r="CM1" t="str">
            <v>Index Numbers ;  Transportation ;  Australia ;</v>
          </cell>
          <cell r="CN1" t="str">
            <v>Index Numbers ;  Private motoring ;  Australia ;</v>
          </cell>
          <cell r="CO1" t="str">
            <v>Index Numbers ;  Motor vehicles ;  Australia ;</v>
          </cell>
          <cell r="CP1" t="str">
            <v>Index Numbers ;  Automotive fuel ;  Australia ;</v>
          </cell>
          <cell r="CQ1" t="str">
            <v>Index Numbers ;  Motor vehicle repair and servicing ;  Australia ;</v>
          </cell>
          <cell r="CR1" t="str">
            <v>Index Numbers ;  Motor vehicle parts and accessories ;  Australia ;</v>
          </cell>
          <cell r="CS1" t="str">
            <v>Index Numbers ;  Other motoring charges ;  Australia ;</v>
          </cell>
          <cell r="CT1" t="str">
            <v>Index Numbers ;  Urban transport fares ;  Australia ;</v>
          </cell>
          <cell r="CU1" t="str">
            <v>Index Numbers ;  Communication ;  Australia ;</v>
          </cell>
          <cell r="CV1" t="str">
            <v>Index Numbers ;  Postal ;  Australia ;</v>
          </cell>
          <cell r="CW1" t="str">
            <v>Index Numbers ;  Telecommunication ;  Australia ;</v>
          </cell>
          <cell r="CX1" t="str">
            <v>Index Numbers ;  Recreation ;  Australia ;</v>
          </cell>
          <cell r="CY1" t="str">
            <v>Index Numbers ;  Audio, visual and computing ;  Australia ;</v>
          </cell>
          <cell r="CZ1" t="str">
            <v>Index Numbers ;  Audio, visual and computing equipment ;  Australia ;</v>
          </cell>
          <cell r="DA1" t="str">
            <v>Index Numbers ;  Audio, visual and computing media and services ;  Australia ;</v>
          </cell>
          <cell r="DB1" t="str">
            <v>Index Numbers ;  Books, newspapers and magazines ;  Australia ;</v>
          </cell>
          <cell r="DC1" t="str">
            <v>Index Numbers ;  Books ;  Australia ;</v>
          </cell>
          <cell r="DD1" t="str">
            <v>Index Numbers ;  Newspapers and magazines ;  Australia ;</v>
          </cell>
          <cell r="DE1" t="str">
            <v>Index Numbers ;  Sport and other recreation ;  Australia ;</v>
          </cell>
          <cell r="DF1" t="str">
            <v>Index Numbers ;  Sports and recreational equipment ;  Australia ;</v>
          </cell>
          <cell r="DG1" t="str">
            <v>Index Numbers ;  Toys, games and hobbies ;  Australia ;</v>
          </cell>
          <cell r="DH1" t="str">
            <v>Index Numbers ;  Sports participation ;  Australia ;</v>
          </cell>
          <cell r="DI1" t="str">
            <v>Index Numbers ;  Pets, pet foods and supplies ;  Australia ;</v>
          </cell>
          <cell r="DJ1" t="str">
            <v>Index Numbers ;  Pet services including veterinary ;  Australia ;</v>
          </cell>
          <cell r="DK1" t="str">
            <v>Index Numbers ;  Other recreational activities ;  Australia ;</v>
          </cell>
          <cell r="DL1" t="str">
            <v>Index Numbers ;  Holiday travel and accommodation ;  Australia ;</v>
          </cell>
          <cell r="DM1" t="str">
            <v>Index Numbers ;  Domestic holiday travel and accommodation ;  Australia ;</v>
          </cell>
          <cell r="DN1" t="str">
            <v>Index Numbers ;  Overseas holiday travel and accommodation ;  Australia ;</v>
          </cell>
          <cell r="DO1" t="str">
            <v>Index Numbers ;  Education ;  Australia ;</v>
          </cell>
          <cell r="DP1" t="str">
            <v>Index Numbers ;  Preschool and primary education ;  Australia ;</v>
          </cell>
          <cell r="DQ1" t="str">
            <v>Index Numbers ;  Secondary education ;  Australia ;</v>
          </cell>
          <cell r="DR1" t="str">
            <v>Index Numbers ;  Tertiary education ;  Australia ;</v>
          </cell>
          <cell r="DS1" t="str">
            <v>Index Numbers ;  Financial and insurance services ;  Australia ;</v>
          </cell>
          <cell r="DT1" t="str">
            <v>Index Numbers ;  Financial services ;  Australia ;</v>
          </cell>
          <cell r="DU1" t="str">
            <v>Index Numbers ;  Deposit and loan facilities ;  Australia ;</v>
          </cell>
          <cell r="DV1" t="str">
            <v>Index Numbers ;  Other financial services ;  Australia ;</v>
          </cell>
          <cell r="DW1" t="str">
            <v>Index Numbers ;  Insurance services ;  Australia ;</v>
          </cell>
          <cell r="DY1" t="str">
            <v>Percentage Change From Previous Period ;  Food ;  Australia ;</v>
          </cell>
          <cell r="DZ1" t="str">
            <v>Percentage Change From Previous Period ;  Dairy and related products ;  Australia ;</v>
          </cell>
          <cell r="EA1" t="str">
            <v>Percentage Change From Previous Period ;  Milk ;  Australia ;</v>
          </cell>
          <cell r="EB1" t="str">
            <v>Percentage Change From Previous Period ;  Cheese ;  Australia ;</v>
          </cell>
          <cell r="EC1" t="str">
            <v>Percentage Change From Previous Period ;  Ice cream and other dairy products ;  Australia ;</v>
          </cell>
          <cell r="ED1" t="str">
            <v>Percentage Change From Previous Period ;  Bread and cereal products ;  Australia ;</v>
          </cell>
          <cell r="EE1" t="str">
            <v>Percentage Change From Previous Period ;  Bread ;  Australia ;</v>
          </cell>
          <cell r="EF1" t="str">
            <v>Percentage Change From Previous Period ;  Cakes and biscuits ;  Australia ;</v>
          </cell>
          <cell r="EG1" t="str">
            <v>Percentage Change From Previous Period ;  Breakfast cereals ;  Australia ;</v>
          </cell>
          <cell r="EH1" t="str">
            <v>Percentage Change From Previous Period ;  Other cereal products ;  Australia ;</v>
          </cell>
          <cell r="EI1" t="str">
            <v>Percentage Change From Previous Period ;  Meat and seafoods ;  Australia ;</v>
          </cell>
          <cell r="EJ1" t="str">
            <v>Percentage Change From Previous Period ;  Beef and veal ;  Australia ;</v>
          </cell>
          <cell r="EK1" t="str">
            <v>Percentage Change From Previous Period ;  Lamb and mutton ;  Australia ;</v>
          </cell>
          <cell r="EL1" t="str">
            <v>Percentage Change From Previous Period ;  Pork ;  Australia ;</v>
          </cell>
          <cell r="EM1" t="str">
            <v>Percentage Change From Previous Period ;  Poultry ;  Australia ;</v>
          </cell>
          <cell r="EN1" t="str">
            <v>Percentage Change From Previous Period ;  Bacon and ham ;  Australia ;</v>
          </cell>
          <cell r="EO1" t="str">
            <v>Percentage Change From Previous Period ;  Other fresh and processed meat ;  Australia ;</v>
          </cell>
          <cell r="EP1" t="str">
            <v>Percentage Change From Previous Period ;  Fish and other seafood ;  Australia ;</v>
          </cell>
          <cell r="EQ1" t="str">
            <v>Percentage Change From Previous Period ;  Fruit and vegetables ;  Australia ;</v>
          </cell>
          <cell r="ER1" t="str">
            <v>Percentage Change From Previous Period ;  Fruit ;  Australia ;</v>
          </cell>
          <cell r="ES1" t="str">
            <v>Percentage Change From Previous Period ;  Vegetables ;  Australia ;</v>
          </cell>
          <cell r="ET1" t="str">
            <v>Percentage Change From Previous Period ;  Non-alcoholic drinks and snack food ;  Australia ;</v>
          </cell>
          <cell r="EU1" t="str">
            <v>Percentage Change From Previous Period ;  Soft drinks, waters and juices ;  Australia ;</v>
          </cell>
          <cell r="EV1" t="str">
            <v>Percentage Change From Previous Period ;  Snacks and confectionery ;  Australia ;</v>
          </cell>
          <cell r="EW1" t="str">
            <v>Percentage Change From Previous Period ;  Meals out and take away foods ;  Australia ;</v>
          </cell>
          <cell r="EX1" t="str">
            <v>Percentage Change From Previous Period ;  Restaurant meals ;  Australia ;</v>
          </cell>
          <cell r="EY1" t="str">
            <v>Percentage Change From Previous Period ;  Take away and fast foods ;  Australia ;</v>
          </cell>
          <cell r="EZ1" t="str">
            <v>Percentage Change From Previous Period ;  Other food ;  Australia ;</v>
          </cell>
          <cell r="FA1" t="str">
            <v>Percentage Change From Previous Period ;  Eggs ;  Australia ;</v>
          </cell>
          <cell r="FB1" t="str">
            <v>Percentage Change From Previous Period ;  Jams, honey and sandwich spreads ;  Australia ;</v>
          </cell>
          <cell r="FC1" t="str">
            <v>Percentage Change From Previous Period ;  Tea, coffee and food drinks ;  Australia ;</v>
          </cell>
          <cell r="FD1" t="str">
            <v>Percentage Change From Previous Period ;  Food additives and condiments ;  Australia ;</v>
          </cell>
          <cell r="FE1" t="str">
            <v>Percentage Change From Previous Period ;  Fats and oils ;  Australia ;</v>
          </cell>
          <cell r="FF1" t="str">
            <v>Percentage Change From Previous Period ;  Food n.e.c. ;  Australia ;</v>
          </cell>
          <cell r="FG1" t="str">
            <v>Percentage Change From Previous Period ;  Alcohol and tobacco ;  Australia ;</v>
          </cell>
          <cell r="FH1" t="str">
            <v>Percentage Change From Previous Period ;  Alcoholic drinks ;  Australia ;</v>
          </cell>
          <cell r="FI1" t="str">
            <v>Percentage Change From Previous Period ;  Beer ;  Australia ;</v>
          </cell>
          <cell r="FJ1" t="str">
            <v>Percentage Change From Previous Period ;  Wine ;  Australia ;</v>
          </cell>
          <cell r="FK1" t="str">
            <v>Percentage Change From Previous Period ;  Spirits ;  Australia ;</v>
          </cell>
          <cell r="FL1" t="str">
            <v>Percentage Change From Previous Period ;  Tobacco ;  Australia ;</v>
          </cell>
          <cell r="FM1" t="str">
            <v>Percentage Change From Previous Period ;  Clothing and footwear ;  Australia ;</v>
          </cell>
          <cell r="FN1" t="str">
            <v>Percentage Change From Previous Period ;  Men's clothing ;  Australia ;</v>
          </cell>
          <cell r="FO1" t="str">
            <v>Percentage Change From Previous Period ;  Men's outerwear ;  Australia ;</v>
          </cell>
          <cell r="FP1" t="str">
            <v>Percentage Change From Previous Period ;  Men's underwear, nightwear and socks ;  Australia ;</v>
          </cell>
          <cell r="FQ1" t="str">
            <v>Percentage Change From Previous Period ;  Women's clothing ;  Australia ;</v>
          </cell>
          <cell r="FR1" t="str">
            <v>Percentage Change From Previous Period ;  Women's outerwear ;  Australia ;</v>
          </cell>
          <cell r="FS1" t="str">
            <v>Percentage Change From Previous Period ;  Women's underwear, nightwear and hosiery ;  Australia ;</v>
          </cell>
          <cell r="FT1" t="str">
            <v>Percentage Change From Previous Period ;  Children's and infants' clothing ;  Australia ;</v>
          </cell>
          <cell r="FU1" t="str">
            <v>Percentage Change From Previous Period ;  Footwear ;  Australia ;</v>
          </cell>
          <cell r="FV1" t="str">
            <v>Percentage Change From Previous Period ;  Men's footwear ;  Australia ;</v>
          </cell>
          <cell r="FW1" t="str">
            <v>Percentage Change From Previous Period ;  Women's footwear ;  Australia ;</v>
          </cell>
          <cell r="FX1" t="str">
            <v>Percentage Change From Previous Period ;  Children's footwear ;  Australia ;</v>
          </cell>
          <cell r="FY1" t="str">
            <v>Percentage Change From Previous Period ;  Accessories and clothing services ;  Australia ;</v>
          </cell>
          <cell r="FZ1" t="str">
            <v>Percentage Change From Previous Period ;  Accessories ;  Australia ;</v>
          </cell>
          <cell r="GA1" t="str">
            <v>Percentage Change From Previous Period ;  Clothing services and shoe repair ;  Australia ;</v>
          </cell>
          <cell r="GB1" t="str">
            <v>Percentage Change From Previous Period ;  Housing ;  Australia ;</v>
          </cell>
          <cell r="GC1" t="str">
            <v>Percentage Change From Previous Period ;  Rents ;  Australia ;</v>
          </cell>
          <cell r="GD1" t="str">
            <v>Percentage Change From Previous Period ;  Utilities ;  Australia ;</v>
          </cell>
          <cell r="GE1" t="str">
            <v>Percentage Change From Previous Period ;  Electricity ;  Australia ;</v>
          </cell>
          <cell r="GF1" t="str">
            <v>Percentage Change From Previous Period ;  Gas and other household fuels ;  Australia ;</v>
          </cell>
          <cell r="GG1" t="str">
            <v>Percentage Change From Previous Period ;  Water and sewerage ;  Australia ;</v>
          </cell>
          <cell r="GH1" t="str">
            <v>Percentage Change From Previous Period ;  Other housing ;  Australia ;</v>
          </cell>
          <cell r="GI1" t="str">
            <v>Percentage Change From Previous Period ;  House purchase ;  Australia ;</v>
          </cell>
          <cell r="GJ1" t="str">
            <v>Percentage Change From Previous Period ;  Property rates and charges ;  Australia ;</v>
          </cell>
          <cell r="GK1" t="str">
            <v>Percentage Change From Previous Period ;  House repairs and maintenance ;  Australia ;</v>
          </cell>
          <cell r="GL1" t="str">
            <v>Percentage Change From Previous Period ;  Household contents and services ;  Australia ;</v>
          </cell>
          <cell r="GM1" t="str">
            <v>Percentage Change From Previous Period ;  Furniture and furnishings ;  Australia ;</v>
          </cell>
          <cell r="GN1" t="str">
            <v>Percentage Change From Previous Period ;  Furniture ;  Australia ;</v>
          </cell>
          <cell r="GO1" t="str">
            <v>Percentage Change From Previous Period ;  Floor and window coverings ;  Australia ;</v>
          </cell>
          <cell r="GP1" t="str">
            <v>Percentage Change From Previous Period ;  Towels and linen ;  Australia ;</v>
          </cell>
          <cell r="GQ1" t="str">
            <v>Percentage Change From Previous Period ;  Household appliances, utensils and tools ;  Australia ;</v>
          </cell>
          <cell r="GR1" t="str">
            <v>Percentage Change From Previous Period ;  Major household appliances ;  Australia ;</v>
          </cell>
          <cell r="GS1" t="str">
            <v>Percentage Change From Previous Period ;  Small electric household appliances ;  Australia ;</v>
          </cell>
          <cell r="GT1" t="str">
            <v>Percentage Change From Previous Period ;  Glassware, tableware and household utensils ;  Australia ;</v>
          </cell>
          <cell r="GU1" t="str">
            <v>Percentage Change From Previous Period ;  Tools ;  Australia ;</v>
          </cell>
          <cell r="GV1" t="str">
            <v>Percentage Change From Previous Period ;  Household supplies ;  Australia ;</v>
          </cell>
          <cell r="GW1" t="str">
            <v>Percentage Change From Previous Period ;  Household cleaning agents ;  Australia ;</v>
          </cell>
          <cell r="GX1" t="str">
            <v>Percentage Change From Previous Period ;  Toiletries and personal care products ;  Australia ;</v>
          </cell>
          <cell r="GY1" t="str">
            <v>Percentage Change From Previous Period ;  Other household supplies ;  Australia ;</v>
          </cell>
          <cell r="GZ1" t="str">
            <v>Percentage Change From Previous Period ;  Household services ;  Australia ;</v>
          </cell>
          <cell r="HA1" t="str">
            <v>Percentage Change From Previous Period ;  Child care ;  Australia ;</v>
          </cell>
          <cell r="HB1" t="str">
            <v>Percentage Change From Previous Period ;  Hairdressing and personal care services ;  Australia ;</v>
          </cell>
          <cell r="HC1" t="str">
            <v>Percentage Change From Previous Period ;  Other household services ;  Australia ;</v>
          </cell>
          <cell r="HD1" t="str">
            <v>Percentage Change From Previous Period ;  Health ;  Australia ;</v>
          </cell>
          <cell r="HE1" t="str">
            <v>Percentage Change From Previous Period ;  Health services ;  Australia ;</v>
          </cell>
          <cell r="HF1" t="str">
            <v>Percentage Change From Previous Period ;  Hospital and medical services ;  Australia ;</v>
          </cell>
          <cell r="HG1" t="str">
            <v>Percentage Change From Previous Period ;  Optical services ;  Australia ;</v>
          </cell>
          <cell r="HH1" t="str">
            <v>Percentage Change From Previous Period ;  Dental services ;  Australia ;</v>
          </cell>
          <cell r="HI1" t="str">
            <v>Percentage Change From Previous Period ;  Pharmaceuticals ;  Australia ;</v>
          </cell>
          <cell r="HJ1" t="str">
            <v>Percentage Change From Previous Period ;  Transportation ;  Australia ;</v>
          </cell>
          <cell r="HK1" t="str">
            <v>Percentage Change From Previous Period ;  Private motoring ;  Australia ;</v>
          </cell>
          <cell r="HL1" t="str">
            <v>Percentage Change From Previous Period ;  Motor vehicles ;  Australia ;</v>
          </cell>
          <cell r="HM1" t="str">
            <v>Percentage Change From Previous Period ;  Automotive fuel ;  Australia ;</v>
          </cell>
          <cell r="HN1" t="str">
            <v>Percentage Change From Previous Period ;  Motor vehicle repair and servicing ;  Australia ;</v>
          </cell>
          <cell r="HO1" t="str">
            <v>Percentage Change From Previous Period ;  Motor vehicle parts and accessories ;  Australia ;</v>
          </cell>
          <cell r="HP1" t="str">
            <v>Percentage Change From Previous Period ;  Other motoring charges ;  Australia ;</v>
          </cell>
          <cell r="HQ1" t="str">
            <v>Percentage Change From Previous Period ;  Urban transport fares ;  Australia ;</v>
          </cell>
          <cell r="HR1" t="str">
            <v>Percentage Change From Previous Period ;  Communication ;  Australia ;</v>
          </cell>
          <cell r="HS1" t="str">
            <v>Percentage Change From Previous Period ;  Postal ;  Australia ;</v>
          </cell>
          <cell r="HT1" t="str">
            <v>Percentage Change From Previous Period ;  Telecommunication ;  Australia ;</v>
          </cell>
          <cell r="HU1" t="str">
            <v>Percentage Change From Previous Period ;  Recreation ;  Australia ;</v>
          </cell>
          <cell r="HV1" t="str">
            <v>Percentage Change From Previous Period ;  Audio, visual and computing ;  Australia ;</v>
          </cell>
          <cell r="HW1" t="str">
            <v>Percentage Change From Previous Period ;  Audio, visual and computing equipment ;  Australia ;</v>
          </cell>
          <cell r="HX1" t="str">
            <v>Percentage Change From Previous Period ;  Audio, visual and computing media and services ;  Australia ;</v>
          </cell>
          <cell r="HY1" t="str">
            <v>Percentage Change From Previous Period ;  Books, newspapers and magazines ;  Australia ;</v>
          </cell>
          <cell r="HZ1" t="str">
            <v>Percentage Change From Previous Period ;  Books ;  Australia ;</v>
          </cell>
          <cell r="IA1" t="str">
            <v>Percentage Change From Previous Period ;  Newspapers and magazines ;  Australia ;</v>
          </cell>
          <cell r="IB1" t="str">
            <v>Percentage Change From Previous Period ;  Sport and other recreation ;  Australia ;</v>
          </cell>
          <cell r="IC1" t="str">
            <v>Percentage Change From Previous Period ;  Sports and recreational equipment ;  Australia ;</v>
          </cell>
          <cell r="ID1" t="str">
            <v>Percentage Change From Previous Period ;  Toys, games and hobbies ;  Australia ;</v>
          </cell>
          <cell r="IE1" t="str">
            <v>Percentage Change From Previous Period ;  Sports participation ;  Australia ;</v>
          </cell>
          <cell r="IF1" t="str">
            <v>Percentage Change From Previous Period ;  Pets, pet foods and supplies ;  Australia ;</v>
          </cell>
          <cell r="IG1" t="str">
            <v>Percentage Change From Previous Period ;  Pet services including veterinary ;  Australia ;</v>
          </cell>
          <cell r="IH1" t="str">
            <v>Percentage Change From Previous Period ;  Other recreational activities ;  Australia ;</v>
          </cell>
          <cell r="II1" t="str">
            <v>Percentage Change From Previous Period ;  Holiday travel and accommodation ;  Australia ;</v>
          </cell>
          <cell r="IJ1" t="str">
            <v>Percentage Change From Previous Period ;  Domestic holiday travel and accommodation ;  Australia ;</v>
          </cell>
          <cell r="IK1" t="str">
            <v>Percentage Change From Previous Period ;  Overseas holiday travel and accommodation ;  Australia ;</v>
          </cell>
          <cell r="IL1" t="str">
            <v>Percentage Change From Previous Period ;  Education ;  Australia ;</v>
          </cell>
          <cell r="IM1" t="str">
            <v>Percentage Change From Previous Period ;  Preschool and primary education ;  Australia ;</v>
          </cell>
          <cell r="IN1" t="str">
            <v>Percentage Change From Previous Period ;  Secondary education ;  Australia ;</v>
          </cell>
          <cell r="IO1" t="str">
            <v>Percentage Change From Previous Period ;  Tertiary education ;  Australia ;</v>
          </cell>
          <cell r="IP1" t="str">
            <v>Percentage Change From Previous Period ;  Financial and insurance services ;  Australia ;</v>
          </cell>
          <cell r="IQ1" t="str">
            <v>Percentage Change From Previous Period ;  Financial services ;  Australia ;</v>
          </cell>
        </row>
        <row r="2">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Index Numbers</v>
          </cell>
          <cell r="L2" t="str">
            <v>Index Numbers</v>
          </cell>
          <cell r="M2" t="str">
            <v>Index Numbers</v>
          </cell>
          <cell r="N2" t="str">
            <v>Index Numbers</v>
          </cell>
          <cell r="O2" t="str">
            <v>Index Numbers</v>
          </cell>
          <cell r="P2" t="str">
            <v>Index Numbers</v>
          </cell>
          <cell r="Q2" t="str">
            <v>Index Numbers</v>
          </cell>
          <cell r="R2" t="str">
            <v>Index Numbers</v>
          </cell>
          <cell r="S2" t="str">
            <v>Index Numbers</v>
          </cell>
          <cell r="T2" t="str">
            <v>Index Numbers</v>
          </cell>
          <cell r="U2" t="str">
            <v>Index Numbers</v>
          </cell>
          <cell r="V2" t="str">
            <v>Index Numbers</v>
          </cell>
          <cell r="W2" t="str">
            <v>Index Numbers</v>
          </cell>
          <cell r="X2" t="str">
            <v>Index Numbers</v>
          </cell>
          <cell r="Y2" t="str">
            <v>Index Numbers</v>
          </cell>
          <cell r="Z2" t="str">
            <v>Index Numbers</v>
          </cell>
          <cell r="AA2" t="str">
            <v>Index Numbers</v>
          </cell>
          <cell r="AB2" t="str">
            <v>Index Numbers</v>
          </cell>
          <cell r="AC2" t="str">
            <v>Index Numbers</v>
          </cell>
          <cell r="AD2" t="str">
            <v>Index Numbers</v>
          </cell>
          <cell r="AE2" t="str">
            <v>Index Numbers</v>
          </cell>
          <cell r="AF2" t="str">
            <v>Index Numbers</v>
          </cell>
          <cell r="AG2" t="str">
            <v>Index Numbers</v>
          </cell>
          <cell r="AH2" t="str">
            <v>Index Numbers</v>
          </cell>
          <cell r="AI2" t="str">
            <v>Index Numbers</v>
          </cell>
          <cell r="AJ2" t="str">
            <v>Index Numbers</v>
          </cell>
          <cell r="AK2" t="str">
            <v>Index Numbers</v>
          </cell>
          <cell r="AL2" t="str">
            <v>Index Numbers</v>
          </cell>
          <cell r="AM2" t="str">
            <v>Index Numbers</v>
          </cell>
          <cell r="AN2" t="str">
            <v>Index Numbers</v>
          </cell>
          <cell r="AO2" t="str">
            <v>Index Numbers</v>
          </cell>
          <cell r="AP2" t="str">
            <v>Index Numbers</v>
          </cell>
          <cell r="AQ2" t="str">
            <v>Index Numbers</v>
          </cell>
          <cell r="AR2" t="str">
            <v>Index Numbers</v>
          </cell>
          <cell r="AS2" t="str">
            <v>Index Numbers</v>
          </cell>
          <cell r="AT2" t="str">
            <v>Index Numbers</v>
          </cell>
          <cell r="AU2" t="str">
            <v>Index Numbers</v>
          </cell>
          <cell r="AV2" t="str">
            <v>Index Numbers</v>
          </cell>
          <cell r="AW2" t="str">
            <v>Index Numbers</v>
          </cell>
          <cell r="AX2" t="str">
            <v>Index Numbers</v>
          </cell>
          <cell r="AY2" t="str">
            <v>Index Numbers</v>
          </cell>
          <cell r="AZ2" t="str">
            <v>Index Numbers</v>
          </cell>
          <cell r="BA2" t="str">
            <v>Index Numbers</v>
          </cell>
          <cell r="BB2" t="str">
            <v>Index Numbers</v>
          </cell>
          <cell r="BC2" t="str">
            <v>Index Numbers</v>
          </cell>
          <cell r="BD2" t="str">
            <v>Index Numbers</v>
          </cell>
          <cell r="BE2" t="str">
            <v>Index Numbers</v>
          </cell>
          <cell r="BF2" t="str">
            <v>Index Numbers</v>
          </cell>
          <cell r="BG2" t="str">
            <v>Index Numbers</v>
          </cell>
          <cell r="BH2" t="str">
            <v>Index Numbers</v>
          </cell>
          <cell r="BI2" t="str">
            <v>Index Numbers</v>
          </cell>
          <cell r="BJ2" t="str">
            <v>Index Numbers</v>
          </cell>
          <cell r="BK2" t="str">
            <v>Index Numbers</v>
          </cell>
          <cell r="BL2" t="str">
            <v>Index Numbers</v>
          </cell>
          <cell r="BM2" t="str">
            <v>Index Numbers</v>
          </cell>
          <cell r="BN2" t="str">
            <v>Index Numbers</v>
          </cell>
          <cell r="BO2" t="str">
            <v>Index Numbers</v>
          </cell>
          <cell r="BP2" t="str">
            <v>Index Numbers</v>
          </cell>
          <cell r="BQ2" t="str">
            <v>Index Numbers</v>
          </cell>
          <cell r="BR2" t="str">
            <v>Index Numbers</v>
          </cell>
          <cell r="BS2" t="str">
            <v>Index Numbers</v>
          </cell>
          <cell r="BT2" t="str">
            <v>Index Numbers</v>
          </cell>
          <cell r="BU2" t="str">
            <v>Index Numbers</v>
          </cell>
          <cell r="BV2" t="str">
            <v>Index Numbers</v>
          </cell>
          <cell r="BW2" t="str">
            <v>Index Numbers</v>
          </cell>
          <cell r="BX2" t="str">
            <v>Index Numbers</v>
          </cell>
          <cell r="BY2" t="str">
            <v>Index Numbers</v>
          </cell>
          <cell r="BZ2" t="str">
            <v>Index Numbers</v>
          </cell>
          <cell r="CA2" t="str">
            <v>Index Numbers</v>
          </cell>
          <cell r="CB2" t="str">
            <v>Index Numbers</v>
          </cell>
          <cell r="CC2" t="str">
            <v>Index Numbers</v>
          </cell>
          <cell r="CD2" t="str">
            <v>Index Numbers</v>
          </cell>
          <cell r="CE2" t="str">
            <v>Index Numbers</v>
          </cell>
          <cell r="CF2" t="str">
            <v>Index Numbers</v>
          </cell>
          <cell r="CG2" t="str">
            <v>Index Numbers</v>
          </cell>
          <cell r="CH2" t="str">
            <v>Index Numbers</v>
          </cell>
          <cell r="CI2" t="str">
            <v>Index Numbers</v>
          </cell>
          <cell r="CJ2" t="str">
            <v>Index Numbers</v>
          </cell>
          <cell r="CK2" t="str">
            <v>Index Numbers</v>
          </cell>
          <cell r="CL2" t="str">
            <v>Index Numbers</v>
          </cell>
          <cell r="CM2" t="str">
            <v>Index Numbers</v>
          </cell>
          <cell r="CN2" t="str">
            <v>Index Numbers</v>
          </cell>
          <cell r="CO2" t="str">
            <v>Index Numbers</v>
          </cell>
          <cell r="CP2" t="str">
            <v>Index Numbers</v>
          </cell>
          <cell r="CQ2" t="str">
            <v>Index Numbers</v>
          </cell>
          <cell r="CR2" t="str">
            <v>Index Numbers</v>
          </cell>
          <cell r="CS2" t="str">
            <v>Index Numbers</v>
          </cell>
          <cell r="CT2" t="str">
            <v>Index Numbers</v>
          </cell>
          <cell r="CU2" t="str">
            <v>Index Numbers</v>
          </cell>
          <cell r="CV2" t="str">
            <v>Index Numbers</v>
          </cell>
          <cell r="CW2" t="str">
            <v>Index Numbers</v>
          </cell>
          <cell r="CX2" t="str">
            <v>Index Numbers</v>
          </cell>
          <cell r="CY2" t="str">
            <v>Index Numbers</v>
          </cell>
          <cell r="CZ2" t="str">
            <v>Index Numbers</v>
          </cell>
          <cell r="DA2" t="str">
            <v>Index Numbers</v>
          </cell>
          <cell r="DB2" t="str">
            <v>Index Numbers</v>
          </cell>
          <cell r="DC2" t="str">
            <v>Index Numbers</v>
          </cell>
          <cell r="DD2" t="str">
            <v>Index Numbers</v>
          </cell>
          <cell r="DE2" t="str">
            <v>Index Numbers</v>
          </cell>
          <cell r="DF2" t="str">
            <v>Index Numbers</v>
          </cell>
          <cell r="DG2" t="str">
            <v>Index Numbers</v>
          </cell>
          <cell r="DH2" t="str">
            <v>Index Numbers</v>
          </cell>
          <cell r="DI2" t="str">
            <v>Index Numbers</v>
          </cell>
          <cell r="DJ2" t="str">
            <v>Index Numbers</v>
          </cell>
          <cell r="DK2" t="str">
            <v>Index Numbers</v>
          </cell>
          <cell r="DL2" t="str">
            <v>Index Numbers</v>
          </cell>
          <cell r="DM2" t="str">
            <v>Index Numbers</v>
          </cell>
          <cell r="DN2" t="str">
            <v>Index Numbers</v>
          </cell>
          <cell r="DO2" t="str">
            <v>Index Numbers</v>
          </cell>
          <cell r="DP2" t="str">
            <v>Index Numbers</v>
          </cell>
          <cell r="DQ2" t="str">
            <v>Index Numbers</v>
          </cell>
          <cell r="DR2" t="str">
            <v>Index Numbers</v>
          </cell>
          <cell r="DS2" t="str">
            <v>Index Numbers</v>
          </cell>
          <cell r="DT2" t="str">
            <v>Index Numbers</v>
          </cell>
          <cell r="DU2" t="str">
            <v>Index Numbers</v>
          </cell>
          <cell r="DV2" t="str">
            <v>Index Numbers</v>
          </cell>
          <cell r="DW2" t="str">
            <v>Index Numbers</v>
          </cell>
          <cell r="DY2" t="str">
            <v>Percent</v>
          </cell>
          <cell r="DZ2" t="str">
            <v>Percent</v>
          </cell>
          <cell r="EA2" t="str">
            <v>Percent</v>
          </cell>
          <cell r="EB2" t="str">
            <v>Percent</v>
          </cell>
          <cell r="EC2" t="str">
            <v>Percent</v>
          </cell>
          <cell r="ED2" t="str">
            <v>Percent</v>
          </cell>
          <cell r="EE2" t="str">
            <v>Percent</v>
          </cell>
          <cell r="EF2" t="str">
            <v>Percent</v>
          </cell>
          <cell r="EG2" t="str">
            <v>Percent</v>
          </cell>
          <cell r="EH2" t="str">
            <v>Percent</v>
          </cell>
          <cell r="EI2" t="str">
            <v>Percent</v>
          </cell>
          <cell r="EJ2" t="str">
            <v>Percent</v>
          </cell>
          <cell r="EK2" t="str">
            <v>Percent</v>
          </cell>
          <cell r="EL2" t="str">
            <v>Percent</v>
          </cell>
          <cell r="EM2" t="str">
            <v>Percent</v>
          </cell>
          <cell r="EN2" t="str">
            <v>Percent</v>
          </cell>
          <cell r="EO2" t="str">
            <v>Percent</v>
          </cell>
          <cell r="EP2" t="str">
            <v>Percent</v>
          </cell>
          <cell r="EQ2" t="str">
            <v>Percent</v>
          </cell>
          <cell r="ER2" t="str">
            <v>Percent</v>
          </cell>
          <cell r="ES2" t="str">
            <v>Percent</v>
          </cell>
          <cell r="ET2" t="str">
            <v>Percent</v>
          </cell>
          <cell r="EU2" t="str">
            <v>Percent</v>
          </cell>
          <cell r="EV2" t="str">
            <v>Percent</v>
          </cell>
          <cell r="EW2" t="str">
            <v>Percent</v>
          </cell>
          <cell r="EX2" t="str">
            <v>Percent</v>
          </cell>
          <cell r="EY2" t="str">
            <v>Percent</v>
          </cell>
          <cell r="EZ2" t="str">
            <v>Percent</v>
          </cell>
          <cell r="FA2" t="str">
            <v>Percent</v>
          </cell>
          <cell r="FB2" t="str">
            <v>Percent</v>
          </cell>
          <cell r="FC2" t="str">
            <v>Percent</v>
          </cell>
          <cell r="FD2" t="str">
            <v>Percent</v>
          </cell>
          <cell r="FE2" t="str">
            <v>Percent</v>
          </cell>
          <cell r="FF2" t="str">
            <v>Percent</v>
          </cell>
          <cell r="FG2" t="str">
            <v>Percent</v>
          </cell>
          <cell r="FH2" t="str">
            <v>Percent</v>
          </cell>
          <cell r="FI2" t="str">
            <v>Percent</v>
          </cell>
          <cell r="FJ2" t="str">
            <v>Percent</v>
          </cell>
          <cell r="FK2" t="str">
            <v>Percent</v>
          </cell>
          <cell r="FL2" t="str">
            <v>Percent</v>
          </cell>
          <cell r="FM2" t="str">
            <v>Percent</v>
          </cell>
          <cell r="FN2" t="str">
            <v>Percent</v>
          </cell>
          <cell r="FO2" t="str">
            <v>Percent</v>
          </cell>
          <cell r="FP2" t="str">
            <v>Percent</v>
          </cell>
          <cell r="FQ2" t="str">
            <v>Percent</v>
          </cell>
          <cell r="FR2" t="str">
            <v>Percent</v>
          </cell>
          <cell r="FS2" t="str">
            <v>Percent</v>
          </cell>
          <cell r="FT2" t="str">
            <v>Percent</v>
          </cell>
          <cell r="FU2" t="str">
            <v>Percent</v>
          </cell>
          <cell r="FV2" t="str">
            <v>Percent</v>
          </cell>
          <cell r="FW2" t="str">
            <v>Percent</v>
          </cell>
          <cell r="FX2" t="str">
            <v>Percent</v>
          </cell>
          <cell r="FY2" t="str">
            <v>Percent</v>
          </cell>
          <cell r="FZ2" t="str">
            <v>Percent</v>
          </cell>
          <cell r="GA2" t="str">
            <v>Percent</v>
          </cell>
          <cell r="GB2" t="str">
            <v>Percent</v>
          </cell>
          <cell r="GC2" t="str">
            <v>Percent</v>
          </cell>
          <cell r="GD2" t="str">
            <v>Percent</v>
          </cell>
          <cell r="GE2" t="str">
            <v>Percent</v>
          </cell>
          <cell r="GF2" t="str">
            <v>Percent</v>
          </cell>
          <cell r="GG2" t="str">
            <v>Percent</v>
          </cell>
          <cell r="GH2" t="str">
            <v>Percent</v>
          </cell>
          <cell r="GI2" t="str">
            <v>Percent</v>
          </cell>
          <cell r="GJ2" t="str">
            <v>Percent</v>
          </cell>
          <cell r="GK2" t="str">
            <v>Percent</v>
          </cell>
          <cell r="GL2" t="str">
            <v>Percent</v>
          </cell>
          <cell r="GM2" t="str">
            <v>Percent</v>
          </cell>
          <cell r="GN2" t="str">
            <v>Percent</v>
          </cell>
          <cell r="GO2" t="str">
            <v>Percent</v>
          </cell>
          <cell r="GP2" t="str">
            <v>Percent</v>
          </cell>
          <cell r="GQ2" t="str">
            <v>Percent</v>
          </cell>
          <cell r="GR2" t="str">
            <v>Percent</v>
          </cell>
          <cell r="GS2" t="str">
            <v>Percent</v>
          </cell>
          <cell r="GT2" t="str">
            <v>Percent</v>
          </cell>
          <cell r="GU2" t="str">
            <v>Percent</v>
          </cell>
          <cell r="GV2" t="str">
            <v>Percent</v>
          </cell>
          <cell r="GW2" t="str">
            <v>Percent</v>
          </cell>
          <cell r="GX2" t="str">
            <v>Percent</v>
          </cell>
          <cell r="GY2" t="str">
            <v>Percent</v>
          </cell>
          <cell r="GZ2" t="str">
            <v>Percent</v>
          </cell>
          <cell r="HA2" t="str">
            <v>Percent</v>
          </cell>
          <cell r="HB2" t="str">
            <v>Percent</v>
          </cell>
          <cell r="HC2" t="str">
            <v>Percent</v>
          </cell>
          <cell r="HD2" t="str">
            <v>Percent</v>
          </cell>
          <cell r="HE2" t="str">
            <v>Percent</v>
          </cell>
          <cell r="HF2" t="str">
            <v>Percent</v>
          </cell>
          <cell r="HG2" t="str">
            <v>Percent</v>
          </cell>
          <cell r="HH2" t="str">
            <v>Percent</v>
          </cell>
          <cell r="HI2" t="str">
            <v>Percent</v>
          </cell>
          <cell r="HJ2" t="str">
            <v>Percent</v>
          </cell>
          <cell r="HK2" t="str">
            <v>Percent</v>
          </cell>
          <cell r="HL2" t="str">
            <v>Percent</v>
          </cell>
          <cell r="HM2" t="str">
            <v>Percent</v>
          </cell>
          <cell r="HN2" t="str">
            <v>Percent</v>
          </cell>
          <cell r="HO2" t="str">
            <v>Percent</v>
          </cell>
          <cell r="HP2" t="str">
            <v>Percent</v>
          </cell>
          <cell r="HQ2" t="str">
            <v>Percent</v>
          </cell>
          <cell r="HR2" t="str">
            <v>Percent</v>
          </cell>
          <cell r="HS2" t="str">
            <v>Percent</v>
          </cell>
          <cell r="HT2" t="str">
            <v>Percent</v>
          </cell>
          <cell r="HU2" t="str">
            <v>Percent</v>
          </cell>
          <cell r="HV2" t="str">
            <v>Percent</v>
          </cell>
          <cell r="HW2" t="str">
            <v>Percent</v>
          </cell>
          <cell r="HX2" t="str">
            <v>Percent</v>
          </cell>
          <cell r="HY2" t="str">
            <v>Percent</v>
          </cell>
          <cell r="HZ2" t="str">
            <v>Percent</v>
          </cell>
          <cell r="IA2" t="str">
            <v>Percent</v>
          </cell>
          <cell r="IB2" t="str">
            <v>Percent</v>
          </cell>
          <cell r="IC2" t="str">
            <v>Percent</v>
          </cell>
          <cell r="ID2" t="str">
            <v>Percent</v>
          </cell>
          <cell r="IE2" t="str">
            <v>Percent</v>
          </cell>
          <cell r="IF2" t="str">
            <v>Percent</v>
          </cell>
          <cell r="IG2" t="str">
            <v>Percent</v>
          </cell>
          <cell r="IH2" t="str">
            <v>Percent</v>
          </cell>
          <cell r="II2" t="str">
            <v>Percent</v>
          </cell>
          <cell r="IJ2" t="str">
            <v>Percent</v>
          </cell>
          <cell r="IK2" t="str">
            <v>Percent</v>
          </cell>
          <cell r="IL2" t="str">
            <v>Percent</v>
          </cell>
          <cell r="IM2" t="str">
            <v>Percent</v>
          </cell>
          <cell r="IN2" t="str">
            <v>Percent</v>
          </cell>
          <cell r="IO2" t="str">
            <v>Percent</v>
          </cell>
          <cell r="IP2" t="str">
            <v>Percent</v>
          </cell>
          <cell r="IQ2" t="str">
            <v>Percent</v>
          </cell>
        </row>
        <row r="3">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cell r="AP3" t="str">
            <v>Original</v>
          </cell>
          <cell r="AQ3" t="str">
            <v>Original</v>
          </cell>
          <cell r="AR3" t="str">
            <v>Original</v>
          </cell>
          <cell r="AS3" t="str">
            <v>Original</v>
          </cell>
          <cell r="AT3" t="str">
            <v>Original</v>
          </cell>
          <cell r="AU3" t="str">
            <v>Original</v>
          </cell>
          <cell r="AV3" t="str">
            <v>Original</v>
          </cell>
          <cell r="AW3" t="str">
            <v>Original</v>
          </cell>
          <cell r="AX3" t="str">
            <v>Original</v>
          </cell>
          <cell r="AY3" t="str">
            <v>Original</v>
          </cell>
          <cell r="AZ3" t="str">
            <v>Original</v>
          </cell>
          <cell r="BA3" t="str">
            <v>Original</v>
          </cell>
          <cell r="BB3" t="str">
            <v>Original</v>
          </cell>
          <cell r="BC3" t="str">
            <v>Original</v>
          </cell>
          <cell r="BD3" t="str">
            <v>Original</v>
          </cell>
          <cell r="BE3" t="str">
            <v>Original</v>
          </cell>
          <cell r="BF3" t="str">
            <v>Original</v>
          </cell>
          <cell r="BG3" t="str">
            <v>Original</v>
          </cell>
          <cell r="BH3" t="str">
            <v>Original</v>
          </cell>
          <cell r="BI3" t="str">
            <v>Original</v>
          </cell>
          <cell r="BJ3" t="str">
            <v>Original</v>
          </cell>
          <cell r="BK3" t="str">
            <v>Original</v>
          </cell>
          <cell r="BL3" t="str">
            <v>Original</v>
          </cell>
          <cell r="BM3" t="str">
            <v>Original</v>
          </cell>
          <cell r="BN3" t="str">
            <v>Original</v>
          </cell>
          <cell r="BO3" t="str">
            <v>Original</v>
          </cell>
          <cell r="BP3" t="str">
            <v>Original</v>
          </cell>
          <cell r="BQ3" t="str">
            <v>Original</v>
          </cell>
          <cell r="BR3" t="str">
            <v>Original</v>
          </cell>
          <cell r="BS3" t="str">
            <v>Original</v>
          </cell>
          <cell r="BT3" t="str">
            <v>Original</v>
          </cell>
          <cell r="BU3" t="str">
            <v>Original</v>
          </cell>
          <cell r="BV3" t="str">
            <v>Original</v>
          </cell>
          <cell r="BW3" t="str">
            <v>Original</v>
          </cell>
          <cell r="BX3" t="str">
            <v>Original</v>
          </cell>
          <cell r="BY3" t="str">
            <v>Original</v>
          </cell>
          <cell r="BZ3" t="str">
            <v>Original</v>
          </cell>
          <cell r="CA3" t="str">
            <v>Original</v>
          </cell>
          <cell r="CB3" t="str">
            <v>Original</v>
          </cell>
          <cell r="CC3" t="str">
            <v>Original</v>
          </cell>
          <cell r="CD3" t="str">
            <v>Original</v>
          </cell>
          <cell r="CE3" t="str">
            <v>Original</v>
          </cell>
          <cell r="CF3" t="str">
            <v>Original</v>
          </cell>
          <cell r="CG3" t="str">
            <v>Original</v>
          </cell>
          <cell r="CH3" t="str">
            <v>Original</v>
          </cell>
          <cell r="CI3" t="str">
            <v>Original</v>
          </cell>
          <cell r="CJ3" t="str">
            <v>Original</v>
          </cell>
          <cell r="CK3" t="str">
            <v>Original</v>
          </cell>
          <cell r="CL3" t="str">
            <v>Original</v>
          </cell>
          <cell r="CM3" t="str">
            <v>Original</v>
          </cell>
          <cell r="CN3" t="str">
            <v>Original</v>
          </cell>
          <cell r="CO3" t="str">
            <v>Original</v>
          </cell>
          <cell r="CP3" t="str">
            <v>Original</v>
          </cell>
          <cell r="CQ3" t="str">
            <v>Original</v>
          </cell>
          <cell r="CR3" t="str">
            <v>Original</v>
          </cell>
          <cell r="CS3" t="str">
            <v>Original</v>
          </cell>
          <cell r="CT3" t="str">
            <v>Original</v>
          </cell>
          <cell r="CU3" t="str">
            <v>Original</v>
          </cell>
          <cell r="CV3" t="str">
            <v>Original</v>
          </cell>
          <cell r="CW3" t="str">
            <v>Original</v>
          </cell>
          <cell r="CX3" t="str">
            <v>Original</v>
          </cell>
          <cell r="CY3" t="str">
            <v>Original</v>
          </cell>
          <cell r="CZ3" t="str">
            <v>Original</v>
          </cell>
          <cell r="DA3" t="str">
            <v>Original</v>
          </cell>
          <cell r="DB3" t="str">
            <v>Original</v>
          </cell>
          <cell r="DC3" t="str">
            <v>Original</v>
          </cell>
          <cell r="DD3" t="str">
            <v>Original</v>
          </cell>
          <cell r="DE3" t="str">
            <v>Original</v>
          </cell>
          <cell r="DF3" t="str">
            <v>Original</v>
          </cell>
          <cell r="DG3" t="str">
            <v>Original</v>
          </cell>
          <cell r="DH3" t="str">
            <v>Original</v>
          </cell>
          <cell r="DI3" t="str">
            <v>Original</v>
          </cell>
          <cell r="DJ3" t="str">
            <v>Original</v>
          </cell>
          <cell r="DK3" t="str">
            <v>Original</v>
          </cell>
          <cell r="DL3" t="str">
            <v>Original</v>
          </cell>
          <cell r="DM3" t="str">
            <v>Original</v>
          </cell>
          <cell r="DN3" t="str">
            <v>Original</v>
          </cell>
          <cell r="DO3" t="str">
            <v>Original</v>
          </cell>
          <cell r="DP3" t="str">
            <v>Original</v>
          </cell>
          <cell r="DQ3" t="str">
            <v>Original</v>
          </cell>
          <cell r="DR3" t="str">
            <v>Original</v>
          </cell>
          <cell r="DS3" t="str">
            <v>Original</v>
          </cell>
          <cell r="DT3" t="str">
            <v>Original</v>
          </cell>
          <cell r="DU3" t="str">
            <v>Original</v>
          </cell>
          <cell r="DV3" t="str">
            <v>Original</v>
          </cell>
          <cell r="DW3" t="str">
            <v>Original</v>
          </cell>
          <cell r="DY3" t="str">
            <v>Original</v>
          </cell>
          <cell r="DZ3" t="str">
            <v>Original</v>
          </cell>
          <cell r="EA3" t="str">
            <v>Original</v>
          </cell>
          <cell r="EB3" t="str">
            <v>Original</v>
          </cell>
          <cell r="EC3" t="str">
            <v>Original</v>
          </cell>
          <cell r="ED3" t="str">
            <v>Original</v>
          </cell>
          <cell r="EE3" t="str">
            <v>Original</v>
          </cell>
          <cell r="EF3" t="str">
            <v>Original</v>
          </cell>
          <cell r="EG3" t="str">
            <v>Original</v>
          </cell>
          <cell r="EH3" t="str">
            <v>Original</v>
          </cell>
          <cell r="EI3" t="str">
            <v>Original</v>
          </cell>
          <cell r="EJ3" t="str">
            <v>Original</v>
          </cell>
          <cell r="EK3" t="str">
            <v>Original</v>
          </cell>
          <cell r="EL3" t="str">
            <v>Original</v>
          </cell>
          <cell r="EM3" t="str">
            <v>Original</v>
          </cell>
          <cell r="EN3" t="str">
            <v>Original</v>
          </cell>
          <cell r="EO3" t="str">
            <v>Original</v>
          </cell>
          <cell r="EP3" t="str">
            <v>Original</v>
          </cell>
          <cell r="EQ3" t="str">
            <v>Original</v>
          </cell>
          <cell r="ER3" t="str">
            <v>Original</v>
          </cell>
          <cell r="ES3" t="str">
            <v>Original</v>
          </cell>
          <cell r="ET3" t="str">
            <v>Original</v>
          </cell>
          <cell r="EU3" t="str">
            <v>Original</v>
          </cell>
          <cell r="EV3" t="str">
            <v>Original</v>
          </cell>
          <cell r="EW3" t="str">
            <v>Original</v>
          </cell>
          <cell r="EX3" t="str">
            <v>Original</v>
          </cell>
          <cell r="EY3" t="str">
            <v>Original</v>
          </cell>
          <cell r="EZ3" t="str">
            <v>Original</v>
          </cell>
          <cell r="FA3" t="str">
            <v>Original</v>
          </cell>
          <cell r="FB3" t="str">
            <v>Original</v>
          </cell>
          <cell r="FC3" t="str">
            <v>Original</v>
          </cell>
          <cell r="FD3" t="str">
            <v>Original</v>
          </cell>
          <cell r="FE3" t="str">
            <v>Original</v>
          </cell>
          <cell r="FF3" t="str">
            <v>Original</v>
          </cell>
          <cell r="FG3" t="str">
            <v>Original</v>
          </cell>
          <cell r="FH3" t="str">
            <v>Original</v>
          </cell>
          <cell r="FI3" t="str">
            <v>Original</v>
          </cell>
          <cell r="FJ3" t="str">
            <v>Original</v>
          </cell>
          <cell r="FK3" t="str">
            <v>Original</v>
          </cell>
          <cell r="FL3" t="str">
            <v>Original</v>
          </cell>
          <cell r="FM3" t="str">
            <v>Original</v>
          </cell>
          <cell r="FN3" t="str">
            <v>Original</v>
          </cell>
          <cell r="FO3" t="str">
            <v>Original</v>
          </cell>
          <cell r="FP3" t="str">
            <v>Original</v>
          </cell>
          <cell r="FQ3" t="str">
            <v>Original</v>
          </cell>
          <cell r="FR3" t="str">
            <v>Original</v>
          </cell>
          <cell r="FS3" t="str">
            <v>Original</v>
          </cell>
          <cell r="FT3" t="str">
            <v>Original</v>
          </cell>
          <cell r="FU3" t="str">
            <v>Original</v>
          </cell>
          <cell r="FV3" t="str">
            <v>Original</v>
          </cell>
          <cell r="FW3" t="str">
            <v>Original</v>
          </cell>
          <cell r="FX3" t="str">
            <v>Original</v>
          </cell>
          <cell r="FY3" t="str">
            <v>Original</v>
          </cell>
          <cell r="FZ3" t="str">
            <v>Original</v>
          </cell>
          <cell r="GA3" t="str">
            <v>Original</v>
          </cell>
          <cell r="GB3" t="str">
            <v>Original</v>
          </cell>
          <cell r="GC3" t="str">
            <v>Original</v>
          </cell>
          <cell r="GD3" t="str">
            <v>Original</v>
          </cell>
          <cell r="GE3" t="str">
            <v>Original</v>
          </cell>
          <cell r="GF3" t="str">
            <v>Original</v>
          </cell>
          <cell r="GG3" t="str">
            <v>Original</v>
          </cell>
          <cell r="GH3" t="str">
            <v>Original</v>
          </cell>
          <cell r="GI3" t="str">
            <v>Original</v>
          </cell>
          <cell r="GJ3" t="str">
            <v>Original</v>
          </cell>
          <cell r="GK3" t="str">
            <v>Original</v>
          </cell>
          <cell r="GL3" t="str">
            <v>Original</v>
          </cell>
          <cell r="GM3" t="str">
            <v>Original</v>
          </cell>
          <cell r="GN3" t="str">
            <v>Original</v>
          </cell>
          <cell r="GO3" t="str">
            <v>Original</v>
          </cell>
          <cell r="GP3" t="str">
            <v>Original</v>
          </cell>
          <cell r="GQ3" t="str">
            <v>Original</v>
          </cell>
          <cell r="GR3" t="str">
            <v>Original</v>
          </cell>
          <cell r="GS3" t="str">
            <v>Original</v>
          </cell>
          <cell r="GT3" t="str">
            <v>Original</v>
          </cell>
          <cell r="GU3" t="str">
            <v>Original</v>
          </cell>
          <cell r="GV3" t="str">
            <v>Original</v>
          </cell>
          <cell r="GW3" t="str">
            <v>Original</v>
          </cell>
          <cell r="GX3" t="str">
            <v>Original</v>
          </cell>
          <cell r="GY3" t="str">
            <v>Original</v>
          </cell>
          <cell r="GZ3" t="str">
            <v>Original</v>
          </cell>
          <cell r="HA3" t="str">
            <v>Original</v>
          </cell>
          <cell r="HB3" t="str">
            <v>Original</v>
          </cell>
          <cell r="HC3" t="str">
            <v>Original</v>
          </cell>
          <cell r="HD3" t="str">
            <v>Original</v>
          </cell>
          <cell r="HE3" t="str">
            <v>Original</v>
          </cell>
          <cell r="HF3" t="str">
            <v>Original</v>
          </cell>
          <cell r="HG3" t="str">
            <v>Original</v>
          </cell>
          <cell r="HH3" t="str">
            <v>Original</v>
          </cell>
          <cell r="HI3" t="str">
            <v>Original</v>
          </cell>
          <cell r="HJ3" t="str">
            <v>Original</v>
          </cell>
          <cell r="HK3" t="str">
            <v>Original</v>
          </cell>
          <cell r="HL3" t="str">
            <v>Original</v>
          </cell>
          <cell r="HM3" t="str">
            <v>Original</v>
          </cell>
          <cell r="HN3" t="str">
            <v>Original</v>
          </cell>
          <cell r="HO3" t="str">
            <v>Original</v>
          </cell>
          <cell r="HP3" t="str">
            <v>Original</v>
          </cell>
          <cell r="HQ3" t="str">
            <v>Original</v>
          </cell>
          <cell r="HR3" t="str">
            <v>Original</v>
          </cell>
          <cell r="HS3" t="str">
            <v>Original</v>
          </cell>
          <cell r="HT3" t="str">
            <v>Original</v>
          </cell>
          <cell r="HU3" t="str">
            <v>Original</v>
          </cell>
          <cell r="HV3" t="str">
            <v>Original</v>
          </cell>
          <cell r="HW3" t="str">
            <v>Original</v>
          </cell>
          <cell r="HX3" t="str">
            <v>Original</v>
          </cell>
          <cell r="HY3" t="str">
            <v>Original</v>
          </cell>
          <cell r="HZ3" t="str">
            <v>Original</v>
          </cell>
          <cell r="IA3" t="str">
            <v>Original</v>
          </cell>
          <cell r="IB3" t="str">
            <v>Original</v>
          </cell>
          <cell r="IC3" t="str">
            <v>Original</v>
          </cell>
          <cell r="ID3" t="str">
            <v>Original</v>
          </cell>
          <cell r="IE3" t="str">
            <v>Original</v>
          </cell>
          <cell r="IF3" t="str">
            <v>Original</v>
          </cell>
          <cell r="IG3" t="str">
            <v>Original</v>
          </cell>
          <cell r="IH3" t="str">
            <v>Original</v>
          </cell>
          <cell r="II3" t="str">
            <v>Original</v>
          </cell>
          <cell r="IJ3" t="str">
            <v>Original</v>
          </cell>
          <cell r="IK3" t="str">
            <v>Original</v>
          </cell>
          <cell r="IL3" t="str">
            <v>Original</v>
          </cell>
          <cell r="IM3" t="str">
            <v>Original</v>
          </cell>
          <cell r="IN3" t="str">
            <v>Original</v>
          </cell>
          <cell r="IO3" t="str">
            <v>Original</v>
          </cell>
          <cell r="IP3" t="str">
            <v>Original</v>
          </cell>
          <cell r="IQ3" t="str">
            <v>Original</v>
          </cell>
        </row>
        <row r="4">
          <cell r="B4" t="str">
            <v>INDEX</v>
          </cell>
          <cell r="C4" t="str">
            <v>INDEX</v>
          </cell>
          <cell r="D4" t="str">
            <v>INDEX</v>
          </cell>
          <cell r="E4" t="str">
            <v>INDEX</v>
          </cell>
          <cell r="F4" t="str">
            <v>INDEX</v>
          </cell>
          <cell r="G4" t="str">
            <v>INDEX</v>
          </cell>
          <cell r="H4" t="str">
            <v>INDEX</v>
          </cell>
          <cell r="I4" t="str">
            <v>INDEX</v>
          </cell>
          <cell r="J4" t="str">
            <v>INDEX</v>
          </cell>
          <cell r="K4" t="str">
            <v>INDEX</v>
          </cell>
          <cell r="L4" t="str">
            <v>INDEX</v>
          </cell>
          <cell r="M4" t="str">
            <v>INDEX</v>
          </cell>
          <cell r="N4" t="str">
            <v>INDEX</v>
          </cell>
          <cell r="O4" t="str">
            <v>INDEX</v>
          </cell>
          <cell r="P4" t="str">
            <v>INDEX</v>
          </cell>
          <cell r="Q4" t="str">
            <v>INDEX</v>
          </cell>
          <cell r="R4" t="str">
            <v>INDEX</v>
          </cell>
          <cell r="S4" t="str">
            <v>INDEX</v>
          </cell>
          <cell r="T4" t="str">
            <v>INDEX</v>
          </cell>
          <cell r="U4" t="str">
            <v>INDEX</v>
          </cell>
          <cell r="V4" t="str">
            <v>INDEX</v>
          </cell>
          <cell r="W4" t="str">
            <v>INDEX</v>
          </cell>
          <cell r="X4" t="str">
            <v>INDEX</v>
          </cell>
          <cell r="Y4" t="str">
            <v>INDEX</v>
          </cell>
          <cell r="Z4" t="str">
            <v>INDEX</v>
          </cell>
          <cell r="AA4" t="str">
            <v>INDEX</v>
          </cell>
          <cell r="AB4" t="str">
            <v>INDEX</v>
          </cell>
          <cell r="AC4" t="str">
            <v>INDEX</v>
          </cell>
          <cell r="AD4" t="str">
            <v>INDEX</v>
          </cell>
          <cell r="AE4" t="str">
            <v>INDEX</v>
          </cell>
          <cell r="AF4" t="str">
            <v>INDEX</v>
          </cell>
          <cell r="AG4" t="str">
            <v>INDEX</v>
          </cell>
          <cell r="AH4" t="str">
            <v>INDEX</v>
          </cell>
          <cell r="AI4" t="str">
            <v>INDEX</v>
          </cell>
          <cell r="AJ4" t="str">
            <v>INDEX</v>
          </cell>
          <cell r="AK4" t="str">
            <v>INDEX</v>
          </cell>
          <cell r="AL4" t="str">
            <v>INDEX</v>
          </cell>
          <cell r="AM4" t="str">
            <v>INDEX</v>
          </cell>
          <cell r="AN4" t="str">
            <v>INDEX</v>
          </cell>
          <cell r="AO4" t="str">
            <v>INDEX</v>
          </cell>
          <cell r="AP4" t="str">
            <v>INDEX</v>
          </cell>
          <cell r="AQ4" t="str">
            <v>INDEX</v>
          </cell>
          <cell r="AR4" t="str">
            <v>INDEX</v>
          </cell>
          <cell r="AS4" t="str">
            <v>INDEX</v>
          </cell>
          <cell r="AT4" t="str">
            <v>INDEX</v>
          </cell>
          <cell r="AU4" t="str">
            <v>INDEX</v>
          </cell>
          <cell r="AV4" t="str">
            <v>INDEX</v>
          </cell>
          <cell r="AW4" t="str">
            <v>INDEX</v>
          </cell>
          <cell r="AX4" t="str">
            <v>INDEX</v>
          </cell>
          <cell r="AY4" t="str">
            <v>INDEX</v>
          </cell>
          <cell r="AZ4" t="str">
            <v>INDEX</v>
          </cell>
          <cell r="BA4" t="str">
            <v>INDEX</v>
          </cell>
          <cell r="BB4" t="str">
            <v>INDEX</v>
          </cell>
          <cell r="BC4" t="str">
            <v>INDEX</v>
          </cell>
          <cell r="BD4" t="str">
            <v>INDEX</v>
          </cell>
          <cell r="BE4" t="str">
            <v>INDEX</v>
          </cell>
          <cell r="BF4" t="str">
            <v>INDEX</v>
          </cell>
          <cell r="BG4" t="str">
            <v>INDEX</v>
          </cell>
          <cell r="BH4" t="str">
            <v>INDEX</v>
          </cell>
          <cell r="BI4" t="str">
            <v>INDEX</v>
          </cell>
          <cell r="BJ4" t="str">
            <v>INDEX</v>
          </cell>
          <cell r="BK4" t="str">
            <v>INDEX</v>
          </cell>
          <cell r="BL4" t="str">
            <v>INDEX</v>
          </cell>
          <cell r="BM4" t="str">
            <v>INDEX</v>
          </cell>
          <cell r="BN4" t="str">
            <v>INDEX</v>
          </cell>
          <cell r="BO4" t="str">
            <v>INDEX</v>
          </cell>
          <cell r="BP4" t="str">
            <v>INDEX</v>
          </cell>
          <cell r="BQ4" t="str">
            <v>INDEX</v>
          </cell>
          <cell r="BR4" t="str">
            <v>INDEX</v>
          </cell>
          <cell r="BS4" t="str">
            <v>INDEX</v>
          </cell>
          <cell r="BT4" t="str">
            <v>INDEX</v>
          </cell>
          <cell r="BU4" t="str">
            <v>INDEX</v>
          </cell>
          <cell r="BV4" t="str">
            <v>INDEX</v>
          </cell>
          <cell r="BW4" t="str">
            <v>INDEX</v>
          </cell>
          <cell r="BX4" t="str">
            <v>INDEX</v>
          </cell>
          <cell r="BY4" t="str">
            <v>INDEX</v>
          </cell>
          <cell r="BZ4" t="str">
            <v>INDEX</v>
          </cell>
          <cell r="CA4" t="str">
            <v>INDEX</v>
          </cell>
          <cell r="CB4" t="str">
            <v>INDEX</v>
          </cell>
          <cell r="CC4" t="str">
            <v>INDEX</v>
          </cell>
          <cell r="CD4" t="str">
            <v>INDEX</v>
          </cell>
          <cell r="CE4" t="str">
            <v>INDEX</v>
          </cell>
          <cell r="CF4" t="str">
            <v>INDEX</v>
          </cell>
          <cell r="CG4" t="str">
            <v>INDEX</v>
          </cell>
          <cell r="CH4" t="str">
            <v>INDEX</v>
          </cell>
          <cell r="CI4" t="str">
            <v>INDEX</v>
          </cell>
          <cell r="CJ4" t="str">
            <v>INDEX</v>
          </cell>
          <cell r="CK4" t="str">
            <v>INDEX</v>
          </cell>
          <cell r="CL4" t="str">
            <v>INDEX</v>
          </cell>
          <cell r="CM4" t="str">
            <v>INDEX</v>
          </cell>
          <cell r="CN4" t="str">
            <v>INDEX</v>
          </cell>
          <cell r="CO4" t="str">
            <v>INDEX</v>
          </cell>
          <cell r="CP4" t="str">
            <v>INDEX</v>
          </cell>
          <cell r="CQ4" t="str">
            <v>INDEX</v>
          </cell>
          <cell r="CR4" t="str">
            <v>INDEX</v>
          </cell>
          <cell r="CS4" t="str">
            <v>INDEX</v>
          </cell>
          <cell r="CT4" t="str">
            <v>INDEX</v>
          </cell>
          <cell r="CU4" t="str">
            <v>INDEX</v>
          </cell>
          <cell r="CV4" t="str">
            <v>INDEX</v>
          </cell>
          <cell r="CW4" t="str">
            <v>INDEX</v>
          </cell>
          <cell r="CX4" t="str">
            <v>INDEX</v>
          </cell>
          <cell r="CY4" t="str">
            <v>INDEX</v>
          </cell>
          <cell r="CZ4" t="str">
            <v>INDEX</v>
          </cell>
          <cell r="DA4" t="str">
            <v>INDEX</v>
          </cell>
          <cell r="DB4" t="str">
            <v>INDEX</v>
          </cell>
          <cell r="DC4" t="str">
            <v>INDEX</v>
          </cell>
          <cell r="DD4" t="str">
            <v>INDEX</v>
          </cell>
          <cell r="DE4" t="str">
            <v>INDEX</v>
          </cell>
          <cell r="DF4" t="str">
            <v>INDEX</v>
          </cell>
          <cell r="DG4" t="str">
            <v>INDEX</v>
          </cell>
          <cell r="DH4" t="str">
            <v>INDEX</v>
          </cell>
          <cell r="DI4" t="str">
            <v>INDEX</v>
          </cell>
          <cell r="DJ4" t="str">
            <v>INDEX</v>
          </cell>
          <cell r="DK4" t="str">
            <v>INDEX</v>
          </cell>
          <cell r="DL4" t="str">
            <v>INDEX</v>
          </cell>
          <cell r="DM4" t="str">
            <v>INDEX</v>
          </cell>
          <cell r="DN4" t="str">
            <v>INDEX</v>
          </cell>
          <cell r="DO4" t="str">
            <v>INDEX</v>
          </cell>
          <cell r="DP4" t="str">
            <v>INDEX</v>
          </cell>
          <cell r="DQ4" t="str">
            <v>INDEX</v>
          </cell>
          <cell r="DR4" t="str">
            <v>INDEX</v>
          </cell>
          <cell r="DS4" t="str">
            <v>INDEX</v>
          </cell>
          <cell r="DT4" t="str">
            <v>INDEX</v>
          </cell>
          <cell r="DU4" t="str">
            <v>INDEX</v>
          </cell>
          <cell r="DV4" t="str">
            <v>INDEX</v>
          </cell>
          <cell r="DW4" t="str">
            <v>INDEX</v>
          </cell>
          <cell r="DY4" t="str">
            <v>PERCENT</v>
          </cell>
          <cell r="DZ4" t="str">
            <v>PERCENT</v>
          </cell>
          <cell r="EA4" t="str">
            <v>PERCENT</v>
          </cell>
          <cell r="EB4" t="str">
            <v>PERCENT</v>
          </cell>
          <cell r="EC4" t="str">
            <v>PERCENT</v>
          </cell>
          <cell r="ED4" t="str">
            <v>PERCENT</v>
          </cell>
          <cell r="EE4" t="str">
            <v>PERCENT</v>
          </cell>
          <cell r="EF4" t="str">
            <v>PERCENT</v>
          </cell>
          <cell r="EG4" t="str">
            <v>PERCENT</v>
          </cell>
          <cell r="EH4" t="str">
            <v>PERCENT</v>
          </cell>
          <cell r="EI4" t="str">
            <v>PERCENT</v>
          </cell>
          <cell r="EJ4" t="str">
            <v>PERCENT</v>
          </cell>
          <cell r="EK4" t="str">
            <v>PERCENT</v>
          </cell>
          <cell r="EL4" t="str">
            <v>PERCENT</v>
          </cell>
          <cell r="EM4" t="str">
            <v>PERCENT</v>
          </cell>
          <cell r="EN4" t="str">
            <v>PERCENT</v>
          </cell>
          <cell r="EO4" t="str">
            <v>PERCENT</v>
          </cell>
          <cell r="EP4" t="str">
            <v>PERCENT</v>
          </cell>
          <cell r="EQ4" t="str">
            <v>PERCENT</v>
          </cell>
          <cell r="ER4" t="str">
            <v>PERCENT</v>
          </cell>
          <cell r="ES4" t="str">
            <v>PERCENT</v>
          </cell>
          <cell r="ET4" t="str">
            <v>PERCENT</v>
          </cell>
          <cell r="EU4" t="str">
            <v>PERCENT</v>
          </cell>
          <cell r="EV4" t="str">
            <v>PERCENT</v>
          </cell>
          <cell r="EW4" t="str">
            <v>PERCENT</v>
          </cell>
          <cell r="EX4" t="str">
            <v>PERCENT</v>
          </cell>
          <cell r="EY4" t="str">
            <v>PERCENT</v>
          </cell>
          <cell r="EZ4" t="str">
            <v>PERCENT</v>
          </cell>
          <cell r="FA4" t="str">
            <v>PERCENT</v>
          </cell>
          <cell r="FB4" t="str">
            <v>PERCENT</v>
          </cell>
          <cell r="FC4" t="str">
            <v>PERCENT</v>
          </cell>
          <cell r="FD4" t="str">
            <v>PERCENT</v>
          </cell>
          <cell r="FE4" t="str">
            <v>PERCENT</v>
          </cell>
          <cell r="FF4" t="str">
            <v>PERCENT</v>
          </cell>
          <cell r="FG4" t="str">
            <v>PERCENT</v>
          </cell>
          <cell r="FH4" t="str">
            <v>PERCENT</v>
          </cell>
          <cell r="FI4" t="str">
            <v>PERCENT</v>
          </cell>
          <cell r="FJ4" t="str">
            <v>PERCENT</v>
          </cell>
          <cell r="FK4" t="str">
            <v>PERCENT</v>
          </cell>
          <cell r="FL4" t="str">
            <v>PERCENT</v>
          </cell>
          <cell r="FM4" t="str">
            <v>PERCENT</v>
          </cell>
          <cell r="FN4" t="str">
            <v>PERCENT</v>
          </cell>
          <cell r="FO4" t="str">
            <v>PERCENT</v>
          </cell>
          <cell r="FP4" t="str">
            <v>PERCENT</v>
          </cell>
          <cell r="FQ4" t="str">
            <v>PERCENT</v>
          </cell>
          <cell r="FR4" t="str">
            <v>PERCENT</v>
          </cell>
          <cell r="FS4" t="str">
            <v>PERCENT</v>
          </cell>
          <cell r="FT4" t="str">
            <v>PERCENT</v>
          </cell>
          <cell r="FU4" t="str">
            <v>PERCENT</v>
          </cell>
          <cell r="FV4" t="str">
            <v>PERCENT</v>
          </cell>
          <cell r="FW4" t="str">
            <v>PERCENT</v>
          </cell>
          <cell r="FX4" t="str">
            <v>PERCENT</v>
          </cell>
          <cell r="FY4" t="str">
            <v>PERCENT</v>
          </cell>
          <cell r="FZ4" t="str">
            <v>PERCENT</v>
          </cell>
          <cell r="GA4" t="str">
            <v>PERCENT</v>
          </cell>
          <cell r="GB4" t="str">
            <v>PERCENT</v>
          </cell>
          <cell r="GC4" t="str">
            <v>PERCENT</v>
          </cell>
          <cell r="GD4" t="str">
            <v>PERCENT</v>
          </cell>
          <cell r="GE4" t="str">
            <v>PERCENT</v>
          </cell>
          <cell r="GF4" t="str">
            <v>PERCENT</v>
          </cell>
          <cell r="GG4" t="str">
            <v>PERCENT</v>
          </cell>
          <cell r="GH4" t="str">
            <v>PERCENT</v>
          </cell>
          <cell r="GI4" t="str">
            <v>PERCENT</v>
          </cell>
          <cell r="GJ4" t="str">
            <v>PERCENT</v>
          </cell>
          <cell r="GK4" t="str">
            <v>PERCENT</v>
          </cell>
          <cell r="GL4" t="str">
            <v>PERCENT</v>
          </cell>
          <cell r="GM4" t="str">
            <v>PERCENT</v>
          </cell>
          <cell r="GN4" t="str">
            <v>PERCENT</v>
          </cell>
          <cell r="GO4" t="str">
            <v>PERCENT</v>
          </cell>
          <cell r="GP4" t="str">
            <v>PERCENT</v>
          </cell>
          <cell r="GQ4" t="str">
            <v>PERCENT</v>
          </cell>
          <cell r="GR4" t="str">
            <v>PERCENT</v>
          </cell>
          <cell r="GS4" t="str">
            <v>PERCENT</v>
          </cell>
          <cell r="GT4" t="str">
            <v>PERCENT</v>
          </cell>
          <cell r="GU4" t="str">
            <v>PERCENT</v>
          </cell>
          <cell r="GV4" t="str">
            <v>PERCENT</v>
          </cell>
          <cell r="GW4" t="str">
            <v>PERCENT</v>
          </cell>
          <cell r="GX4" t="str">
            <v>PERCENT</v>
          </cell>
          <cell r="GY4" t="str">
            <v>PERCENT</v>
          </cell>
          <cell r="GZ4" t="str">
            <v>PERCENT</v>
          </cell>
          <cell r="HA4" t="str">
            <v>PERCENT</v>
          </cell>
          <cell r="HB4" t="str">
            <v>PERCENT</v>
          </cell>
          <cell r="HC4" t="str">
            <v>PERCENT</v>
          </cell>
          <cell r="HD4" t="str">
            <v>PERCENT</v>
          </cell>
          <cell r="HE4" t="str">
            <v>PERCENT</v>
          </cell>
          <cell r="HF4" t="str">
            <v>PERCENT</v>
          </cell>
          <cell r="HG4" t="str">
            <v>PERCENT</v>
          </cell>
          <cell r="HH4" t="str">
            <v>PERCENT</v>
          </cell>
          <cell r="HI4" t="str">
            <v>PERCENT</v>
          </cell>
          <cell r="HJ4" t="str">
            <v>PERCENT</v>
          </cell>
          <cell r="HK4" t="str">
            <v>PERCENT</v>
          </cell>
          <cell r="HL4" t="str">
            <v>PERCENT</v>
          </cell>
          <cell r="HM4" t="str">
            <v>PERCENT</v>
          </cell>
          <cell r="HN4" t="str">
            <v>PERCENT</v>
          </cell>
          <cell r="HO4" t="str">
            <v>PERCENT</v>
          </cell>
          <cell r="HP4" t="str">
            <v>PERCENT</v>
          </cell>
          <cell r="HQ4" t="str">
            <v>PERCENT</v>
          </cell>
          <cell r="HR4" t="str">
            <v>PERCENT</v>
          </cell>
          <cell r="HS4" t="str">
            <v>PERCENT</v>
          </cell>
          <cell r="HT4" t="str">
            <v>PERCENT</v>
          </cell>
          <cell r="HU4" t="str">
            <v>PERCENT</v>
          </cell>
          <cell r="HV4" t="str">
            <v>PERCENT</v>
          </cell>
          <cell r="HW4" t="str">
            <v>PERCENT</v>
          </cell>
          <cell r="HX4" t="str">
            <v>PERCENT</v>
          </cell>
          <cell r="HY4" t="str">
            <v>PERCENT</v>
          </cell>
          <cell r="HZ4" t="str">
            <v>PERCENT</v>
          </cell>
          <cell r="IA4" t="str">
            <v>PERCENT</v>
          </cell>
          <cell r="IB4" t="str">
            <v>PERCENT</v>
          </cell>
          <cell r="IC4" t="str">
            <v>PERCENT</v>
          </cell>
          <cell r="ID4" t="str">
            <v>PERCENT</v>
          </cell>
          <cell r="IE4" t="str">
            <v>PERCENT</v>
          </cell>
          <cell r="IF4" t="str">
            <v>PERCENT</v>
          </cell>
          <cell r="IG4" t="str">
            <v>PERCENT</v>
          </cell>
          <cell r="IH4" t="str">
            <v>PERCENT</v>
          </cell>
          <cell r="II4" t="str">
            <v>PERCENT</v>
          </cell>
          <cell r="IJ4" t="str">
            <v>PERCENT</v>
          </cell>
          <cell r="IK4" t="str">
            <v>PERCENT</v>
          </cell>
          <cell r="IL4" t="str">
            <v>PERCENT</v>
          </cell>
          <cell r="IM4" t="str">
            <v>PERCENT</v>
          </cell>
          <cell r="IN4" t="str">
            <v>PERCENT</v>
          </cell>
          <cell r="IO4" t="str">
            <v>PERCENT</v>
          </cell>
          <cell r="IP4" t="str">
            <v>PERCENT</v>
          </cell>
          <cell r="IQ4" t="str">
            <v>PERCENT</v>
          </cell>
        </row>
        <row r="5">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cell r="AP5" t="str">
            <v>Quarter</v>
          </cell>
          <cell r="AQ5" t="str">
            <v>Quarter</v>
          </cell>
          <cell r="AR5" t="str">
            <v>Quarter</v>
          </cell>
          <cell r="AS5" t="str">
            <v>Quarter</v>
          </cell>
          <cell r="AT5" t="str">
            <v>Quarter</v>
          </cell>
          <cell r="AU5" t="str">
            <v>Quarter</v>
          </cell>
          <cell r="AV5" t="str">
            <v>Quarter</v>
          </cell>
          <cell r="AW5" t="str">
            <v>Quarter</v>
          </cell>
          <cell r="AX5" t="str">
            <v>Quarter</v>
          </cell>
          <cell r="AY5" t="str">
            <v>Quarter</v>
          </cell>
          <cell r="AZ5" t="str">
            <v>Quarter</v>
          </cell>
          <cell r="BA5" t="str">
            <v>Quarter</v>
          </cell>
          <cell r="BB5" t="str">
            <v>Quarter</v>
          </cell>
          <cell r="BC5" t="str">
            <v>Quarter</v>
          </cell>
          <cell r="BD5" t="str">
            <v>Quarter</v>
          </cell>
          <cell r="BE5" t="str">
            <v>Quarter</v>
          </cell>
          <cell r="BF5" t="str">
            <v>Quarter</v>
          </cell>
          <cell r="BG5" t="str">
            <v>Quarter</v>
          </cell>
          <cell r="BH5" t="str">
            <v>Quarter</v>
          </cell>
          <cell r="BI5" t="str">
            <v>Quarter</v>
          </cell>
          <cell r="BJ5" t="str">
            <v>Quarter</v>
          </cell>
          <cell r="BK5" t="str">
            <v>Quarter</v>
          </cell>
          <cell r="BL5" t="str">
            <v>Quarter</v>
          </cell>
          <cell r="BM5" t="str">
            <v>Quarter</v>
          </cell>
          <cell r="BN5" t="str">
            <v>Quarter</v>
          </cell>
          <cell r="BO5" t="str">
            <v>Quarter</v>
          </cell>
          <cell r="BP5" t="str">
            <v>Quarter</v>
          </cell>
          <cell r="BQ5" t="str">
            <v>Quarter</v>
          </cell>
          <cell r="BR5" t="str">
            <v>Quarter</v>
          </cell>
          <cell r="BS5" t="str">
            <v>Quarter</v>
          </cell>
          <cell r="BT5" t="str">
            <v>Quarter</v>
          </cell>
          <cell r="BU5" t="str">
            <v>Quarter</v>
          </cell>
          <cell r="BV5" t="str">
            <v>Quarter</v>
          </cell>
          <cell r="BW5" t="str">
            <v>Quarter</v>
          </cell>
          <cell r="BX5" t="str">
            <v>Quarter</v>
          </cell>
          <cell r="BY5" t="str">
            <v>Quarter</v>
          </cell>
          <cell r="BZ5" t="str">
            <v>Quarter</v>
          </cell>
          <cell r="CA5" t="str">
            <v>Quarter</v>
          </cell>
          <cell r="CB5" t="str">
            <v>Quarter</v>
          </cell>
          <cell r="CC5" t="str">
            <v>Quarter</v>
          </cell>
          <cell r="CD5" t="str">
            <v>Quarter</v>
          </cell>
          <cell r="CE5" t="str">
            <v>Quarter</v>
          </cell>
          <cell r="CF5" t="str">
            <v>Quarter</v>
          </cell>
          <cell r="CG5" t="str">
            <v>Quarter</v>
          </cell>
          <cell r="CH5" t="str">
            <v>Quarter</v>
          </cell>
          <cell r="CI5" t="str">
            <v>Quarter</v>
          </cell>
          <cell r="CJ5" t="str">
            <v>Quarter</v>
          </cell>
          <cell r="CK5" t="str">
            <v>Quarter</v>
          </cell>
          <cell r="CL5" t="str">
            <v>Quarter</v>
          </cell>
          <cell r="CM5" t="str">
            <v>Quarter</v>
          </cell>
          <cell r="CN5" t="str">
            <v>Quarter</v>
          </cell>
          <cell r="CO5" t="str">
            <v>Quarter</v>
          </cell>
          <cell r="CP5" t="str">
            <v>Quarter</v>
          </cell>
          <cell r="CQ5" t="str">
            <v>Quarter</v>
          </cell>
          <cell r="CR5" t="str">
            <v>Quarter</v>
          </cell>
          <cell r="CS5" t="str">
            <v>Quarter</v>
          </cell>
          <cell r="CT5" t="str">
            <v>Quarter</v>
          </cell>
          <cell r="CU5" t="str">
            <v>Quarter</v>
          </cell>
          <cell r="CV5" t="str">
            <v>Quarter</v>
          </cell>
          <cell r="CW5" t="str">
            <v>Quarter</v>
          </cell>
          <cell r="CX5" t="str">
            <v>Quarter</v>
          </cell>
          <cell r="CY5" t="str">
            <v>Quarter</v>
          </cell>
          <cell r="CZ5" t="str">
            <v>Quarter</v>
          </cell>
          <cell r="DA5" t="str">
            <v>Quarter</v>
          </cell>
          <cell r="DB5" t="str">
            <v>Quarter</v>
          </cell>
          <cell r="DC5" t="str">
            <v>Quarter</v>
          </cell>
          <cell r="DD5" t="str">
            <v>Quarter</v>
          </cell>
          <cell r="DE5" t="str">
            <v>Quarter</v>
          </cell>
          <cell r="DF5" t="str">
            <v>Quarter</v>
          </cell>
          <cell r="DG5" t="str">
            <v>Quarter</v>
          </cell>
          <cell r="DH5" t="str">
            <v>Quarter</v>
          </cell>
          <cell r="DI5" t="str">
            <v>Quarter</v>
          </cell>
          <cell r="DJ5" t="str">
            <v>Quarter</v>
          </cell>
          <cell r="DK5" t="str">
            <v>Quarter</v>
          </cell>
          <cell r="DL5" t="str">
            <v>Quarter</v>
          </cell>
          <cell r="DM5" t="str">
            <v>Quarter</v>
          </cell>
          <cell r="DN5" t="str">
            <v>Quarter</v>
          </cell>
          <cell r="DO5" t="str">
            <v>Quarter</v>
          </cell>
          <cell r="DP5" t="str">
            <v>Quarter</v>
          </cell>
          <cell r="DQ5" t="str">
            <v>Quarter</v>
          </cell>
          <cell r="DR5" t="str">
            <v>Quarter</v>
          </cell>
          <cell r="DS5" t="str">
            <v>Quarter</v>
          </cell>
          <cell r="DT5" t="str">
            <v>Quarter</v>
          </cell>
          <cell r="DU5" t="str">
            <v>Quarter</v>
          </cell>
          <cell r="DV5" t="str">
            <v>Quarter</v>
          </cell>
          <cell r="DW5" t="str">
            <v>Quarter</v>
          </cell>
          <cell r="DY5" t="str">
            <v>Quarter</v>
          </cell>
          <cell r="DZ5" t="str">
            <v>Quarter</v>
          </cell>
          <cell r="EA5" t="str">
            <v>Quarter</v>
          </cell>
          <cell r="EB5" t="str">
            <v>Quarter</v>
          </cell>
          <cell r="EC5" t="str">
            <v>Quarter</v>
          </cell>
          <cell r="ED5" t="str">
            <v>Quarter</v>
          </cell>
          <cell r="EE5" t="str">
            <v>Quarter</v>
          </cell>
          <cell r="EF5" t="str">
            <v>Quarter</v>
          </cell>
          <cell r="EG5" t="str">
            <v>Quarter</v>
          </cell>
          <cell r="EH5" t="str">
            <v>Quarter</v>
          </cell>
          <cell r="EI5" t="str">
            <v>Quarter</v>
          </cell>
          <cell r="EJ5" t="str">
            <v>Quarter</v>
          </cell>
          <cell r="EK5" t="str">
            <v>Quarter</v>
          </cell>
          <cell r="EL5" t="str">
            <v>Quarter</v>
          </cell>
          <cell r="EM5" t="str">
            <v>Quarter</v>
          </cell>
          <cell r="EN5" t="str">
            <v>Quarter</v>
          </cell>
          <cell r="EO5" t="str">
            <v>Quarter</v>
          </cell>
          <cell r="EP5" t="str">
            <v>Quarter</v>
          </cell>
          <cell r="EQ5" t="str">
            <v>Quarter</v>
          </cell>
          <cell r="ER5" t="str">
            <v>Quarter</v>
          </cell>
          <cell r="ES5" t="str">
            <v>Quarter</v>
          </cell>
          <cell r="ET5" t="str">
            <v>Quarter</v>
          </cell>
          <cell r="EU5" t="str">
            <v>Quarter</v>
          </cell>
          <cell r="EV5" t="str">
            <v>Quarter</v>
          </cell>
          <cell r="EW5" t="str">
            <v>Quarter</v>
          </cell>
          <cell r="EX5" t="str">
            <v>Quarter</v>
          </cell>
          <cell r="EY5" t="str">
            <v>Quarter</v>
          </cell>
          <cell r="EZ5" t="str">
            <v>Quarter</v>
          </cell>
          <cell r="FA5" t="str">
            <v>Quarter</v>
          </cell>
          <cell r="FB5" t="str">
            <v>Quarter</v>
          </cell>
          <cell r="FC5" t="str">
            <v>Quarter</v>
          </cell>
          <cell r="FD5" t="str">
            <v>Quarter</v>
          </cell>
          <cell r="FE5" t="str">
            <v>Quarter</v>
          </cell>
          <cell r="FF5" t="str">
            <v>Quarter</v>
          </cell>
          <cell r="FG5" t="str">
            <v>Quarter</v>
          </cell>
          <cell r="FH5" t="str">
            <v>Quarter</v>
          </cell>
          <cell r="FI5" t="str">
            <v>Quarter</v>
          </cell>
          <cell r="FJ5" t="str">
            <v>Quarter</v>
          </cell>
          <cell r="FK5" t="str">
            <v>Quarter</v>
          </cell>
          <cell r="FL5" t="str">
            <v>Quarter</v>
          </cell>
          <cell r="FM5" t="str">
            <v>Quarter</v>
          </cell>
          <cell r="FN5" t="str">
            <v>Quarter</v>
          </cell>
          <cell r="FO5" t="str">
            <v>Quarter</v>
          </cell>
          <cell r="FP5" t="str">
            <v>Quarter</v>
          </cell>
          <cell r="FQ5" t="str">
            <v>Quarter</v>
          </cell>
          <cell r="FR5" t="str">
            <v>Quarter</v>
          </cell>
          <cell r="FS5" t="str">
            <v>Quarter</v>
          </cell>
          <cell r="FT5" t="str">
            <v>Quarter</v>
          </cell>
          <cell r="FU5" t="str">
            <v>Quarter</v>
          </cell>
          <cell r="FV5" t="str">
            <v>Quarter</v>
          </cell>
          <cell r="FW5" t="str">
            <v>Quarter</v>
          </cell>
          <cell r="FX5" t="str">
            <v>Quarter</v>
          </cell>
          <cell r="FY5" t="str">
            <v>Quarter</v>
          </cell>
          <cell r="FZ5" t="str">
            <v>Quarter</v>
          </cell>
          <cell r="GA5" t="str">
            <v>Quarter</v>
          </cell>
          <cell r="GB5" t="str">
            <v>Quarter</v>
          </cell>
          <cell r="GC5" t="str">
            <v>Quarter</v>
          </cell>
          <cell r="GD5" t="str">
            <v>Quarter</v>
          </cell>
          <cell r="GE5" t="str">
            <v>Quarter</v>
          </cell>
          <cell r="GF5" t="str">
            <v>Quarter</v>
          </cell>
          <cell r="GG5" t="str">
            <v>Quarter</v>
          </cell>
          <cell r="GH5" t="str">
            <v>Quarter</v>
          </cell>
          <cell r="GI5" t="str">
            <v>Quarter</v>
          </cell>
          <cell r="GJ5" t="str">
            <v>Quarter</v>
          </cell>
          <cell r="GK5" t="str">
            <v>Quarter</v>
          </cell>
          <cell r="GL5" t="str">
            <v>Quarter</v>
          </cell>
          <cell r="GM5" t="str">
            <v>Quarter</v>
          </cell>
          <cell r="GN5" t="str">
            <v>Quarter</v>
          </cell>
          <cell r="GO5" t="str">
            <v>Quarter</v>
          </cell>
          <cell r="GP5" t="str">
            <v>Quarter</v>
          </cell>
          <cell r="GQ5" t="str">
            <v>Quarter</v>
          </cell>
          <cell r="GR5" t="str">
            <v>Quarter</v>
          </cell>
          <cell r="GS5" t="str">
            <v>Quarter</v>
          </cell>
          <cell r="GT5" t="str">
            <v>Quarter</v>
          </cell>
          <cell r="GU5" t="str">
            <v>Quarter</v>
          </cell>
          <cell r="GV5" t="str">
            <v>Quarter</v>
          </cell>
          <cell r="GW5" t="str">
            <v>Quarter</v>
          </cell>
          <cell r="GX5" t="str">
            <v>Quarter</v>
          </cell>
          <cell r="GY5" t="str">
            <v>Quarter</v>
          </cell>
          <cell r="GZ5" t="str">
            <v>Quarter</v>
          </cell>
          <cell r="HA5" t="str">
            <v>Quarter</v>
          </cell>
          <cell r="HB5" t="str">
            <v>Quarter</v>
          </cell>
          <cell r="HC5" t="str">
            <v>Quarter</v>
          </cell>
          <cell r="HD5" t="str">
            <v>Quarter</v>
          </cell>
          <cell r="HE5" t="str">
            <v>Quarter</v>
          </cell>
          <cell r="HF5" t="str">
            <v>Quarter</v>
          </cell>
          <cell r="HG5" t="str">
            <v>Quarter</v>
          </cell>
          <cell r="HH5" t="str">
            <v>Quarter</v>
          </cell>
          <cell r="HI5" t="str">
            <v>Quarter</v>
          </cell>
          <cell r="HJ5" t="str">
            <v>Quarter</v>
          </cell>
          <cell r="HK5" t="str">
            <v>Quarter</v>
          </cell>
          <cell r="HL5" t="str">
            <v>Quarter</v>
          </cell>
          <cell r="HM5" t="str">
            <v>Quarter</v>
          </cell>
          <cell r="HN5" t="str">
            <v>Quarter</v>
          </cell>
          <cell r="HO5" t="str">
            <v>Quarter</v>
          </cell>
          <cell r="HP5" t="str">
            <v>Quarter</v>
          </cell>
          <cell r="HQ5" t="str">
            <v>Quarter</v>
          </cell>
          <cell r="HR5" t="str">
            <v>Quarter</v>
          </cell>
          <cell r="HS5" t="str">
            <v>Quarter</v>
          </cell>
          <cell r="HT5" t="str">
            <v>Quarter</v>
          </cell>
          <cell r="HU5" t="str">
            <v>Quarter</v>
          </cell>
          <cell r="HV5" t="str">
            <v>Quarter</v>
          </cell>
          <cell r="HW5" t="str">
            <v>Quarter</v>
          </cell>
          <cell r="HX5" t="str">
            <v>Quarter</v>
          </cell>
          <cell r="HY5" t="str">
            <v>Quarter</v>
          </cell>
          <cell r="HZ5" t="str">
            <v>Quarter</v>
          </cell>
          <cell r="IA5" t="str">
            <v>Quarter</v>
          </cell>
          <cell r="IB5" t="str">
            <v>Quarter</v>
          </cell>
          <cell r="IC5" t="str">
            <v>Quarter</v>
          </cell>
          <cell r="ID5" t="str">
            <v>Quarter</v>
          </cell>
          <cell r="IE5" t="str">
            <v>Quarter</v>
          </cell>
          <cell r="IF5" t="str">
            <v>Quarter</v>
          </cell>
          <cell r="IG5" t="str">
            <v>Quarter</v>
          </cell>
          <cell r="IH5" t="str">
            <v>Quarter</v>
          </cell>
          <cell r="II5" t="str">
            <v>Quarter</v>
          </cell>
          <cell r="IJ5" t="str">
            <v>Quarter</v>
          </cell>
          <cell r="IK5" t="str">
            <v>Quarter</v>
          </cell>
          <cell r="IL5" t="str">
            <v>Quarter</v>
          </cell>
          <cell r="IM5" t="str">
            <v>Quarter</v>
          </cell>
          <cell r="IN5" t="str">
            <v>Quarter</v>
          </cell>
          <cell r="IO5" t="str">
            <v>Quarter</v>
          </cell>
          <cell r="IP5" t="str">
            <v>Quarter</v>
          </cell>
          <cell r="IQ5" t="str">
            <v>Quarter</v>
          </cell>
        </row>
        <row r="6">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cell r="AP6">
            <v>3</v>
          </cell>
          <cell r="AQ6">
            <v>3</v>
          </cell>
          <cell r="AR6">
            <v>3</v>
          </cell>
          <cell r="AS6">
            <v>3</v>
          </cell>
          <cell r="AT6">
            <v>3</v>
          </cell>
          <cell r="AU6">
            <v>3</v>
          </cell>
          <cell r="AV6">
            <v>3</v>
          </cell>
          <cell r="AW6">
            <v>3</v>
          </cell>
          <cell r="AX6">
            <v>3</v>
          </cell>
          <cell r="AY6">
            <v>3</v>
          </cell>
          <cell r="AZ6">
            <v>3</v>
          </cell>
          <cell r="BA6">
            <v>3</v>
          </cell>
          <cell r="BB6">
            <v>3</v>
          </cell>
          <cell r="BC6">
            <v>3</v>
          </cell>
          <cell r="BD6">
            <v>3</v>
          </cell>
          <cell r="BE6">
            <v>3</v>
          </cell>
          <cell r="BF6">
            <v>3</v>
          </cell>
          <cell r="BG6">
            <v>3</v>
          </cell>
          <cell r="BH6">
            <v>3</v>
          </cell>
          <cell r="BI6">
            <v>3</v>
          </cell>
          <cell r="BJ6">
            <v>3</v>
          </cell>
          <cell r="BK6">
            <v>3</v>
          </cell>
          <cell r="BL6">
            <v>3</v>
          </cell>
          <cell r="BM6">
            <v>3</v>
          </cell>
          <cell r="BN6">
            <v>3</v>
          </cell>
          <cell r="BO6">
            <v>3</v>
          </cell>
          <cell r="BP6">
            <v>3</v>
          </cell>
          <cell r="BQ6">
            <v>3</v>
          </cell>
          <cell r="BR6">
            <v>3</v>
          </cell>
          <cell r="BS6">
            <v>3</v>
          </cell>
          <cell r="BT6">
            <v>3</v>
          </cell>
          <cell r="BU6">
            <v>3</v>
          </cell>
          <cell r="BV6">
            <v>3</v>
          </cell>
          <cell r="BW6">
            <v>3</v>
          </cell>
          <cell r="BX6">
            <v>3</v>
          </cell>
          <cell r="BY6">
            <v>3</v>
          </cell>
          <cell r="BZ6">
            <v>3</v>
          </cell>
          <cell r="CA6">
            <v>3</v>
          </cell>
          <cell r="CB6">
            <v>3</v>
          </cell>
          <cell r="CC6">
            <v>3</v>
          </cell>
          <cell r="CD6">
            <v>3</v>
          </cell>
          <cell r="CE6">
            <v>3</v>
          </cell>
          <cell r="CF6">
            <v>3</v>
          </cell>
          <cell r="CG6">
            <v>3</v>
          </cell>
          <cell r="CH6">
            <v>3</v>
          </cell>
          <cell r="CI6">
            <v>3</v>
          </cell>
          <cell r="CJ6">
            <v>3</v>
          </cell>
          <cell r="CK6">
            <v>3</v>
          </cell>
          <cell r="CL6">
            <v>3</v>
          </cell>
          <cell r="CM6">
            <v>3</v>
          </cell>
          <cell r="CN6">
            <v>3</v>
          </cell>
          <cell r="CO6">
            <v>3</v>
          </cell>
          <cell r="CP6">
            <v>3</v>
          </cell>
          <cell r="CQ6">
            <v>3</v>
          </cell>
          <cell r="CR6">
            <v>3</v>
          </cell>
          <cell r="CS6">
            <v>3</v>
          </cell>
          <cell r="CT6">
            <v>3</v>
          </cell>
          <cell r="CU6">
            <v>3</v>
          </cell>
          <cell r="CV6">
            <v>3</v>
          </cell>
          <cell r="CW6">
            <v>3</v>
          </cell>
          <cell r="CX6">
            <v>3</v>
          </cell>
          <cell r="CY6">
            <v>3</v>
          </cell>
          <cell r="CZ6">
            <v>3</v>
          </cell>
          <cell r="DA6">
            <v>3</v>
          </cell>
          <cell r="DB6">
            <v>3</v>
          </cell>
          <cell r="DC6">
            <v>3</v>
          </cell>
          <cell r="DD6">
            <v>3</v>
          </cell>
          <cell r="DE6">
            <v>3</v>
          </cell>
          <cell r="DF6">
            <v>3</v>
          </cell>
          <cell r="DG6">
            <v>3</v>
          </cell>
          <cell r="DH6">
            <v>3</v>
          </cell>
          <cell r="DI6">
            <v>3</v>
          </cell>
          <cell r="DJ6">
            <v>3</v>
          </cell>
          <cell r="DK6">
            <v>3</v>
          </cell>
          <cell r="DL6">
            <v>3</v>
          </cell>
          <cell r="DM6">
            <v>3</v>
          </cell>
          <cell r="DN6">
            <v>3</v>
          </cell>
          <cell r="DO6">
            <v>3</v>
          </cell>
          <cell r="DP6">
            <v>3</v>
          </cell>
          <cell r="DQ6">
            <v>3</v>
          </cell>
          <cell r="DR6">
            <v>3</v>
          </cell>
          <cell r="DS6">
            <v>3</v>
          </cell>
          <cell r="DT6">
            <v>3</v>
          </cell>
          <cell r="DU6">
            <v>3</v>
          </cell>
          <cell r="DV6">
            <v>3</v>
          </cell>
          <cell r="DW6">
            <v>3</v>
          </cell>
          <cell r="DY6">
            <v>3</v>
          </cell>
          <cell r="DZ6">
            <v>3</v>
          </cell>
          <cell r="EA6">
            <v>3</v>
          </cell>
          <cell r="EB6">
            <v>3</v>
          </cell>
          <cell r="EC6">
            <v>3</v>
          </cell>
          <cell r="ED6">
            <v>3</v>
          </cell>
          <cell r="EE6">
            <v>3</v>
          </cell>
          <cell r="EF6">
            <v>3</v>
          </cell>
          <cell r="EG6">
            <v>3</v>
          </cell>
          <cell r="EH6">
            <v>3</v>
          </cell>
          <cell r="EI6">
            <v>3</v>
          </cell>
          <cell r="EJ6">
            <v>3</v>
          </cell>
          <cell r="EK6">
            <v>3</v>
          </cell>
          <cell r="EL6">
            <v>3</v>
          </cell>
          <cell r="EM6">
            <v>3</v>
          </cell>
          <cell r="EN6">
            <v>3</v>
          </cell>
          <cell r="EO6">
            <v>3</v>
          </cell>
          <cell r="EP6">
            <v>3</v>
          </cell>
          <cell r="EQ6">
            <v>3</v>
          </cell>
          <cell r="ER6">
            <v>3</v>
          </cell>
          <cell r="ES6">
            <v>3</v>
          </cell>
          <cell r="ET6">
            <v>3</v>
          </cell>
          <cell r="EU6">
            <v>3</v>
          </cell>
          <cell r="EV6">
            <v>3</v>
          </cell>
          <cell r="EW6">
            <v>3</v>
          </cell>
          <cell r="EX6">
            <v>3</v>
          </cell>
          <cell r="EY6">
            <v>3</v>
          </cell>
          <cell r="EZ6">
            <v>3</v>
          </cell>
          <cell r="FA6">
            <v>3</v>
          </cell>
          <cell r="FB6">
            <v>3</v>
          </cell>
          <cell r="FC6">
            <v>3</v>
          </cell>
          <cell r="FD6">
            <v>3</v>
          </cell>
          <cell r="FE6">
            <v>3</v>
          </cell>
          <cell r="FF6">
            <v>3</v>
          </cell>
          <cell r="FG6">
            <v>3</v>
          </cell>
          <cell r="FH6">
            <v>3</v>
          </cell>
          <cell r="FI6">
            <v>3</v>
          </cell>
          <cell r="FJ6">
            <v>3</v>
          </cell>
          <cell r="FK6">
            <v>3</v>
          </cell>
          <cell r="FL6">
            <v>3</v>
          </cell>
          <cell r="FM6">
            <v>3</v>
          </cell>
          <cell r="FN6">
            <v>3</v>
          </cell>
          <cell r="FO6">
            <v>3</v>
          </cell>
          <cell r="FP6">
            <v>3</v>
          </cell>
          <cell r="FQ6">
            <v>3</v>
          </cell>
          <cell r="FR6">
            <v>3</v>
          </cell>
          <cell r="FS6">
            <v>3</v>
          </cell>
          <cell r="FT6">
            <v>3</v>
          </cell>
          <cell r="FU6">
            <v>3</v>
          </cell>
          <cell r="FV6">
            <v>3</v>
          </cell>
          <cell r="FW6">
            <v>3</v>
          </cell>
          <cell r="FX6">
            <v>3</v>
          </cell>
          <cell r="FY6">
            <v>3</v>
          </cell>
          <cell r="FZ6">
            <v>3</v>
          </cell>
          <cell r="GA6">
            <v>3</v>
          </cell>
          <cell r="GB6">
            <v>3</v>
          </cell>
          <cell r="GC6">
            <v>3</v>
          </cell>
          <cell r="GD6">
            <v>3</v>
          </cell>
          <cell r="GE6">
            <v>3</v>
          </cell>
          <cell r="GF6">
            <v>3</v>
          </cell>
          <cell r="GG6">
            <v>3</v>
          </cell>
          <cell r="GH6">
            <v>3</v>
          </cell>
          <cell r="GI6">
            <v>3</v>
          </cell>
          <cell r="GJ6">
            <v>3</v>
          </cell>
          <cell r="GK6">
            <v>3</v>
          </cell>
          <cell r="GL6">
            <v>3</v>
          </cell>
          <cell r="GM6">
            <v>3</v>
          </cell>
          <cell r="GN6">
            <v>3</v>
          </cell>
          <cell r="GO6">
            <v>3</v>
          </cell>
          <cell r="GP6">
            <v>3</v>
          </cell>
          <cell r="GQ6">
            <v>3</v>
          </cell>
          <cell r="GR6">
            <v>3</v>
          </cell>
          <cell r="GS6">
            <v>3</v>
          </cell>
          <cell r="GT6">
            <v>3</v>
          </cell>
          <cell r="GU6">
            <v>3</v>
          </cell>
          <cell r="GV6">
            <v>3</v>
          </cell>
          <cell r="GW6">
            <v>3</v>
          </cell>
          <cell r="GX6">
            <v>3</v>
          </cell>
          <cell r="GY6">
            <v>3</v>
          </cell>
          <cell r="GZ6">
            <v>3</v>
          </cell>
          <cell r="HA6">
            <v>3</v>
          </cell>
          <cell r="HB6">
            <v>3</v>
          </cell>
          <cell r="HC6">
            <v>3</v>
          </cell>
          <cell r="HD6">
            <v>3</v>
          </cell>
          <cell r="HE6">
            <v>3</v>
          </cell>
          <cell r="HF6">
            <v>3</v>
          </cell>
          <cell r="HG6">
            <v>3</v>
          </cell>
          <cell r="HH6">
            <v>3</v>
          </cell>
          <cell r="HI6">
            <v>3</v>
          </cell>
          <cell r="HJ6">
            <v>3</v>
          </cell>
          <cell r="HK6">
            <v>3</v>
          </cell>
          <cell r="HL6">
            <v>3</v>
          </cell>
          <cell r="HM6">
            <v>3</v>
          </cell>
          <cell r="HN6">
            <v>3</v>
          </cell>
          <cell r="HO6">
            <v>3</v>
          </cell>
          <cell r="HP6">
            <v>3</v>
          </cell>
          <cell r="HQ6">
            <v>3</v>
          </cell>
          <cell r="HR6">
            <v>3</v>
          </cell>
          <cell r="HS6">
            <v>3</v>
          </cell>
          <cell r="HT6">
            <v>3</v>
          </cell>
          <cell r="HU6">
            <v>3</v>
          </cell>
          <cell r="HV6">
            <v>3</v>
          </cell>
          <cell r="HW6">
            <v>3</v>
          </cell>
          <cell r="HX6">
            <v>3</v>
          </cell>
          <cell r="HY6">
            <v>3</v>
          </cell>
          <cell r="HZ6">
            <v>3</v>
          </cell>
          <cell r="IA6">
            <v>3</v>
          </cell>
          <cell r="IB6">
            <v>3</v>
          </cell>
          <cell r="IC6">
            <v>3</v>
          </cell>
          <cell r="ID6">
            <v>3</v>
          </cell>
          <cell r="IE6">
            <v>3</v>
          </cell>
          <cell r="IF6">
            <v>3</v>
          </cell>
          <cell r="IG6">
            <v>3</v>
          </cell>
          <cell r="IH6">
            <v>3</v>
          </cell>
          <cell r="II6">
            <v>3</v>
          </cell>
          <cell r="IJ6">
            <v>3</v>
          </cell>
          <cell r="IK6">
            <v>3</v>
          </cell>
          <cell r="IL6">
            <v>3</v>
          </cell>
          <cell r="IM6">
            <v>3</v>
          </cell>
          <cell r="IN6">
            <v>3</v>
          </cell>
          <cell r="IO6">
            <v>3</v>
          </cell>
          <cell r="IP6">
            <v>3</v>
          </cell>
          <cell r="IQ6">
            <v>3</v>
          </cell>
        </row>
        <row r="7">
          <cell r="B7">
            <v>26543</v>
          </cell>
          <cell r="C7">
            <v>26543</v>
          </cell>
          <cell r="D7">
            <v>29465</v>
          </cell>
          <cell r="E7">
            <v>29465</v>
          </cell>
          <cell r="F7">
            <v>29465</v>
          </cell>
          <cell r="G7">
            <v>26543</v>
          </cell>
          <cell r="H7">
            <v>29465</v>
          </cell>
          <cell r="I7">
            <v>29465</v>
          </cell>
          <cell r="J7">
            <v>29465</v>
          </cell>
          <cell r="K7">
            <v>29465</v>
          </cell>
          <cell r="L7">
            <v>26543</v>
          </cell>
          <cell r="M7">
            <v>26543</v>
          </cell>
          <cell r="N7">
            <v>26543</v>
          </cell>
          <cell r="O7">
            <v>26543</v>
          </cell>
          <cell r="P7">
            <v>26543</v>
          </cell>
          <cell r="Q7">
            <v>29465</v>
          </cell>
          <cell r="R7">
            <v>29465</v>
          </cell>
          <cell r="S7">
            <v>28004</v>
          </cell>
          <cell r="T7">
            <v>32752</v>
          </cell>
          <cell r="U7">
            <v>32752</v>
          </cell>
          <cell r="V7">
            <v>32752</v>
          </cell>
          <cell r="W7">
            <v>32752</v>
          </cell>
          <cell r="X7">
            <v>32752</v>
          </cell>
          <cell r="Y7">
            <v>32752</v>
          </cell>
          <cell r="Z7">
            <v>28004</v>
          </cell>
          <cell r="AA7">
            <v>29465</v>
          </cell>
          <cell r="AB7">
            <v>29465</v>
          </cell>
          <cell r="AC7">
            <v>26543</v>
          </cell>
          <cell r="AD7">
            <v>29465</v>
          </cell>
          <cell r="AE7">
            <v>29465</v>
          </cell>
          <cell r="AF7">
            <v>29465</v>
          </cell>
          <cell r="AG7">
            <v>32752</v>
          </cell>
          <cell r="AH7">
            <v>32752</v>
          </cell>
          <cell r="AI7">
            <v>29465</v>
          </cell>
          <cell r="AJ7">
            <v>26543</v>
          </cell>
          <cell r="AK7">
            <v>26543</v>
          </cell>
          <cell r="AL7">
            <v>26543</v>
          </cell>
          <cell r="AM7">
            <v>29465</v>
          </cell>
          <cell r="AN7">
            <v>29465</v>
          </cell>
          <cell r="AO7">
            <v>26543</v>
          </cell>
          <cell r="AP7">
            <v>26543</v>
          </cell>
          <cell r="AQ7">
            <v>32752</v>
          </cell>
          <cell r="AR7">
            <v>32752</v>
          </cell>
          <cell r="AS7">
            <v>29465</v>
          </cell>
          <cell r="AT7">
            <v>32752</v>
          </cell>
          <cell r="AU7">
            <v>32752</v>
          </cell>
          <cell r="AV7">
            <v>29465</v>
          </cell>
          <cell r="AW7">
            <v>32752</v>
          </cell>
          <cell r="AX7">
            <v>26543</v>
          </cell>
          <cell r="AY7">
            <v>29465</v>
          </cell>
          <cell r="AZ7">
            <v>29465</v>
          </cell>
          <cell r="BA7">
            <v>29465</v>
          </cell>
          <cell r="BB7">
            <v>35947</v>
          </cell>
          <cell r="BC7">
            <v>35947</v>
          </cell>
          <cell r="BD7">
            <v>26543</v>
          </cell>
          <cell r="BE7">
            <v>26543</v>
          </cell>
          <cell r="BF7">
            <v>26543</v>
          </cell>
          <cell r="BG7">
            <v>26543</v>
          </cell>
          <cell r="BH7">
            <v>29465</v>
          </cell>
          <cell r="BI7">
            <v>32752</v>
          </cell>
          <cell r="BJ7">
            <v>35947</v>
          </cell>
          <cell r="BK7">
            <v>26543</v>
          </cell>
          <cell r="BL7">
            <v>35947</v>
          </cell>
          <cell r="BM7">
            <v>35947</v>
          </cell>
          <cell r="BN7">
            <v>29465</v>
          </cell>
          <cell r="BO7">
            <v>26543</v>
          </cell>
          <cell r="BP7">
            <v>32752</v>
          </cell>
          <cell r="BQ7">
            <v>29465</v>
          </cell>
          <cell r="BR7">
            <v>29465</v>
          </cell>
          <cell r="BS7">
            <v>26543</v>
          </cell>
          <cell r="BT7">
            <v>32752</v>
          </cell>
          <cell r="BU7">
            <v>26543</v>
          </cell>
          <cell r="BV7">
            <v>26543</v>
          </cell>
          <cell r="BW7">
            <v>32752</v>
          </cell>
          <cell r="BX7">
            <v>29465</v>
          </cell>
          <cell r="BY7">
            <v>32752</v>
          </cell>
          <cell r="BZ7">
            <v>29465</v>
          </cell>
          <cell r="CA7">
            <v>29465</v>
          </cell>
          <cell r="CB7">
            <v>32752</v>
          </cell>
          <cell r="CC7">
            <v>32752</v>
          </cell>
          <cell r="CD7">
            <v>30011</v>
          </cell>
          <cell r="CE7">
            <v>26543</v>
          </cell>
          <cell r="CF7">
            <v>32752</v>
          </cell>
          <cell r="CG7">
            <v>32752</v>
          </cell>
          <cell r="CH7">
            <v>26543</v>
          </cell>
          <cell r="CI7">
            <v>29465</v>
          </cell>
          <cell r="CJ7">
            <v>31747</v>
          </cell>
          <cell r="CK7">
            <v>29465</v>
          </cell>
          <cell r="CL7">
            <v>29465</v>
          </cell>
          <cell r="CM7">
            <v>26543</v>
          </cell>
          <cell r="CN7">
            <v>26543</v>
          </cell>
          <cell r="CO7">
            <v>26543</v>
          </cell>
          <cell r="CP7">
            <v>26543</v>
          </cell>
          <cell r="CQ7">
            <v>29465</v>
          </cell>
          <cell r="CR7">
            <v>29465</v>
          </cell>
          <cell r="CS7">
            <v>29465</v>
          </cell>
          <cell r="CT7">
            <v>26543</v>
          </cell>
          <cell r="CU7">
            <v>26543</v>
          </cell>
          <cell r="CV7">
            <v>29465</v>
          </cell>
          <cell r="CW7">
            <v>29465</v>
          </cell>
          <cell r="CX7">
            <v>32752</v>
          </cell>
          <cell r="CY7">
            <v>32752</v>
          </cell>
          <cell r="CZ7">
            <v>29465</v>
          </cell>
          <cell r="DA7">
            <v>32752</v>
          </cell>
          <cell r="DB7">
            <v>32752</v>
          </cell>
          <cell r="DC7">
            <v>35947</v>
          </cell>
          <cell r="DD7">
            <v>35947</v>
          </cell>
          <cell r="DE7">
            <v>32752</v>
          </cell>
          <cell r="DF7">
            <v>35947</v>
          </cell>
          <cell r="DG7">
            <v>35947</v>
          </cell>
          <cell r="DH7">
            <v>35947</v>
          </cell>
          <cell r="DI7">
            <v>29465</v>
          </cell>
          <cell r="DJ7">
            <v>31747</v>
          </cell>
          <cell r="DK7">
            <v>35947</v>
          </cell>
          <cell r="DL7">
            <v>30011</v>
          </cell>
          <cell r="DM7">
            <v>30011</v>
          </cell>
          <cell r="DN7">
            <v>30011</v>
          </cell>
          <cell r="DO7">
            <v>30011</v>
          </cell>
          <cell r="DP7">
            <v>36678</v>
          </cell>
          <cell r="DQ7">
            <v>36678</v>
          </cell>
          <cell r="DR7">
            <v>36678</v>
          </cell>
          <cell r="DS7">
            <v>38504</v>
          </cell>
          <cell r="DT7">
            <v>38504</v>
          </cell>
          <cell r="DU7">
            <v>38504</v>
          </cell>
          <cell r="DV7">
            <v>38504</v>
          </cell>
          <cell r="DW7">
            <v>32752</v>
          </cell>
          <cell r="DY7">
            <v>26634</v>
          </cell>
          <cell r="DZ7">
            <v>26634</v>
          </cell>
          <cell r="EA7">
            <v>29556</v>
          </cell>
          <cell r="EB7">
            <v>29556</v>
          </cell>
          <cell r="EC7">
            <v>29556</v>
          </cell>
          <cell r="ED7">
            <v>26634</v>
          </cell>
          <cell r="EE7">
            <v>29556</v>
          </cell>
          <cell r="EF7">
            <v>29556</v>
          </cell>
          <cell r="EG7">
            <v>29556</v>
          </cell>
          <cell r="EH7">
            <v>29556</v>
          </cell>
          <cell r="EI7">
            <v>26634</v>
          </cell>
          <cell r="EJ7">
            <v>26634</v>
          </cell>
          <cell r="EK7">
            <v>26634</v>
          </cell>
          <cell r="EL7">
            <v>26634</v>
          </cell>
          <cell r="EM7">
            <v>26634</v>
          </cell>
          <cell r="EN7">
            <v>29556</v>
          </cell>
          <cell r="EO7">
            <v>29556</v>
          </cell>
          <cell r="EP7">
            <v>28095</v>
          </cell>
          <cell r="EQ7">
            <v>32752</v>
          </cell>
          <cell r="ER7">
            <v>32752</v>
          </cell>
          <cell r="ES7">
            <v>32752</v>
          </cell>
          <cell r="ET7">
            <v>32752</v>
          </cell>
          <cell r="EU7">
            <v>32752</v>
          </cell>
          <cell r="EV7">
            <v>32752</v>
          </cell>
          <cell r="EW7">
            <v>28095</v>
          </cell>
          <cell r="EX7">
            <v>29556</v>
          </cell>
          <cell r="EY7">
            <v>29556</v>
          </cell>
          <cell r="EZ7">
            <v>26634</v>
          </cell>
          <cell r="FA7">
            <v>29556</v>
          </cell>
          <cell r="FB7">
            <v>29556</v>
          </cell>
          <cell r="FC7">
            <v>29556</v>
          </cell>
          <cell r="FD7">
            <v>32752</v>
          </cell>
          <cell r="FE7">
            <v>32752</v>
          </cell>
          <cell r="FF7">
            <v>29556</v>
          </cell>
          <cell r="FG7">
            <v>26634</v>
          </cell>
          <cell r="FH7">
            <v>26634</v>
          </cell>
          <cell r="FI7">
            <v>26634</v>
          </cell>
          <cell r="FJ7">
            <v>29556</v>
          </cell>
          <cell r="FK7">
            <v>29556</v>
          </cell>
          <cell r="FL7">
            <v>26634</v>
          </cell>
          <cell r="FM7">
            <v>26634</v>
          </cell>
          <cell r="FN7">
            <v>32752</v>
          </cell>
          <cell r="FO7">
            <v>32752</v>
          </cell>
          <cell r="FP7">
            <v>29556</v>
          </cell>
          <cell r="FQ7">
            <v>32752</v>
          </cell>
          <cell r="FR7">
            <v>32752</v>
          </cell>
          <cell r="FS7">
            <v>29556</v>
          </cell>
          <cell r="FT7">
            <v>32752</v>
          </cell>
          <cell r="FU7">
            <v>26634</v>
          </cell>
          <cell r="FV7">
            <v>29556</v>
          </cell>
          <cell r="FW7">
            <v>29556</v>
          </cell>
          <cell r="FX7">
            <v>29556</v>
          </cell>
          <cell r="FY7">
            <v>36039</v>
          </cell>
          <cell r="FZ7">
            <v>36039</v>
          </cell>
          <cell r="GA7">
            <v>26634</v>
          </cell>
          <cell r="GB7">
            <v>26634</v>
          </cell>
          <cell r="GC7">
            <v>26634</v>
          </cell>
          <cell r="GD7">
            <v>26634</v>
          </cell>
          <cell r="GE7">
            <v>29556</v>
          </cell>
          <cell r="GF7">
            <v>32752</v>
          </cell>
          <cell r="GG7">
            <v>36039</v>
          </cell>
          <cell r="GH7">
            <v>26634</v>
          </cell>
          <cell r="GI7">
            <v>36039</v>
          </cell>
          <cell r="GJ7">
            <v>36039</v>
          </cell>
          <cell r="GK7">
            <v>29556</v>
          </cell>
          <cell r="GL7">
            <v>26634</v>
          </cell>
          <cell r="GM7">
            <v>32752</v>
          </cell>
          <cell r="GN7">
            <v>29556</v>
          </cell>
          <cell r="GO7">
            <v>29556</v>
          </cell>
          <cell r="GP7">
            <v>26634</v>
          </cell>
          <cell r="GQ7">
            <v>32752</v>
          </cell>
          <cell r="GR7">
            <v>26634</v>
          </cell>
          <cell r="GS7">
            <v>26634</v>
          </cell>
          <cell r="GT7">
            <v>32752</v>
          </cell>
          <cell r="GU7">
            <v>29556</v>
          </cell>
          <cell r="GV7">
            <v>32752</v>
          </cell>
          <cell r="GW7">
            <v>29556</v>
          </cell>
          <cell r="GX7">
            <v>29556</v>
          </cell>
          <cell r="GY7">
            <v>32752</v>
          </cell>
          <cell r="GZ7">
            <v>32752</v>
          </cell>
          <cell r="HA7">
            <v>30103</v>
          </cell>
          <cell r="HB7">
            <v>26634</v>
          </cell>
          <cell r="HC7">
            <v>32752</v>
          </cell>
          <cell r="HD7">
            <v>32752</v>
          </cell>
          <cell r="HE7">
            <v>26634</v>
          </cell>
          <cell r="HF7">
            <v>29556</v>
          </cell>
          <cell r="HG7">
            <v>31837</v>
          </cell>
          <cell r="HH7">
            <v>29556</v>
          </cell>
          <cell r="HI7">
            <v>29556</v>
          </cell>
          <cell r="HJ7">
            <v>26634</v>
          </cell>
          <cell r="HK7">
            <v>26634</v>
          </cell>
          <cell r="HL7">
            <v>26634</v>
          </cell>
          <cell r="HM7">
            <v>26634</v>
          </cell>
          <cell r="HN7">
            <v>29556</v>
          </cell>
          <cell r="HO7">
            <v>29556</v>
          </cell>
          <cell r="HP7">
            <v>29556</v>
          </cell>
          <cell r="HQ7">
            <v>26634</v>
          </cell>
          <cell r="HR7">
            <v>26634</v>
          </cell>
          <cell r="HS7">
            <v>29556</v>
          </cell>
          <cell r="HT7">
            <v>29556</v>
          </cell>
          <cell r="HU7">
            <v>32752</v>
          </cell>
          <cell r="HV7">
            <v>32752</v>
          </cell>
          <cell r="HW7">
            <v>29556</v>
          </cell>
          <cell r="HX7">
            <v>32752</v>
          </cell>
          <cell r="HY7">
            <v>32752</v>
          </cell>
          <cell r="HZ7">
            <v>36039</v>
          </cell>
          <cell r="IA7">
            <v>36039</v>
          </cell>
          <cell r="IB7">
            <v>32752</v>
          </cell>
          <cell r="IC7">
            <v>36039</v>
          </cell>
          <cell r="ID7">
            <v>36039</v>
          </cell>
          <cell r="IE7">
            <v>36039</v>
          </cell>
          <cell r="IF7">
            <v>29556</v>
          </cell>
          <cell r="IG7">
            <v>31837</v>
          </cell>
          <cell r="IH7">
            <v>36039</v>
          </cell>
          <cell r="II7">
            <v>30103</v>
          </cell>
          <cell r="IJ7">
            <v>30103</v>
          </cell>
          <cell r="IK7">
            <v>30103</v>
          </cell>
          <cell r="IL7">
            <v>30103</v>
          </cell>
          <cell r="IM7">
            <v>36770</v>
          </cell>
          <cell r="IN7">
            <v>36770</v>
          </cell>
          <cell r="IO7">
            <v>36770</v>
          </cell>
          <cell r="IP7">
            <v>38596</v>
          </cell>
          <cell r="IQ7">
            <v>38596</v>
          </cell>
        </row>
        <row r="8">
          <cell r="B8">
            <v>40238</v>
          </cell>
          <cell r="C8">
            <v>40238</v>
          </cell>
          <cell r="D8">
            <v>40238</v>
          </cell>
          <cell r="E8">
            <v>40238</v>
          </cell>
          <cell r="F8">
            <v>40238</v>
          </cell>
          <cell r="G8">
            <v>40238</v>
          </cell>
          <cell r="H8">
            <v>40238</v>
          </cell>
          <cell r="I8">
            <v>40238</v>
          </cell>
          <cell r="J8">
            <v>40238</v>
          </cell>
          <cell r="K8">
            <v>40238</v>
          </cell>
          <cell r="L8">
            <v>40238</v>
          </cell>
          <cell r="M8">
            <v>40238</v>
          </cell>
          <cell r="N8">
            <v>40238</v>
          </cell>
          <cell r="O8">
            <v>40238</v>
          </cell>
          <cell r="P8">
            <v>40238</v>
          </cell>
          <cell r="Q8">
            <v>40238</v>
          </cell>
          <cell r="R8">
            <v>40238</v>
          </cell>
          <cell r="S8">
            <v>40238</v>
          </cell>
          <cell r="T8">
            <v>40238</v>
          </cell>
          <cell r="U8">
            <v>40238</v>
          </cell>
          <cell r="V8">
            <v>40238</v>
          </cell>
          <cell r="W8">
            <v>40238</v>
          </cell>
          <cell r="X8">
            <v>40238</v>
          </cell>
          <cell r="Y8">
            <v>40238</v>
          </cell>
          <cell r="Z8">
            <v>40238</v>
          </cell>
          <cell r="AA8">
            <v>40238</v>
          </cell>
          <cell r="AB8">
            <v>40238</v>
          </cell>
          <cell r="AC8">
            <v>40238</v>
          </cell>
          <cell r="AD8">
            <v>40238</v>
          </cell>
          <cell r="AE8">
            <v>40238</v>
          </cell>
          <cell r="AF8">
            <v>40238</v>
          </cell>
          <cell r="AG8">
            <v>40238</v>
          </cell>
          <cell r="AH8">
            <v>40238</v>
          </cell>
          <cell r="AI8">
            <v>40238</v>
          </cell>
          <cell r="AJ8">
            <v>40238</v>
          </cell>
          <cell r="AK8">
            <v>40238</v>
          </cell>
          <cell r="AL8">
            <v>40238</v>
          </cell>
          <cell r="AM8">
            <v>40238</v>
          </cell>
          <cell r="AN8">
            <v>40238</v>
          </cell>
          <cell r="AO8">
            <v>40238</v>
          </cell>
          <cell r="AP8">
            <v>40238</v>
          </cell>
          <cell r="AQ8">
            <v>40238</v>
          </cell>
          <cell r="AR8">
            <v>40238</v>
          </cell>
          <cell r="AS8">
            <v>40238</v>
          </cell>
          <cell r="AT8">
            <v>40238</v>
          </cell>
          <cell r="AU8">
            <v>40238</v>
          </cell>
          <cell r="AV8">
            <v>40238</v>
          </cell>
          <cell r="AW8">
            <v>40238</v>
          </cell>
          <cell r="AX8">
            <v>40238</v>
          </cell>
          <cell r="AY8">
            <v>40238</v>
          </cell>
          <cell r="AZ8">
            <v>40238</v>
          </cell>
          <cell r="BA8">
            <v>40238</v>
          </cell>
          <cell r="BB8">
            <v>40238</v>
          </cell>
          <cell r="BC8">
            <v>40238</v>
          </cell>
          <cell r="BD8">
            <v>40238</v>
          </cell>
          <cell r="BE8">
            <v>40238</v>
          </cell>
          <cell r="BF8">
            <v>40238</v>
          </cell>
          <cell r="BG8">
            <v>40238</v>
          </cell>
          <cell r="BH8">
            <v>40238</v>
          </cell>
          <cell r="BI8">
            <v>40238</v>
          </cell>
          <cell r="BJ8">
            <v>40238</v>
          </cell>
          <cell r="BK8">
            <v>40238</v>
          </cell>
          <cell r="BL8">
            <v>40238</v>
          </cell>
          <cell r="BM8">
            <v>40238</v>
          </cell>
          <cell r="BN8">
            <v>40238</v>
          </cell>
          <cell r="BO8">
            <v>40238</v>
          </cell>
          <cell r="BP8">
            <v>40238</v>
          </cell>
          <cell r="BQ8">
            <v>40238</v>
          </cell>
          <cell r="BR8">
            <v>40238</v>
          </cell>
          <cell r="BS8">
            <v>40238</v>
          </cell>
          <cell r="BT8">
            <v>40238</v>
          </cell>
          <cell r="BU8">
            <v>40238</v>
          </cell>
          <cell r="BV8">
            <v>40238</v>
          </cell>
          <cell r="BW8">
            <v>40238</v>
          </cell>
          <cell r="BX8">
            <v>40238</v>
          </cell>
          <cell r="BY8">
            <v>40238</v>
          </cell>
          <cell r="BZ8">
            <v>40238</v>
          </cell>
          <cell r="CA8">
            <v>40238</v>
          </cell>
          <cell r="CB8">
            <v>40238</v>
          </cell>
          <cell r="CC8">
            <v>40238</v>
          </cell>
          <cell r="CD8">
            <v>40238</v>
          </cell>
          <cell r="CE8">
            <v>40238</v>
          </cell>
          <cell r="CF8">
            <v>40238</v>
          </cell>
          <cell r="CG8">
            <v>40238</v>
          </cell>
          <cell r="CH8">
            <v>40238</v>
          </cell>
          <cell r="CI8">
            <v>40238</v>
          </cell>
          <cell r="CJ8">
            <v>40238</v>
          </cell>
          <cell r="CK8">
            <v>40238</v>
          </cell>
          <cell r="CL8">
            <v>40238</v>
          </cell>
          <cell r="CM8">
            <v>40238</v>
          </cell>
          <cell r="CN8">
            <v>40238</v>
          </cell>
          <cell r="CO8">
            <v>40238</v>
          </cell>
          <cell r="CP8">
            <v>40238</v>
          </cell>
          <cell r="CQ8">
            <v>40238</v>
          </cell>
          <cell r="CR8">
            <v>40238</v>
          </cell>
          <cell r="CS8">
            <v>40238</v>
          </cell>
          <cell r="CT8">
            <v>40238</v>
          </cell>
          <cell r="CU8">
            <v>40238</v>
          </cell>
          <cell r="CV8">
            <v>40238</v>
          </cell>
          <cell r="CW8">
            <v>40238</v>
          </cell>
          <cell r="CX8">
            <v>40238</v>
          </cell>
          <cell r="CY8">
            <v>40238</v>
          </cell>
          <cell r="CZ8">
            <v>40238</v>
          </cell>
          <cell r="DA8">
            <v>40238</v>
          </cell>
          <cell r="DB8">
            <v>40238</v>
          </cell>
          <cell r="DC8">
            <v>40238</v>
          </cell>
          <cell r="DD8">
            <v>40238</v>
          </cell>
          <cell r="DE8">
            <v>40238</v>
          </cell>
          <cell r="DF8">
            <v>40238</v>
          </cell>
          <cell r="DG8">
            <v>40238</v>
          </cell>
          <cell r="DH8">
            <v>40238</v>
          </cell>
          <cell r="DI8">
            <v>40238</v>
          </cell>
          <cell r="DJ8">
            <v>40238</v>
          </cell>
          <cell r="DK8">
            <v>40238</v>
          </cell>
          <cell r="DL8">
            <v>40238</v>
          </cell>
          <cell r="DM8">
            <v>40238</v>
          </cell>
          <cell r="DN8">
            <v>40238</v>
          </cell>
          <cell r="DO8">
            <v>40238</v>
          </cell>
          <cell r="DP8">
            <v>40238</v>
          </cell>
          <cell r="DQ8">
            <v>40238</v>
          </cell>
          <cell r="DR8">
            <v>40238</v>
          </cell>
          <cell r="DS8">
            <v>40238</v>
          </cell>
          <cell r="DT8">
            <v>40238</v>
          </cell>
          <cell r="DU8">
            <v>40238</v>
          </cell>
          <cell r="DV8">
            <v>40238</v>
          </cell>
          <cell r="DW8">
            <v>40238</v>
          </cell>
          <cell r="DY8">
            <v>40238</v>
          </cell>
          <cell r="DZ8">
            <v>40238</v>
          </cell>
          <cell r="EA8">
            <v>40238</v>
          </cell>
          <cell r="EB8">
            <v>40238</v>
          </cell>
          <cell r="EC8">
            <v>40238</v>
          </cell>
          <cell r="ED8">
            <v>40238</v>
          </cell>
          <cell r="EE8">
            <v>40238</v>
          </cell>
          <cell r="EF8">
            <v>40238</v>
          </cell>
          <cell r="EG8">
            <v>40238</v>
          </cell>
          <cell r="EH8">
            <v>40238</v>
          </cell>
          <cell r="EI8">
            <v>40238</v>
          </cell>
          <cell r="EJ8">
            <v>40238</v>
          </cell>
          <cell r="EK8">
            <v>40238</v>
          </cell>
          <cell r="EL8">
            <v>40238</v>
          </cell>
          <cell r="EM8">
            <v>40238</v>
          </cell>
          <cell r="EN8">
            <v>40238</v>
          </cell>
          <cell r="EO8">
            <v>40238</v>
          </cell>
          <cell r="EP8">
            <v>40238</v>
          </cell>
          <cell r="EQ8">
            <v>40238</v>
          </cell>
          <cell r="ER8">
            <v>40238</v>
          </cell>
          <cell r="ES8">
            <v>40238</v>
          </cell>
          <cell r="ET8">
            <v>40238</v>
          </cell>
          <cell r="EU8">
            <v>40238</v>
          </cell>
          <cell r="EV8">
            <v>40238</v>
          </cell>
          <cell r="EW8">
            <v>40238</v>
          </cell>
          <cell r="EX8">
            <v>40238</v>
          </cell>
          <cell r="EY8">
            <v>40238</v>
          </cell>
          <cell r="EZ8">
            <v>40238</v>
          </cell>
          <cell r="FA8">
            <v>40238</v>
          </cell>
          <cell r="FB8">
            <v>40238</v>
          </cell>
          <cell r="FC8">
            <v>40238</v>
          </cell>
          <cell r="FD8">
            <v>40238</v>
          </cell>
          <cell r="FE8">
            <v>40238</v>
          </cell>
          <cell r="FF8">
            <v>40238</v>
          </cell>
          <cell r="FG8">
            <v>40238</v>
          </cell>
          <cell r="FH8">
            <v>40238</v>
          </cell>
          <cell r="FI8">
            <v>40238</v>
          </cell>
          <cell r="FJ8">
            <v>40238</v>
          </cell>
          <cell r="FK8">
            <v>40238</v>
          </cell>
          <cell r="FL8">
            <v>40238</v>
          </cell>
          <cell r="FM8">
            <v>40238</v>
          </cell>
          <cell r="FN8">
            <v>40238</v>
          </cell>
          <cell r="FO8">
            <v>40238</v>
          </cell>
          <cell r="FP8">
            <v>40238</v>
          </cell>
          <cell r="FQ8">
            <v>40238</v>
          </cell>
          <cell r="FR8">
            <v>40238</v>
          </cell>
          <cell r="FS8">
            <v>40238</v>
          </cell>
          <cell r="FT8">
            <v>40238</v>
          </cell>
          <cell r="FU8">
            <v>40238</v>
          </cell>
          <cell r="FV8">
            <v>40238</v>
          </cell>
          <cell r="FW8">
            <v>40238</v>
          </cell>
          <cell r="FX8">
            <v>40238</v>
          </cell>
          <cell r="FY8">
            <v>40238</v>
          </cell>
          <cell r="FZ8">
            <v>40238</v>
          </cell>
          <cell r="GA8">
            <v>40238</v>
          </cell>
          <cell r="GB8">
            <v>40238</v>
          </cell>
          <cell r="GC8">
            <v>40238</v>
          </cell>
          <cell r="GD8">
            <v>40238</v>
          </cell>
          <cell r="GE8">
            <v>40238</v>
          </cell>
          <cell r="GF8">
            <v>40238</v>
          </cell>
          <cell r="GG8">
            <v>40238</v>
          </cell>
          <cell r="GH8">
            <v>40238</v>
          </cell>
          <cell r="GI8">
            <v>40238</v>
          </cell>
          <cell r="GJ8">
            <v>40238</v>
          </cell>
          <cell r="GK8">
            <v>40238</v>
          </cell>
          <cell r="GL8">
            <v>40238</v>
          </cell>
          <cell r="GM8">
            <v>40238</v>
          </cell>
          <cell r="GN8">
            <v>40238</v>
          </cell>
          <cell r="GO8">
            <v>40238</v>
          </cell>
          <cell r="GP8">
            <v>40238</v>
          </cell>
          <cell r="GQ8">
            <v>40238</v>
          </cell>
          <cell r="GR8">
            <v>40238</v>
          </cell>
          <cell r="GS8">
            <v>40238</v>
          </cell>
          <cell r="GT8">
            <v>40238</v>
          </cell>
          <cell r="GU8">
            <v>40238</v>
          </cell>
          <cell r="GV8">
            <v>40238</v>
          </cell>
          <cell r="GW8">
            <v>40238</v>
          </cell>
          <cell r="GX8">
            <v>40238</v>
          </cell>
          <cell r="GY8">
            <v>40238</v>
          </cell>
          <cell r="GZ8">
            <v>40238</v>
          </cell>
          <cell r="HA8">
            <v>40238</v>
          </cell>
          <cell r="HB8">
            <v>40238</v>
          </cell>
          <cell r="HC8">
            <v>40238</v>
          </cell>
          <cell r="HD8">
            <v>40238</v>
          </cell>
          <cell r="HE8">
            <v>40238</v>
          </cell>
          <cell r="HF8">
            <v>40238</v>
          </cell>
          <cell r="HG8">
            <v>40238</v>
          </cell>
          <cell r="HH8">
            <v>40238</v>
          </cell>
          <cell r="HI8">
            <v>40238</v>
          </cell>
          <cell r="HJ8">
            <v>40238</v>
          </cell>
          <cell r="HK8">
            <v>40238</v>
          </cell>
          <cell r="HL8">
            <v>40238</v>
          </cell>
          <cell r="HM8">
            <v>40238</v>
          </cell>
          <cell r="HN8">
            <v>40238</v>
          </cell>
          <cell r="HO8">
            <v>40238</v>
          </cell>
          <cell r="HP8">
            <v>40238</v>
          </cell>
          <cell r="HQ8">
            <v>40238</v>
          </cell>
          <cell r="HR8">
            <v>40238</v>
          </cell>
          <cell r="HS8">
            <v>40238</v>
          </cell>
          <cell r="HT8">
            <v>40238</v>
          </cell>
          <cell r="HU8">
            <v>40238</v>
          </cell>
          <cell r="HV8">
            <v>40238</v>
          </cell>
          <cell r="HW8">
            <v>40238</v>
          </cell>
          <cell r="HX8">
            <v>40238</v>
          </cell>
          <cell r="HY8">
            <v>40238</v>
          </cell>
          <cell r="HZ8">
            <v>40238</v>
          </cell>
          <cell r="IA8">
            <v>40238</v>
          </cell>
          <cell r="IB8">
            <v>40238</v>
          </cell>
          <cell r="IC8">
            <v>40238</v>
          </cell>
          <cell r="ID8">
            <v>40238</v>
          </cell>
          <cell r="IE8">
            <v>40238</v>
          </cell>
          <cell r="IF8">
            <v>40238</v>
          </cell>
          <cell r="IG8">
            <v>40238</v>
          </cell>
          <cell r="IH8">
            <v>40238</v>
          </cell>
          <cell r="II8">
            <v>40238</v>
          </cell>
          <cell r="IJ8">
            <v>40238</v>
          </cell>
          <cell r="IK8">
            <v>40238</v>
          </cell>
          <cell r="IL8">
            <v>40238</v>
          </cell>
          <cell r="IM8">
            <v>40238</v>
          </cell>
          <cell r="IN8">
            <v>40238</v>
          </cell>
          <cell r="IO8">
            <v>40238</v>
          </cell>
          <cell r="IP8">
            <v>40238</v>
          </cell>
          <cell r="IQ8">
            <v>40238</v>
          </cell>
        </row>
        <row r="9">
          <cell r="B9">
            <v>151</v>
          </cell>
          <cell r="C9">
            <v>151</v>
          </cell>
          <cell r="D9">
            <v>119</v>
          </cell>
          <cell r="E9">
            <v>119</v>
          </cell>
          <cell r="F9">
            <v>119</v>
          </cell>
          <cell r="G9">
            <v>151</v>
          </cell>
          <cell r="H9">
            <v>119</v>
          </cell>
          <cell r="I9">
            <v>119</v>
          </cell>
          <cell r="J9">
            <v>119</v>
          </cell>
          <cell r="K9">
            <v>119</v>
          </cell>
          <cell r="L9">
            <v>151</v>
          </cell>
          <cell r="M9">
            <v>151</v>
          </cell>
          <cell r="N9">
            <v>151</v>
          </cell>
          <cell r="O9">
            <v>151</v>
          </cell>
          <cell r="P9">
            <v>151</v>
          </cell>
          <cell r="Q9">
            <v>119</v>
          </cell>
          <cell r="R9">
            <v>119</v>
          </cell>
          <cell r="S9">
            <v>135</v>
          </cell>
          <cell r="T9">
            <v>83</v>
          </cell>
          <cell r="U9">
            <v>83</v>
          </cell>
          <cell r="V9">
            <v>83</v>
          </cell>
          <cell r="W9">
            <v>83</v>
          </cell>
          <cell r="X9">
            <v>83</v>
          </cell>
          <cell r="Y9">
            <v>83</v>
          </cell>
          <cell r="Z9">
            <v>135</v>
          </cell>
          <cell r="AA9">
            <v>119</v>
          </cell>
          <cell r="AB9">
            <v>119</v>
          </cell>
          <cell r="AC9">
            <v>151</v>
          </cell>
          <cell r="AD9">
            <v>119</v>
          </cell>
          <cell r="AE9">
            <v>119</v>
          </cell>
          <cell r="AF9">
            <v>119</v>
          </cell>
          <cell r="AG9">
            <v>83</v>
          </cell>
          <cell r="AH9">
            <v>83</v>
          </cell>
          <cell r="AI9">
            <v>119</v>
          </cell>
          <cell r="AJ9">
            <v>151</v>
          </cell>
          <cell r="AK9">
            <v>151</v>
          </cell>
          <cell r="AL9">
            <v>151</v>
          </cell>
          <cell r="AM9">
            <v>119</v>
          </cell>
          <cell r="AN9">
            <v>119</v>
          </cell>
          <cell r="AO9">
            <v>151</v>
          </cell>
          <cell r="AP9">
            <v>151</v>
          </cell>
          <cell r="AQ9">
            <v>83</v>
          </cell>
          <cell r="AR9">
            <v>83</v>
          </cell>
          <cell r="AS9">
            <v>119</v>
          </cell>
          <cell r="AT9">
            <v>83</v>
          </cell>
          <cell r="AU9">
            <v>83</v>
          </cell>
          <cell r="AV9">
            <v>119</v>
          </cell>
          <cell r="AW9">
            <v>83</v>
          </cell>
          <cell r="AX9">
            <v>151</v>
          </cell>
          <cell r="AY9">
            <v>119</v>
          </cell>
          <cell r="AZ9">
            <v>119</v>
          </cell>
          <cell r="BA9">
            <v>119</v>
          </cell>
          <cell r="BB9">
            <v>48</v>
          </cell>
          <cell r="BC9">
            <v>48</v>
          </cell>
          <cell r="BD9">
            <v>151</v>
          </cell>
          <cell r="BE9">
            <v>151</v>
          </cell>
          <cell r="BF9">
            <v>151</v>
          </cell>
          <cell r="BG9">
            <v>151</v>
          </cell>
          <cell r="BH9">
            <v>119</v>
          </cell>
          <cell r="BI9">
            <v>83</v>
          </cell>
          <cell r="BJ9">
            <v>48</v>
          </cell>
          <cell r="BK9">
            <v>151</v>
          </cell>
          <cell r="BL9">
            <v>48</v>
          </cell>
          <cell r="BM9">
            <v>48</v>
          </cell>
          <cell r="BN9">
            <v>119</v>
          </cell>
          <cell r="BO9">
            <v>151</v>
          </cell>
          <cell r="BP9">
            <v>83</v>
          </cell>
          <cell r="BQ9">
            <v>119</v>
          </cell>
          <cell r="BR9">
            <v>119</v>
          </cell>
          <cell r="BS9">
            <v>151</v>
          </cell>
          <cell r="BT9">
            <v>83</v>
          </cell>
          <cell r="BU9">
            <v>151</v>
          </cell>
          <cell r="BV9">
            <v>151</v>
          </cell>
          <cell r="BW9">
            <v>83</v>
          </cell>
          <cell r="BX9">
            <v>119</v>
          </cell>
          <cell r="BY9">
            <v>83</v>
          </cell>
          <cell r="BZ9">
            <v>119</v>
          </cell>
          <cell r="CA9">
            <v>119</v>
          </cell>
          <cell r="CB9">
            <v>83</v>
          </cell>
          <cell r="CC9">
            <v>83</v>
          </cell>
          <cell r="CD9">
            <v>113</v>
          </cell>
          <cell r="CE9">
            <v>151</v>
          </cell>
          <cell r="CF9">
            <v>83</v>
          </cell>
          <cell r="CG9">
            <v>83</v>
          </cell>
          <cell r="CH9">
            <v>151</v>
          </cell>
          <cell r="CI9">
            <v>119</v>
          </cell>
          <cell r="CJ9">
            <v>94</v>
          </cell>
          <cell r="CK9">
            <v>119</v>
          </cell>
          <cell r="CL9">
            <v>119</v>
          </cell>
          <cell r="CM9">
            <v>151</v>
          </cell>
          <cell r="CN9">
            <v>151</v>
          </cell>
          <cell r="CO9">
            <v>151</v>
          </cell>
          <cell r="CP9">
            <v>151</v>
          </cell>
          <cell r="CQ9">
            <v>119</v>
          </cell>
          <cell r="CR9">
            <v>119</v>
          </cell>
          <cell r="CS9">
            <v>119</v>
          </cell>
          <cell r="CT9">
            <v>151</v>
          </cell>
          <cell r="CU9">
            <v>151</v>
          </cell>
          <cell r="CV9">
            <v>119</v>
          </cell>
          <cell r="CW9">
            <v>119</v>
          </cell>
          <cell r="CX9">
            <v>83</v>
          </cell>
          <cell r="CY9">
            <v>83</v>
          </cell>
          <cell r="CZ9">
            <v>119</v>
          </cell>
          <cell r="DA9">
            <v>83</v>
          </cell>
          <cell r="DB9">
            <v>83</v>
          </cell>
          <cell r="DC9">
            <v>48</v>
          </cell>
          <cell r="DD9">
            <v>48</v>
          </cell>
          <cell r="DE9">
            <v>83</v>
          </cell>
          <cell r="DF9">
            <v>48</v>
          </cell>
          <cell r="DG9">
            <v>48</v>
          </cell>
          <cell r="DH9">
            <v>48</v>
          </cell>
          <cell r="DI9">
            <v>119</v>
          </cell>
          <cell r="DJ9">
            <v>94</v>
          </cell>
          <cell r="DK9">
            <v>48</v>
          </cell>
          <cell r="DL9">
            <v>113</v>
          </cell>
          <cell r="DM9">
            <v>113</v>
          </cell>
          <cell r="DN9">
            <v>113</v>
          </cell>
          <cell r="DO9">
            <v>113</v>
          </cell>
          <cell r="DP9">
            <v>40</v>
          </cell>
          <cell r="DQ9">
            <v>40</v>
          </cell>
          <cell r="DR9">
            <v>40</v>
          </cell>
          <cell r="DS9">
            <v>20</v>
          </cell>
          <cell r="DT9">
            <v>20</v>
          </cell>
          <cell r="DU9">
            <v>20</v>
          </cell>
          <cell r="DV9">
            <v>20</v>
          </cell>
          <cell r="DW9">
            <v>83</v>
          </cell>
          <cell r="DY9">
            <v>150</v>
          </cell>
          <cell r="DZ9">
            <v>150</v>
          </cell>
          <cell r="EA9">
            <v>118</v>
          </cell>
          <cell r="EB9">
            <v>118</v>
          </cell>
          <cell r="EC9">
            <v>118</v>
          </cell>
          <cell r="ED9">
            <v>150</v>
          </cell>
          <cell r="EE9">
            <v>118</v>
          </cell>
          <cell r="EF9">
            <v>118</v>
          </cell>
          <cell r="EG9">
            <v>118</v>
          </cell>
          <cell r="EH9">
            <v>118</v>
          </cell>
          <cell r="EI9">
            <v>150</v>
          </cell>
          <cell r="EJ9">
            <v>150</v>
          </cell>
          <cell r="EK9">
            <v>150</v>
          </cell>
          <cell r="EL9">
            <v>150</v>
          </cell>
          <cell r="EM9">
            <v>150</v>
          </cell>
          <cell r="EN9">
            <v>118</v>
          </cell>
          <cell r="EO9">
            <v>118</v>
          </cell>
          <cell r="EP9">
            <v>134</v>
          </cell>
          <cell r="EQ9">
            <v>83</v>
          </cell>
          <cell r="ER9">
            <v>83</v>
          </cell>
          <cell r="ES9">
            <v>83</v>
          </cell>
          <cell r="ET9">
            <v>83</v>
          </cell>
          <cell r="EU9">
            <v>83</v>
          </cell>
          <cell r="EV9">
            <v>83</v>
          </cell>
          <cell r="EW9">
            <v>134</v>
          </cell>
          <cell r="EX9">
            <v>118</v>
          </cell>
          <cell r="EY9">
            <v>118</v>
          </cell>
          <cell r="EZ9">
            <v>150</v>
          </cell>
          <cell r="FA9">
            <v>118</v>
          </cell>
          <cell r="FB9">
            <v>118</v>
          </cell>
          <cell r="FC9">
            <v>118</v>
          </cell>
          <cell r="FD9">
            <v>83</v>
          </cell>
          <cell r="FE9">
            <v>83</v>
          </cell>
          <cell r="FF9">
            <v>118</v>
          </cell>
          <cell r="FG9">
            <v>150</v>
          </cell>
          <cell r="FH9">
            <v>150</v>
          </cell>
          <cell r="FI9">
            <v>150</v>
          </cell>
          <cell r="FJ9">
            <v>118</v>
          </cell>
          <cell r="FK9">
            <v>118</v>
          </cell>
          <cell r="FL9">
            <v>150</v>
          </cell>
          <cell r="FM9">
            <v>150</v>
          </cell>
          <cell r="FN9">
            <v>83</v>
          </cell>
          <cell r="FO9">
            <v>83</v>
          </cell>
          <cell r="FP9">
            <v>118</v>
          </cell>
          <cell r="FQ9">
            <v>83</v>
          </cell>
          <cell r="FR9">
            <v>83</v>
          </cell>
          <cell r="FS9">
            <v>118</v>
          </cell>
          <cell r="FT9">
            <v>83</v>
          </cell>
          <cell r="FU9">
            <v>150</v>
          </cell>
          <cell r="FV9">
            <v>118</v>
          </cell>
          <cell r="FW9">
            <v>118</v>
          </cell>
          <cell r="FX9">
            <v>118</v>
          </cell>
          <cell r="FY9">
            <v>47</v>
          </cell>
          <cell r="FZ9">
            <v>47</v>
          </cell>
          <cell r="GA9">
            <v>150</v>
          </cell>
          <cell r="GB9">
            <v>150</v>
          </cell>
          <cell r="GC9">
            <v>150</v>
          </cell>
          <cell r="GD9">
            <v>150</v>
          </cell>
          <cell r="GE9">
            <v>118</v>
          </cell>
          <cell r="GF9">
            <v>83</v>
          </cell>
          <cell r="GG9">
            <v>47</v>
          </cell>
          <cell r="GH9">
            <v>150</v>
          </cell>
          <cell r="GI9">
            <v>47</v>
          </cell>
          <cell r="GJ9">
            <v>47</v>
          </cell>
          <cell r="GK9">
            <v>118</v>
          </cell>
          <cell r="GL9">
            <v>150</v>
          </cell>
          <cell r="GM9">
            <v>83</v>
          </cell>
          <cell r="GN9">
            <v>118</v>
          </cell>
          <cell r="GO9">
            <v>118</v>
          </cell>
          <cell r="GP9">
            <v>150</v>
          </cell>
          <cell r="GQ9">
            <v>83</v>
          </cell>
          <cell r="GR9">
            <v>150</v>
          </cell>
          <cell r="GS9">
            <v>150</v>
          </cell>
          <cell r="GT9">
            <v>83</v>
          </cell>
          <cell r="GU9">
            <v>118</v>
          </cell>
          <cell r="GV9">
            <v>83</v>
          </cell>
          <cell r="GW9">
            <v>118</v>
          </cell>
          <cell r="GX9">
            <v>118</v>
          </cell>
          <cell r="GY9">
            <v>83</v>
          </cell>
          <cell r="GZ9">
            <v>83</v>
          </cell>
          <cell r="HA9">
            <v>112</v>
          </cell>
          <cell r="HB9">
            <v>150</v>
          </cell>
          <cell r="HC9">
            <v>83</v>
          </cell>
          <cell r="HD9">
            <v>83</v>
          </cell>
          <cell r="HE9">
            <v>150</v>
          </cell>
          <cell r="HF9">
            <v>118</v>
          </cell>
          <cell r="HG9">
            <v>93</v>
          </cell>
          <cell r="HH9">
            <v>118</v>
          </cell>
          <cell r="HI9">
            <v>118</v>
          </cell>
          <cell r="HJ9">
            <v>150</v>
          </cell>
          <cell r="HK9">
            <v>150</v>
          </cell>
          <cell r="HL9">
            <v>150</v>
          </cell>
          <cell r="HM9">
            <v>150</v>
          </cell>
          <cell r="HN9">
            <v>118</v>
          </cell>
          <cell r="HO9">
            <v>118</v>
          </cell>
          <cell r="HP9">
            <v>118</v>
          </cell>
          <cell r="HQ9">
            <v>150</v>
          </cell>
          <cell r="HR9">
            <v>150</v>
          </cell>
          <cell r="HS9">
            <v>118</v>
          </cell>
          <cell r="HT9">
            <v>118</v>
          </cell>
          <cell r="HU9">
            <v>83</v>
          </cell>
          <cell r="HV9">
            <v>83</v>
          </cell>
          <cell r="HW9">
            <v>118</v>
          </cell>
          <cell r="HX9">
            <v>83</v>
          </cell>
          <cell r="HY9">
            <v>83</v>
          </cell>
          <cell r="HZ9">
            <v>47</v>
          </cell>
          <cell r="IA9">
            <v>47</v>
          </cell>
          <cell r="IB9">
            <v>83</v>
          </cell>
          <cell r="IC9">
            <v>47</v>
          </cell>
          <cell r="ID9">
            <v>47</v>
          </cell>
          <cell r="IE9">
            <v>47</v>
          </cell>
          <cell r="IF9">
            <v>118</v>
          </cell>
          <cell r="IG9">
            <v>93</v>
          </cell>
          <cell r="IH9">
            <v>47</v>
          </cell>
          <cell r="II9">
            <v>112</v>
          </cell>
          <cell r="IJ9">
            <v>112</v>
          </cell>
          <cell r="IK9">
            <v>112</v>
          </cell>
          <cell r="IL9">
            <v>112</v>
          </cell>
          <cell r="IM9">
            <v>39</v>
          </cell>
          <cell r="IN9">
            <v>39</v>
          </cell>
          <cell r="IO9">
            <v>39</v>
          </cell>
          <cell r="IP9">
            <v>19</v>
          </cell>
          <cell r="IQ9">
            <v>19</v>
          </cell>
        </row>
        <row r="10">
          <cell r="B10" t="str">
            <v>A2325891R</v>
          </cell>
          <cell r="C10" t="str">
            <v>A2326161F</v>
          </cell>
          <cell r="D10" t="str">
            <v>A2326926W</v>
          </cell>
          <cell r="E10" t="str">
            <v>A2326971J</v>
          </cell>
          <cell r="F10" t="str">
            <v>A2327016C</v>
          </cell>
          <cell r="G10" t="str">
            <v>A2326206X</v>
          </cell>
          <cell r="H10" t="str">
            <v>A2327061R</v>
          </cell>
          <cell r="I10" t="str">
            <v>A2327106J</v>
          </cell>
          <cell r="J10" t="str">
            <v>A2327151V</v>
          </cell>
          <cell r="K10" t="str">
            <v>A2327196X</v>
          </cell>
          <cell r="L10" t="str">
            <v>A2326251K</v>
          </cell>
          <cell r="M10" t="str">
            <v>A2327241X</v>
          </cell>
          <cell r="N10" t="str">
            <v>A2327286C</v>
          </cell>
          <cell r="O10" t="str">
            <v>A2327331C</v>
          </cell>
          <cell r="P10" t="str">
            <v>A2327376J</v>
          </cell>
          <cell r="Q10" t="str">
            <v>A2327421J</v>
          </cell>
          <cell r="R10" t="str">
            <v>A2327466L</v>
          </cell>
          <cell r="S10" t="str">
            <v>A2327511L</v>
          </cell>
          <cell r="T10" t="str">
            <v>A2330886T</v>
          </cell>
          <cell r="U10" t="str">
            <v>A2330931T</v>
          </cell>
          <cell r="V10" t="str">
            <v>A2330976W</v>
          </cell>
          <cell r="W10" t="str">
            <v>A2331651T</v>
          </cell>
          <cell r="X10" t="str">
            <v>A2331786A</v>
          </cell>
          <cell r="Y10" t="str">
            <v>A2331741W</v>
          </cell>
          <cell r="Z10" t="str">
            <v>A2326296R</v>
          </cell>
          <cell r="AA10" t="str">
            <v>A2327556T</v>
          </cell>
          <cell r="AB10" t="str">
            <v>A2327601T</v>
          </cell>
          <cell r="AC10" t="str">
            <v>A2326341R</v>
          </cell>
          <cell r="AD10" t="str">
            <v>A2327646W</v>
          </cell>
          <cell r="AE10" t="str">
            <v>A2327691J</v>
          </cell>
          <cell r="AF10" t="str">
            <v>A2327736A</v>
          </cell>
          <cell r="AG10" t="str">
            <v>A2329491A</v>
          </cell>
          <cell r="AH10" t="str">
            <v>A2329536V</v>
          </cell>
          <cell r="AI10" t="str">
            <v>A2327781L</v>
          </cell>
          <cell r="AJ10" t="str">
            <v>A2326116V</v>
          </cell>
          <cell r="AK10" t="str">
            <v>A2326746L</v>
          </cell>
          <cell r="AL10" t="str">
            <v>A2328861F</v>
          </cell>
          <cell r="AM10" t="str">
            <v>A2328906X</v>
          </cell>
          <cell r="AN10" t="str">
            <v>A2328951K</v>
          </cell>
          <cell r="AO10" t="str">
            <v>A2326791X</v>
          </cell>
          <cell r="AP10" t="str">
            <v>A2325936J</v>
          </cell>
          <cell r="AQ10" t="str">
            <v>A2329581F</v>
          </cell>
          <cell r="AR10" t="str">
            <v>A2329626X</v>
          </cell>
          <cell r="AS10" t="str">
            <v>A2327826F</v>
          </cell>
          <cell r="AT10" t="str">
            <v>A2329716C</v>
          </cell>
          <cell r="AU10" t="str">
            <v>A2329671K</v>
          </cell>
          <cell r="AV10" t="str">
            <v>A2327871T</v>
          </cell>
          <cell r="AW10" t="str">
            <v>A2331831A</v>
          </cell>
          <cell r="AX10" t="str">
            <v>A2326386V</v>
          </cell>
          <cell r="AY10" t="str">
            <v>A2327916K</v>
          </cell>
          <cell r="AZ10" t="str">
            <v>A2327961W</v>
          </cell>
          <cell r="BA10" t="str">
            <v>A2328006T</v>
          </cell>
          <cell r="BB10" t="str">
            <v>A2329806J</v>
          </cell>
          <cell r="BC10" t="str">
            <v>A2329851V</v>
          </cell>
          <cell r="BD10" t="str">
            <v>A2328051C</v>
          </cell>
          <cell r="BE10" t="str">
            <v>A2325981V</v>
          </cell>
          <cell r="BF10" t="str">
            <v>A2331876F</v>
          </cell>
          <cell r="BG10" t="str">
            <v>A2326521X</v>
          </cell>
          <cell r="BH10" t="str">
            <v>A2328141J</v>
          </cell>
          <cell r="BI10" t="str">
            <v>A2331921F</v>
          </cell>
          <cell r="BJ10" t="str">
            <v>A2329896X</v>
          </cell>
          <cell r="BK10" t="str">
            <v>A2326476X</v>
          </cell>
          <cell r="BL10" t="str">
            <v>A2329941X</v>
          </cell>
          <cell r="BM10" t="str">
            <v>A2329986C</v>
          </cell>
          <cell r="BN10" t="str">
            <v>A2328096J</v>
          </cell>
          <cell r="BO10" t="str">
            <v>A2326026R</v>
          </cell>
          <cell r="BP10" t="str">
            <v>A2331966K</v>
          </cell>
          <cell r="BQ10" t="str">
            <v>A2328186L</v>
          </cell>
          <cell r="BR10" t="str">
            <v>A2328231L</v>
          </cell>
          <cell r="BS10" t="str">
            <v>A2326566C</v>
          </cell>
          <cell r="BT10" t="str">
            <v>A2330031K</v>
          </cell>
          <cell r="BU10" t="str">
            <v>A2328276T</v>
          </cell>
          <cell r="BV10" t="str">
            <v>A2331021X</v>
          </cell>
          <cell r="BW10" t="str">
            <v>A2331066C</v>
          </cell>
          <cell r="BX10" t="str">
            <v>A2328321T</v>
          </cell>
          <cell r="BY10" t="str">
            <v>A2330076R</v>
          </cell>
          <cell r="BZ10" t="str">
            <v>A2328366W</v>
          </cell>
          <cell r="CA10" t="str">
            <v>A2329221A</v>
          </cell>
          <cell r="CB10" t="str">
            <v>A2330121R</v>
          </cell>
          <cell r="CC10" t="str">
            <v>A2330166V</v>
          </cell>
          <cell r="CD10" t="str">
            <v>A2331606F</v>
          </cell>
          <cell r="CE10" t="str">
            <v>A2329266F</v>
          </cell>
          <cell r="CF10" t="str">
            <v>A2331696W</v>
          </cell>
          <cell r="CG10" t="str">
            <v>A2331111C</v>
          </cell>
          <cell r="CH10" t="str">
            <v>A2326836T</v>
          </cell>
          <cell r="CI10" t="str">
            <v>A2329041T</v>
          </cell>
          <cell r="CJ10" t="str">
            <v>A2329086W</v>
          </cell>
          <cell r="CK10" t="str">
            <v>A2329131W</v>
          </cell>
          <cell r="CL10" t="str">
            <v>A2331156J</v>
          </cell>
          <cell r="CM10" t="str">
            <v>A2326071A</v>
          </cell>
          <cell r="CN10" t="str">
            <v>A2326656J</v>
          </cell>
          <cell r="CO10" t="str">
            <v>A2328591T</v>
          </cell>
          <cell r="CP10" t="str">
            <v>A2328636K</v>
          </cell>
          <cell r="CQ10" t="str">
            <v>A2328771A</v>
          </cell>
          <cell r="CR10" t="str">
            <v>A2328726R</v>
          </cell>
          <cell r="CS10" t="str">
            <v>A2328681W</v>
          </cell>
          <cell r="CT10" t="str">
            <v>A2326701J</v>
          </cell>
          <cell r="CU10" t="str">
            <v>A2331201J</v>
          </cell>
          <cell r="CV10" t="str">
            <v>A2328501A</v>
          </cell>
          <cell r="CW10" t="str">
            <v>A2328546F</v>
          </cell>
          <cell r="CX10" t="str">
            <v>A2331246L</v>
          </cell>
          <cell r="CY10" t="str">
            <v>A2331291X</v>
          </cell>
          <cell r="CZ10" t="str">
            <v>A2329311F</v>
          </cell>
          <cell r="DA10" t="str">
            <v>A2330301X</v>
          </cell>
          <cell r="DB10" t="str">
            <v>A2331336T</v>
          </cell>
          <cell r="DC10" t="str">
            <v>A2330211V</v>
          </cell>
          <cell r="DD10" t="str">
            <v>A2330256X</v>
          </cell>
          <cell r="DE10" t="str">
            <v>A2331381C</v>
          </cell>
          <cell r="DF10" t="str">
            <v>A2330346C</v>
          </cell>
          <cell r="DG10" t="str">
            <v>A2330391R</v>
          </cell>
          <cell r="DH10" t="str">
            <v>A2330436J</v>
          </cell>
          <cell r="DI10" t="str">
            <v>A2328456A</v>
          </cell>
          <cell r="DJ10" t="str">
            <v>A2328411W</v>
          </cell>
          <cell r="DK10" t="str">
            <v>A2330481V</v>
          </cell>
          <cell r="DL10" t="str">
            <v>A2326881C</v>
          </cell>
          <cell r="DM10" t="str">
            <v>A2329356K</v>
          </cell>
          <cell r="DN10" t="str">
            <v>A2329401K</v>
          </cell>
          <cell r="DO10" t="str">
            <v>A2331426W</v>
          </cell>
          <cell r="DP10" t="str">
            <v>A2331471J</v>
          </cell>
          <cell r="DQ10" t="str">
            <v>A2331516A</v>
          </cell>
          <cell r="DR10" t="str">
            <v>A2331561L</v>
          </cell>
          <cell r="DS10" t="str">
            <v>A2332596F</v>
          </cell>
          <cell r="DT10" t="str">
            <v>A2332731K</v>
          </cell>
          <cell r="DU10" t="str">
            <v>A2332821R</v>
          </cell>
          <cell r="DV10" t="str">
            <v>A2332776R</v>
          </cell>
          <cell r="DW10" t="str">
            <v>A2332011L</v>
          </cell>
          <cell r="DY10" t="str">
            <v>A2325895X</v>
          </cell>
          <cell r="DZ10" t="str">
            <v>A2326165R</v>
          </cell>
          <cell r="EA10" t="str">
            <v>A2326930L</v>
          </cell>
          <cell r="EB10" t="str">
            <v>A2326975T</v>
          </cell>
          <cell r="EC10" t="str">
            <v>A2327020V</v>
          </cell>
          <cell r="ED10" t="str">
            <v>A2326210R</v>
          </cell>
          <cell r="EE10" t="str">
            <v>A2327065X</v>
          </cell>
          <cell r="EF10" t="str">
            <v>A2327110X</v>
          </cell>
          <cell r="EG10" t="str">
            <v>A2327155C</v>
          </cell>
          <cell r="EH10" t="str">
            <v>A2327200C</v>
          </cell>
          <cell r="EI10" t="str">
            <v>A2326255V</v>
          </cell>
          <cell r="EJ10" t="str">
            <v>A2327245J</v>
          </cell>
          <cell r="EK10" t="str">
            <v>A2327290V</v>
          </cell>
          <cell r="EL10" t="str">
            <v>A2327335L</v>
          </cell>
          <cell r="EM10" t="str">
            <v>A2327380X</v>
          </cell>
          <cell r="EN10" t="str">
            <v>A2327425T</v>
          </cell>
          <cell r="EO10" t="str">
            <v>A2327470C</v>
          </cell>
          <cell r="EP10" t="str">
            <v>A2327515W</v>
          </cell>
          <cell r="EQ10" t="str">
            <v>A2330890J</v>
          </cell>
          <cell r="ER10" t="str">
            <v>A2330935A</v>
          </cell>
          <cell r="ES10" t="str">
            <v>A2330980L</v>
          </cell>
          <cell r="ET10" t="str">
            <v>A2331655A</v>
          </cell>
          <cell r="EU10" t="str">
            <v>A2331790T</v>
          </cell>
          <cell r="EV10" t="str">
            <v>A2331745F</v>
          </cell>
          <cell r="EW10" t="str">
            <v>A2326300V</v>
          </cell>
          <cell r="EX10" t="str">
            <v>A2327560J</v>
          </cell>
          <cell r="EY10" t="str">
            <v>A2327605A</v>
          </cell>
          <cell r="EZ10" t="str">
            <v>A2326345X</v>
          </cell>
          <cell r="FA10" t="str">
            <v>A2327650L</v>
          </cell>
          <cell r="FB10" t="str">
            <v>A2327695T</v>
          </cell>
          <cell r="FC10" t="str">
            <v>A2327740T</v>
          </cell>
          <cell r="FD10" t="str">
            <v>A2329495K</v>
          </cell>
          <cell r="FE10" t="str">
            <v>A2329540K</v>
          </cell>
          <cell r="FF10" t="str">
            <v>A2327785W</v>
          </cell>
          <cell r="FG10" t="str">
            <v>A2326120K</v>
          </cell>
          <cell r="FH10" t="str">
            <v>A2326750C</v>
          </cell>
          <cell r="FI10" t="str">
            <v>A2328865R</v>
          </cell>
          <cell r="FJ10" t="str">
            <v>A2328910R</v>
          </cell>
          <cell r="FK10" t="str">
            <v>A2328955V</v>
          </cell>
          <cell r="FL10" t="str">
            <v>A2326795J</v>
          </cell>
          <cell r="FM10" t="str">
            <v>A2325940X</v>
          </cell>
          <cell r="FN10" t="str">
            <v>A2329585R</v>
          </cell>
          <cell r="FO10" t="str">
            <v>A2329630R</v>
          </cell>
          <cell r="FP10" t="str">
            <v>A2327830W</v>
          </cell>
          <cell r="FQ10" t="str">
            <v>A2329720V</v>
          </cell>
          <cell r="FR10" t="str">
            <v>A2329675V</v>
          </cell>
          <cell r="FS10" t="str">
            <v>A2327875A</v>
          </cell>
          <cell r="FT10" t="str">
            <v>A2331835K</v>
          </cell>
          <cell r="FU10" t="str">
            <v>A2326390K</v>
          </cell>
          <cell r="FV10" t="str">
            <v>A2327920A</v>
          </cell>
          <cell r="FW10" t="str">
            <v>A2327965F</v>
          </cell>
          <cell r="FX10" t="str">
            <v>A2328010J</v>
          </cell>
          <cell r="FY10" t="str">
            <v>A2329810X</v>
          </cell>
          <cell r="FZ10" t="str">
            <v>A2329855C</v>
          </cell>
          <cell r="GA10" t="str">
            <v>A2328055L</v>
          </cell>
          <cell r="GB10" t="str">
            <v>A2325985C</v>
          </cell>
          <cell r="GC10" t="str">
            <v>A2331880W</v>
          </cell>
          <cell r="GD10" t="str">
            <v>A2326525J</v>
          </cell>
          <cell r="GE10" t="str">
            <v>A2328145T</v>
          </cell>
          <cell r="GF10" t="str">
            <v>A2331925R</v>
          </cell>
          <cell r="GG10" t="str">
            <v>A2329900C</v>
          </cell>
          <cell r="GH10" t="str">
            <v>A2326480R</v>
          </cell>
          <cell r="GI10" t="str">
            <v>A2329945J</v>
          </cell>
          <cell r="GJ10" t="str">
            <v>A2329990V</v>
          </cell>
          <cell r="GK10" t="str">
            <v>A2328100L</v>
          </cell>
          <cell r="GL10" t="str">
            <v>A2326030F</v>
          </cell>
          <cell r="GM10" t="str">
            <v>A2331970A</v>
          </cell>
          <cell r="GN10" t="str">
            <v>A2328190C</v>
          </cell>
          <cell r="GO10" t="str">
            <v>A2328235W</v>
          </cell>
          <cell r="GP10" t="str">
            <v>A2326570V</v>
          </cell>
          <cell r="GQ10" t="str">
            <v>A2330035V</v>
          </cell>
          <cell r="GR10" t="str">
            <v>A2328280J</v>
          </cell>
          <cell r="GS10" t="str">
            <v>A2331025J</v>
          </cell>
          <cell r="GT10" t="str">
            <v>A2331070V</v>
          </cell>
          <cell r="GU10" t="str">
            <v>A2328325A</v>
          </cell>
          <cell r="GV10" t="str">
            <v>A2330080F</v>
          </cell>
          <cell r="GW10" t="str">
            <v>A2328370L</v>
          </cell>
          <cell r="GX10" t="str">
            <v>A2329225K</v>
          </cell>
          <cell r="GY10" t="str">
            <v>A2330125X</v>
          </cell>
          <cell r="GZ10" t="str">
            <v>A2330170K</v>
          </cell>
          <cell r="HA10" t="str">
            <v>A2331610W</v>
          </cell>
          <cell r="HB10" t="str">
            <v>A2329270W</v>
          </cell>
          <cell r="HC10" t="str">
            <v>A2331700A</v>
          </cell>
          <cell r="HD10" t="str">
            <v>A2331115L</v>
          </cell>
          <cell r="HE10" t="str">
            <v>A2326840J</v>
          </cell>
          <cell r="HF10" t="str">
            <v>A2329045A</v>
          </cell>
          <cell r="HG10" t="str">
            <v>A2329090L</v>
          </cell>
          <cell r="HH10" t="str">
            <v>A2329135F</v>
          </cell>
          <cell r="HI10" t="str">
            <v>A2331160X</v>
          </cell>
          <cell r="HJ10" t="str">
            <v>A2326075K</v>
          </cell>
          <cell r="HK10" t="str">
            <v>A2326660X</v>
          </cell>
          <cell r="HL10" t="str">
            <v>A2328595A</v>
          </cell>
          <cell r="HM10" t="str">
            <v>A2328640A</v>
          </cell>
          <cell r="HN10" t="str">
            <v>A2328775K</v>
          </cell>
          <cell r="HO10" t="str">
            <v>A2328730F</v>
          </cell>
          <cell r="HP10" t="str">
            <v>A2328685F</v>
          </cell>
          <cell r="HQ10" t="str">
            <v>A2326705T</v>
          </cell>
          <cell r="HR10" t="str">
            <v>A2331205T</v>
          </cell>
          <cell r="HS10" t="str">
            <v>A2328505K</v>
          </cell>
          <cell r="HT10" t="str">
            <v>A2328550W</v>
          </cell>
          <cell r="HU10" t="str">
            <v>A2331250C</v>
          </cell>
          <cell r="HV10" t="str">
            <v>A2331295J</v>
          </cell>
          <cell r="HW10" t="str">
            <v>A2329315R</v>
          </cell>
          <cell r="HX10" t="str">
            <v>A2330305J</v>
          </cell>
          <cell r="HY10" t="str">
            <v>A2331340J</v>
          </cell>
          <cell r="HZ10" t="str">
            <v>A2330215C</v>
          </cell>
          <cell r="IA10" t="str">
            <v>A2330260R</v>
          </cell>
          <cell r="IB10" t="str">
            <v>A2331385L</v>
          </cell>
          <cell r="IC10" t="str">
            <v>A2330350V</v>
          </cell>
          <cell r="ID10" t="str">
            <v>A2330395X</v>
          </cell>
          <cell r="IE10" t="str">
            <v>A2330440X</v>
          </cell>
          <cell r="IF10" t="str">
            <v>A2328460T</v>
          </cell>
          <cell r="IG10" t="str">
            <v>A2328415F</v>
          </cell>
          <cell r="IH10" t="str">
            <v>A2330485C</v>
          </cell>
          <cell r="II10" t="str">
            <v>A2326885L</v>
          </cell>
          <cell r="IJ10" t="str">
            <v>A2329360A</v>
          </cell>
          <cell r="IK10" t="str">
            <v>A2329405V</v>
          </cell>
          <cell r="IL10" t="str">
            <v>A2331430L</v>
          </cell>
          <cell r="IM10" t="str">
            <v>A2331475T</v>
          </cell>
          <cell r="IN10" t="str">
            <v>A2331520T</v>
          </cell>
          <cell r="IO10" t="str">
            <v>A2331565W</v>
          </cell>
          <cell r="IP10" t="str">
            <v>A2332600K</v>
          </cell>
          <cell r="IQ10" t="str">
            <v>A2332735V</v>
          </cell>
        </row>
        <row r="107">
          <cell r="B107">
            <v>19.899999999999999</v>
          </cell>
          <cell r="C107">
            <v>24</v>
          </cell>
          <cell r="G107">
            <v>19.100000000000001</v>
          </cell>
          <cell r="L107">
            <v>20.6</v>
          </cell>
          <cell r="M107">
            <v>21.2</v>
          </cell>
          <cell r="N107">
            <v>19.3</v>
          </cell>
          <cell r="O107">
            <v>21.1</v>
          </cell>
          <cell r="P107">
            <v>32.9</v>
          </cell>
          <cell r="AC107">
            <v>25.3</v>
          </cell>
          <cell r="AJ107">
            <v>17.8</v>
          </cell>
          <cell r="AK107">
            <v>19.8</v>
          </cell>
          <cell r="AL107">
            <v>18.899999999999999</v>
          </cell>
          <cell r="AO107">
            <v>14.5</v>
          </cell>
          <cell r="AP107">
            <v>20.9</v>
          </cell>
          <cell r="AX107">
            <v>20.2</v>
          </cell>
          <cell r="BD107">
            <v>14.6</v>
          </cell>
          <cell r="BE107">
            <v>17.600000000000001</v>
          </cell>
          <cell r="BF107">
            <v>19.399999999999999</v>
          </cell>
          <cell r="BG107">
            <v>19.2</v>
          </cell>
          <cell r="BK107">
            <v>16.2</v>
          </cell>
          <cell r="BO107">
            <v>22.4</v>
          </cell>
          <cell r="BS107">
            <v>17.5</v>
          </cell>
          <cell r="BU107">
            <v>45.3</v>
          </cell>
          <cell r="BV107">
            <v>45.3</v>
          </cell>
          <cell r="CE107">
            <v>13</v>
          </cell>
          <cell r="CH107">
            <v>17.2</v>
          </cell>
          <cell r="CM107">
            <v>19.7</v>
          </cell>
          <cell r="CN107">
            <v>19.5</v>
          </cell>
          <cell r="CO107">
            <v>20.6</v>
          </cell>
          <cell r="CP107">
            <v>17</v>
          </cell>
          <cell r="CT107">
            <v>20.9</v>
          </cell>
          <cell r="CU107">
            <v>33.9</v>
          </cell>
        </row>
        <row r="108">
          <cell r="B108">
            <v>20.2</v>
          </cell>
          <cell r="C108">
            <v>24.1</v>
          </cell>
          <cell r="G108">
            <v>19.100000000000001</v>
          </cell>
          <cell r="L108">
            <v>20.9</v>
          </cell>
          <cell r="M108">
            <v>21.5</v>
          </cell>
          <cell r="N108">
            <v>19.7</v>
          </cell>
          <cell r="O108">
            <v>21.3</v>
          </cell>
          <cell r="P108">
            <v>33.200000000000003</v>
          </cell>
          <cell r="AC108">
            <v>25.5</v>
          </cell>
          <cell r="AJ108">
            <v>17.899999999999999</v>
          </cell>
          <cell r="AK108">
            <v>20</v>
          </cell>
          <cell r="AL108">
            <v>19.2</v>
          </cell>
          <cell r="AO108">
            <v>14.5</v>
          </cell>
          <cell r="AP108">
            <v>21.2</v>
          </cell>
          <cell r="AX108">
            <v>20.399999999999999</v>
          </cell>
          <cell r="BD108">
            <v>14.9</v>
          </cell>
          <cell r="BE108">
            <v>17.899999999999999</v>
          </cell>
          <cell r="BF108">
            <v>19.7</v>
          </cell>
          <cell r="BG108">
            <v>19.2</v>
          </cell>
          <cell r="BK108">
            <v>16.600000000000001</v>
          </cell>
          <cell r="BO108">
            <v>22.6</v>
          </cell>
          <cell r="BS108">
            <v>17.600000000000001</v>
          </cell>
          <cell r="BU108">
            <v>45.5</v>
          </cell>
          <cell r="BV108">
            <v>45.5</v>
          </cell>
          <cell r="CE108">
            <v>13.5</v>
          </cell>
          <cell r="CH108">
            <v>17.3</v>
          </cell>
          <cell r="CM108">
            <v>19.8</v>
          </cell>
          <cell r="CN108">
            <v>19.5</v>
          </cell>
          <cell r="CO108">
            <v>20.6</v>
          </cell>
          <cell r="CP108">
            <v>17</v>
          </cell>
          <cell r="CT108">
            <v>20.9</v>
          </cell>
          <cell r="CU108">
            <v>33.9</v>
          </cell>
          <cell r="DY108">
            <v>1.5</v>
          </cell>
          <cell r="DZ108">
            <v>0.4</v>
          </cell>
          <cell r="ED108">
            <v>0</v>
          </cell>
          <cell r="EI108">
            <v>1.5</v>
          </cell>
          <cell r="EJ108">
            <v>1.4</v>
          </cell>
          <cell r="EK108">
            <v>2.1</v>
          </cell>
          <cell r="EL108">
            <v>0.9</v>
          </cell>
          <cell r="EM108">
            <v>0.9</v>
          </cell>
          <cell r="EZ108">
            <v>0.8</v>
          </cell>
          <cell r="FG108">
            <v>0.6</v>
          </cell>
          <cell r="FH108">
            <v>1</v>
          </cell>
          <cell r="FI108">
            <v>1.6</v>
          </cell>
          <cell r="FL108">
            <v>0</v>
          </cell>
          <cell r="FM108">
            <v>1.4</v>
          </cell>
          <cell r="FU108">
            <v>1</v>
          </cell>
          <cell r="GA108">
            <v>2.1</v>
          </cell>
          <cell r="GB108">
            <v>1.7</v>
          </cell>
          <cell r="GC108">
            <v>1.5</v>
          </cell>
          <cell r="GD108">
            <v>0</v>
          </cell>
          <cell r="GH108">
            <v>2.5</v>
          </cell>
          <cell r="GL108">
            <v>0.9</v>
          </cell>
          <cell r="GP108">
            <v>0.6</v>
          </cell>
          <cell r="GR108">
            <v>0.4</v>
          </cell>
          <cell r="GS108">
            <v>0.4</v>
          </cell>
          <cell r="HB108">
            <v>3.8</v>
          </cell>
          <cell r="HE108">
            <v>0.6</v>
          </cell>
          <cell r="HJ108">
            <v>0.5</v>
          </cell>
          <cell r="HK108">
            <v>0</v>
          </cell>
          <cell r="HL108">
            <v>0</v>
          </cell>
          <cell r="HM108">
            <v>0</v>
          </cell>
          <cell r="HQ108">
            <v>0</v>
          </cell>
          <cell r="HR108">
            <v>0</v>
          </cell>
        </row>
        <row r="109">
          <cell r="B109">
            <v>21.1</v>
          </cell>
          <cell r="C109">
            <v>24.6</v>
          </cell>
          <cell r="G109">
            <v>19.399999999999999</v>
          </cell>
          <cell r="L109">
            <v>22.6</v>
          </cell>
          <cell r="M109">
            <v>22.8</v>
          </cell>
          <cell r="N109">
            <v>23.4</v>
          </cell>
          <cell r="O109">
            <v>22</v>
          </cell>
          <cell r="P109">
            <v>33</v>
          </cell>
          <cell r="AC109">
            <v>25.6</v>
          </cell>
          <cell r="AJ109">
            <v>18.3</v>
          </cell>
          <cell r="AK109">
            <v>20.100000000000001</v>
          </cell>
          <cell r="AL109">
            <v>19.3</v>
          </cell>
          <cell r="AO109">
            <v>15</v>
          </cell>
          <cell r="AP109">
            <v>21.5</v>
          </cell>
          <cell r="AX109">
            <v>21</v>
          </cell>
          <cell r="BD109">
            <v>15.1</v>
          </cell>
          <cell r="BE109">
            <v>18.100000000000001</v>
          </cell>
          <cell r="BF109">
            <v>20</v>
          </cell>
          <cell r="BG109">
            <v>19.3</v>
          </cell>
          <cell r="BK109">
            <v>16.8</v>
          </cell>
          <cell r="BO109">
            <v>22.8</v>
          </cell>
          <cell r="BS109">
            <v>17.899999999999999</v>
          </cell>
          <cell r="BU109">
            <v>45.5</v>
          </cell>
          <cell r="BV109">
            <v>45.5</v>
          </cell>
          <cell r="CE109">
            <v>13.9</v>
          </cell>
          <cell r="CH109">
            <v>17.399999999999999</v>
          </cell>
          <cell r="CM109">
            <v>19.899999999999999</v>
          </cell>
          <cell r="CN109">
            <v>19.600000000000001</v>
          </cell>
          <cell r="CO109">
            <v>20.6</v>
          </cell>
          <cell r="CP109">
            <v>16.899999999999999</v>
          </cell>
          <cell r="CT109">
            <v>21.1</v>
          </cell>
          <cell r="CU109">
            <v>33.9</v>
          </cell>
          <cell r="DY109">
            <v>4.5</v>
          </cell>
          <cell r="DZ109">
            <v>2.1</v>
          </cell>
          <cell r="ED109">
            <v>1.6</v>
          </cell>
          <cell r="EI109">
            <v>8.1</v>
          </cell>
          <cell r="EJ109">
            <v>6</v>
          </cell>
          <cell r="EK109">
            <v>18.8</v>
          </cell>
          <cell r="EL109">
            <v>3.3</v>
          </cell>
          <cell r="EM109">
            <v>-0.6</v>
          </cell>
          <cell r="EZ109">
            <v>0.4</v>
          </cell>
          <cell r="FG109">
            <v>2.2000000000000002</v>
          </cell>
          <cell r="FH109">
            <v>0.5</v>
          </cell>
          <cell r="FI109">
            <v>0.5</v>
          </cell>
          <cell r="FL109">
            <v>3.4</v>
          </cell>
          <cell r="FM109">
            <v>1.4</v>
          </cell>
          <cell r="FU109">
            <v>2.9</v>
          </cell>
          <cell r="GA109">
            <v>1.3</v>
          </cell>
          <cell r="GB109">
            <v>1.1000000000000001</v>
          </cell>
          <cell r="GC109">
            <v>1.5</v>
          </cell>
          <cell r="GD109">
            <v>0.5</v>
          </cell>
          <cell r="GH109">
            <v>1.2</v>
          </cell>
          <cell r="GL109">
            <v>0.9</v>
          </cell>
          <cell r="GP109">
            <v>1.7</v>
          </cell>
          <cell r="GR109">
            <v>0</v>
          </cell>
          <cell r="GS109">
            <v>0</v>
          </cell>
          <cell r="HB109">
            <v>3</v>
          </cell>
          <cell r="HE109">
            <v>0.6</v>
          </cell>
          <cell r="HJ109">
            <v>0.5</v>
          </cell>
          <cell r="HK109">
            <v>0.5</v>
          </cell>
          <cell r="HL109">
            <v>0</v>
          </cell>
          <cell r="HM109">
            <v>-0.6</v>
          </cell>
          <cell r="HQ109">
            <v>1</v>
          </cell>
          <cell r="HR109">
            <v>0</v>
          </cell>
        </row>
        <row r="110">
          <cell r="B110">
            <v>22.2</v>
          </cell>
          <cell r="C110">
            <v>25.2</v>
          </cell>
          <cell r="G110">
            <v>19.8</v>
          </cell>
          <cell r="L110">
            <v>25.1</v>
          </cell>
          <cell r="M110">
            <v>25</v>
          </cell>
          <cell r="N110">
            <v>27.1</v>
          </cell>
          <cell r="O110">
            <v>23</v>
          </cell>
          <cell r="P110">
            <v>35.6</v>
          </cell>
          <cell r="AC110">
            <v>25.8</v>
          </cell>
          <cell r="AJ110">
            <v>18.899999999999999</v>
          </cell>
          <cell r="AK110">
            <v>21.4</v>
          </cell>
          <cell r="AL110">
            <v>20.5</v>
          </cell>
          <cell r="AO110">
            <v>15</v>
          </cell>
          <cell r="AP110">
            <v>22.4</v>
          </cell>
          <cell r="AX110">
            <v>21.8</v>
          </cell>
          <cell r="BD110">
            <v>15.7</v>
          </cell>
          <cell r="BE110">
            <v>18.600000000000001</v>
          </cell>
          <cell r="BF110">
            <v>20.3</v>
          </cell>
          <cell r="BG110">
            <v>19.3</v>
          </cell>
          <cell r="BK110">
            <v>17.399999999999999</v>
          </cell>
          <cell r="BO110">
            <v>23.3</v>
          </cell>
          <cell r="BS110">
            <v>20.100000000000001</v>
          </cell>
          <cell r="BU110">
            <v>45.7</v>
          </cell>
          <cell r="BV110">
            <v>45.7</v>
          </cell>
          <cell r="CE110">
            <v>14</v>
          </cell>
          <cell r="CH110">
            <v>17.7</v>
          </cell>
          <cell r="CM110">
            <v>20</v>
          </cell>
          <cell r="CN110">
            <v>19.7</v>
          </cell>
          <cell r="CO110">
            <v>20.7</v>
          </cell>
          <cell r="CP110">
            <v>16.8</v>
          </cell>
          <cell r="CT110">
            <v>21.3</v>
          </cell>
          <cell r="CU110">
            <v>33.9</v>
          </cell>
          <cell r="DY110">
            <v>5.2</v>
          </cell>
          <cell r="DZ110">
            <v>2.4</v>
          </cell>
          <cell r="ED110">
            <v>2.1</v>
          </cell>
          <cell r="EI110">
            <v>11.1</v>
          </cell>
          <cell r="EJ110">
            <v>9.6</v>
          </cell>
          <cell r="EK110">
            <v>15.8</v>
          </cell>
          <cell r="EL110">
            <v>4.5</v>
          </cell>
          <cell r="EM110">
            <v>7.9</v>
          </cell>
          <cell r="EZ110">
            <v>0.8</v>
          </cell>
          <cell r="FG110">
            <v>3.3</v>
          </cell>
          <cell r="FH110">
            <v>6.5</v>
          </cell>
          <cell r="FI110">
            <v>6.2</v>
          </cell>
          <cell r="FL110">
            <v>0</v>
          </cell>
          <cell r="FM110">
            <v>4.2</v>
          </cell>
          <cell r="FU110">
            <v>3.8</v>
          </cell>
          <cell r="GA110">
            <v>4</v>
          </cell>
          <cell r="GB110">
            <v>2.8</v>
          </cell>
          <cell r="GC110">
            <v>1.5</v>
          </cell>
          <cell r="GD110">
            <v>0</v>
          </cell>
          <cell r="GH110">
            <v>3.6</v>
          </cell>
          <cell r="GL110">
            <v>2.2000000000000002</v>
          </cell>
          <cell r="GP110">
            <v>12.3</v>
          </cell>
          <cell r="GR110">
            <v>0.4</v>
          </cell>
          <cell r="GS110">
            <v>0.4</v>
          </cell>
          <cell r="HB110">
            <v>0.7</v>
          </cell>
          <cell r="HE110">
            <v>1.7</v>
          </cell>
          <cell r="HJ110">
            <v>0.5</v>
          </cell>
          <cell r="HK110">
            <v>0.5</v>
          </cell>
          <cell r="HL110">
            <v>0.5</v>
          </cell>
          <cell r="HM110">
            <v>-0.6</v>
          </cell>
          <cell r="HQ110">
            <v>0.9</v>
          </cell>
          <cell r="HR110">
            <v>0</v>
          </cell>
        </row>
        <row r="111">
          <cell r="B111">
            <v>23.5</v>
          </cell>
          <cell r="C111">
            <v>25.6</v>
          </cell>
          <cell r="G111">
            <v>20.399999999999999</v>
          </cell>
          <cell r="L111">
            <v>26.9</v>
          </cell>
          <cell r="M111">
            <v>26.4</v>
          </cell>
          <cell r="N111">
            <v>30.2</v>
          </cell>
          <cell r="O111">
            <v>24</v>
          </cell>
          <cell r="P111">
            <v>37.9</v>
          </cell>
          <cell r="AC111">
            <v>26</v>
          </cell>
          <cell r="AJ111">
            <v>18.899999999999999</v>
          </cell>
          <cell r="AK111">
            <v>21.5</v>
          </cell>
          <cell r="AL111">
            <v>20.5</v>
          </cell>
          <cell r="AO111">
            <v>15</v>
          </cell>
          <cell r="AP111">
            <v>23</v>
          </cell>
          <cell r="AX111">
            <v>23.1</v>
          </cell>
          <cell r="BD111">
            <v>16.899999999999999</v>
          </cell>
          <cell r="BE111">
            <v>19</v>
          </cell>
          <cell r="BF111">
            <v>20.7</v>
          </cell>
          <cell r="BG111">
            <v>20.2</v>
          </cell>
          <cell r="BK111">
            <v>17.8</v>
          </cell>
          <cell r="BO111">
            <v>24</v>
          </cell>
          <cell r="BS111">
            <v>21.1</v>
          </cell>
          <cell r="BU111">
            <v>46.4</v>
          </cell>
          <cell r="BV111">
            <v>46.4</v>
          </cell>
          <cell r="CE111">
            <v>15.4</v>
          </cell>
          <cell r="CH111">
            <v>19.100000000000001</v>
          </cell>
          <cell r="CM111">
            <v>20.5</v>
          </cell>
          <cell r="CN111">
            <v>20.2</v>
          </cell>
          <cell r="CO111">
            <v>21.1</v>
          </cell>
          <cell r="CP111">
            <v>17.399999999999999</v>
          </cell>
          <cell r="CT111">
            <v>21.6</v>
          </cell>
          <cell r="CU111">
            <v>33.9</v>
          </cell>
          <cell r="DY111">
            <v>5.9</v>
          </cell>
          <cell r="DZ111">
            <v>1.6</v>
          </cell>
          <cell r="ED111">
            <v>3</v>
          </cell>
          <cell r="EI111">
            <v>7.2</v>
          </cell>
          <cell r="EJ111">
            <v>5.6</v>
          </cell>
          <cell r="EK111">
            <v>11.4</v>
          </cell>
          <cell r="EL111">
            <v>4.3</v>
          </cell>
          <cell r="EM111">
            <v>6.5</v>
          </cell>
          <cell r="EZ111">
            <v>0.8</v>
          </cell>
          <cell r="FG111">
            <v>0</v>
          </cell>
          <cell r="FH111">
            <v>0.5</v>
          </cell>
          <cell r="FI111">
            <v>0</v>
          </cell>
          <cell r="FL111">
            <v>0</v>
          </cell>
          <cell r="FM111">
            <v>2.7</v>
          </cell>
          <cell r="FU111">
            <v>6</v>
          </cell>
          <cell r="GA111">
            <v>7.6</v>
          </cell>
          <cell r="GB111">
            <v>2.2000000000000002</v>
          </cell>
          <cell r="GC111">
            <v>2</v>
          </cell>
          <cell r="GD111">
            <v>4.7</v>
          </cell>
          <cell r="GH111">
            <v>2.2999999999999998</v>
          </cell>
          <cell r="GL111">
            <v>3</v>
          </cell>
          <cell r="GP111">
            <v>5</v>
          </cell>
          <cell r="GR111">
            <v>1.5</v>
          </cell>
          <cell r="GS111">
            <v>1.5</v>
          </cell>
          <cell r="HB111">
            <v>10</v>
          </cell>
          <cell r="HE111">
            <v>7.9</v>
          </cell>
          <cell r="HJ111">
            <v>2.5</v>
          </cell>
          <cell r="HK111">
            <v>2.5</v>
          </cell>
          <cell r="HL111">
            <v>1.9</v>
          </cell>
          <cell r="HM111">
            <v>3.6</v>
          </cell>
          <cell r="HQ111">
            <v>1.4</v>
          </cell>
          <cell r="HR111">
            <v>0</v>
          </cell>
        </row>
        <row r="112">
          <cell r="B112">
            <v>24.4</v>
          </cell>
          <cell r="C112">
            <v>26.4</v>
          </cell>
          <cell r="G112">
            <v>20.8</v>
          </cell>
          <cell r="L112">
            <v>28</v>
          </cell>
          <cell r="M112">
            <v>27.4</v>
          </cell>
          <cell r="N112">
            <v>30.8</v>
          </cell>
          <cell r="O112">
            <v>27.3</v>
          </cell>
          <cell r="P112">
            <v>38.1</v>
          </cell>
          <cell r="AC112">
            <v>26.2</v>
          </cell>
          <cell r="AJ112">
            <v>20</v>
          </cell>
          <cell r="AK112">
            <v>21.5</v>
          </cell>
          <cell r="AL112">
            <v>20.5</v>
          </cell>
          <cell r="AO112">
            <v>16.7</v>
          </cell>
          <cell r="AP112">
            <v>24</v>
          </cell>
          <cell r="AX112">
            <v>23.7</v>
          </cell>
          <cell r="BD112">
            <v>17.2</v>
          </cell>
          <cell r="BE112">
            <v>19.7</v>
          </cell>
          <cell r="BF112">
            <v>21.4</v>
          </cell>
          <cell r="BG112">
            <v>20.2</v>
          </cell>
          <cell r="BK112">
            <v>18.5</v>
          </cell>
          <cell r="BO112">
            <v>24.4</v>
          </cell>
          <cell r="BS112">
            <v>21.9</v>
          </cell>
          <cell r="BU112">
            <v>46.9</v>
          </cell>
          <cell r="BV112">
            <v>46.9</v>
          </cell>
          <cell r="CE112">
            <v>16</v>
          </cell>
          <cell r="CH112">
            <v>20.399999999999999</v>
          </cell>
          <cell r="CM112">
            <v>21.1</v>
          </cell>
          <cell r="CN112">
            <v>21</v>
          </cell>
          <cell r="CO112">
            <v>21.6</v>
          </cell>
          <cell r="CP112">
            <v>19.3</v>
          </cell>
          <cell r="CT112">
            <v>21.8</v>
          </cell>
          <cell r="CU112">
            <v>33.9</v>
          </cell>
          <cell r="DY112">
            <v>3.8</v>
          </cell>
          <cell r="DZ112">
            <v>3.1</v>
          </cell>
          <cell r="ED112">
            <v>2</v>
          </cell>
          <cell r="EI112">
            <v>4.0999999999999996</v>
          </cell>
          <cell r="EJ112">
            <v>3.8</v>
          </cell>
          <cell r="EK112">
            <v>2</v>
          </cell>
          <cell r="EL112">
            <v>13.8</v>
          </cell>
          <cell r="EM112">
            <v>0.5</v>
          </cell>
          <cell r="EZ112">
            <v>0.8</v>
          </cell>
          <cell r="FG112">
            <v>5.8</v>
          </cell>
          <cell r="FH112">
            <v>0</v>
          </cell>
          <cell r="FI112">
            <v>0</v>
          </cell>
          <cell r="FL112">
            <v>11.3</v>
          </cell>
          <cell r="FM112">
            <v>4.3</v>
          </cell>
          <cell r="FU112">
            <v>2.6</v>
          </cell>
          <cell r="GA112">
            <v>1.8</v>
          </cell>
          <cell r="GB112">
            <v>3.7</v>
          </cell>
          <cell r="GC112">
            <v>3.4</v>
          </cell>
          <cell r="GD112">
            <v>0</v>
          </cell>
          <cell r="GH112">
            <v>3.9</v>
          </cell>
          <cell r="GL112">
            <v>1.7</v>
          </cell>
          <cell r="GP112">
            <v>3.8</v>
          </cell>
          <cell r="GR112">
            <v>1.1000000000000001</v>
          </cell>
          <cell r="GS112">
            <v>1.1000000000000001</v>
          </cell>
          <cell r="HB112">
            <v>3.9</v>
          </cell>
          <cell r="HE112">
            <v>6.8</v>
          </cell>
          <cell r="HJ112">
            <v>2.9</v>
          </cell>
          <cell r="HK112">
            <v>4</v>
          </cell>
          <cell r="HL112">
            <v>2.4</v>
          </cell>
          <cell r="HM112">
            <v>10.9</v>
          </cell>
          <cell r="HQ112">
            <v>0.9</v>
          </cell>
          <cell r="HR112">
            <v>0</v>
          </cell>
        </row>
        <row r="113">
          <cell r="B113">
            <v>25.2</v>
          </cell>
          <cell r="C113">
            <v>27</v>
          </cell>
          <cell r="G113">
            <v>21.5</v>
          </cell>
          <cell r="L113">
            <v>30.1</v>
          </cell>
          <cell r="M113">
            <v>28.5</v>
          </cell>
          <cell r="N113">
            <v>35.1</v>
          </cell>
          <cell r="O113">
            <v>30.2</v>
          </cell>
          <cell r="P113">
            <v>40.5</v>
          </cell>
          <cell r="AC113">
            <v>26.7</v>
          </cell>
          <cell r="AJ113">
            <v>20</v>
          </cell>
          <cell r="AK113">
            <v>21.6</v>
          </cell>
          <cell r="AL113">
            <v>20.6</v>
          </cell>
          <cell r="AO113">
            <v>16.7</v>
          </cell>
          <cell r="AP113">
            <v>24.5</v>
          </cell>
          <cell r="AX113">
            <v>24.5</v>
          </cell>
          <cell r="BD113">
            <v>18</v>
          </cell>
          <cell r="BE113">
            <v>20.2</v>
          </cell>
          <cell r="BF113">
            <v>21.7</v>
          </cell>
          <cell r="BG113">
            <v>20.9</v>
          </cell>
          <cell r="BK113">
            <v>19</v>
          </cell>
          <cell r="BO113">
            <v>25.1</v>
          </cell>
          <cell r="BS113">
            <v>23.2</v>
          </cell>
          <cell r="BU113">
            <v>47.4</v>
          </cell>
          <cell r="BV113">
            <v>47.4</v>
          </cell>
          <cell r="CE113">
            <v>17</v>
          </cell>
          <cell r="CH113">
            <v>20.8</v>
          </cell>
          <cell r="CM113">
            <v>21.6</v>
          </cell>
          <cell r="CN113">
            <v>21.5</v>
          </cell>
          <cell r="CO113">
            <v>22.3</v>
          </cell>
          <cell r="CP113">
            <v>19.5</v>
          </cell>
          <cell r="CT113">
            <v>21.9</v>
          </cell>
          <cell r="CU113">
            <v>33.9</v>
          </cell>
          <cell r="DY113">
            <v>3.3</v>
          </cell>
          <cell r="DZ113">
            <v>2.2999999999999998</v>
          </cell>
          <cell r="ED113">
            <v>3.4</v>
          </cell>
          <cell r="EI113">
            <v>7.5</v>
          </cell>
          <cell r="EJ113">
            <v>4</v>
          </cell>
          <cell r="EK113">
            <v>14</v>
          </cell>
          <cell r="EL113">
            <v>10.6</v>
          </cell>
          <cell r="EM113">
            <v>6.3</v>
          </cell>
          <cell r="EZ113">
            <v>1.9</v>
          </cell>
          <cell r="FG113">
            <v>0</v>
          </cell>
          <cell r="FH113">
            <v>0.5</v>
          </cell>
          <cell r="FI113">
            <v>0.5</v>
          </cell>
          <cell r="FL113">
            <v>0</v>
          </cell>
          <cell r="FM113">
            <v>2.1</v>
          </cell>
          <cell r="FU113">
            <v>3.4</v>
          </cell>
          <cell r="GA113">
            <v>4.7</v>
          </cell>
          <cell r="GB113">
            <v>2.5</v>
          </cell>
          <cell r="GC113">
            <v>1.4</v>
          </cell>
          <cell r="GD113">
            <v>3.5</v>
          </cell>
          <cell r="GH113">
            <v>2.7</v>
          </cell>
          <cell r="GL113">
            <v>2.9</v>
          </cell>
          <cell r="GP113">
            <v>5.9</v>
          </cell>
          <cell r="GR113">
            <v>1.1000000000000001</v>
          </cell>
          <cell r="GS113">
            <v>1.1000000000000001</v>
          </cell>
          <cell r="HB113">
            <v>6.3</v>
          </cell>
          <cell r="HE113">
            <v>2</v>
          </cell>
          <cell r="HJ113">
            <v>2.4</v>
          </cell>
          <cell r="HK113">
            <v>2.4</v>
          </cell>
          <cell r="HL113">
            <v>3.2</v>
          </cell>
          <cell r="HM113">
            <v>1</v>
          </cell>
          <cell r="HQ113">
            <v>0.5</v>
          </cell>
          <cell r="HR113">
            <v>0</v>
          </cell>
        </row>
        <row r="114">
          <cell r="B114">
            <v>26.2</v>
          </cell>
          <cell r="C114">
            <v>27.8</v>
          </cell>
          <cell r="G114">
            <v>22.4</v>
          </cell>
          <cell r="L114">
            <v>30.6</v>
          </cell>
          <cell r="M114">
            <v>28.1</v>
          </cell>
          <cell r="N114">
            <v>35.4</v>
          </cell>
          <cell r="O114">
            <v>31.7</v>
          </cell>
          <cell r="P114">
            <v>41.6</v>
          </cell>
          <cell r="AC114">
            <v>27.9</v>
          </cell>
          <cell r="AJ114">
            <v>21</v>
          </cell>
          <cell r="AK114">
            <v>23.2</v>
          </cell>
          <cell r="AL114">
            <v>22.3</v>
          </cell>
          <cell r="AO114">
            <v>16.899999999999999</v>
          </cell>
          <cell r="AP114">
            <v>26.3</v>
          </cell>
          <cell r="AX114">
            <v>25.3</v>
          </cell>
          <cell r="BD114">
            <v>19.7</v>
          </cell>
          <cell r="BE114">
            <v>21.2</v>
          </cell>
          <cell r="BF114">
            <v>22.4</v>
          </cell>
          <cell r="BG114">
            <v>21.7</v>
          </cell>
          <cell r="BK114">
            <v>20.3</v>
          </cell>
          <cell r="BO114">
            <v>26</v>
          </cell>
          <cell r="BS114">
            <v>25.3</v>
          </cell>
          <cell r="BU114">
            <v>47.9</v>
          </cell>
          <cell r="BV114">
            <v>47.9</v>
          </cell>
          <cell r="CE114">
            <v>17.3</v>
          </cell>
          <cell r="CH114">
            <v>21.4</v>
          </cell>
          <cell r="CM114">
            <v>22.1</v>
          </cell>
          <cell r="CN114">
            <v>22.1</v>
          </cell>
          <cell r="CO114">
            <v>22.5</v>
          </cell>
          <cell r="CP114">
            <v>19.7</v>
          </cell>
          <cell r="CT114">
            <v>22.1</v>
          </cell>
          <cell r="CU114">
            <v>33.9</v>
          </cell>
          <cell r="DY114">
            <v>4</v>
          </cell>
          <cell r="DZ114">
            <v>3</v>
          </cell>
          <cell r="ED114">
            <v>4.2</v>
          </cell>
          <cell r="EI114">
            <v>1.7</v>
          </cell>
          <cell r="EJ114">
            <v>-1.4</v>
          </cell>
          <cell r="EK114">
            <v>0.9</v>
          </cell>
          <cell r="EL114">
            <v>5</v>
          </cell>
          <cell r="EM114">
            <v>2.7</v>
          </cell>
          <cell r="EZ114">
            <v>4.5</v>
          </cell>
          <cell r="FG114">
            <v>5</v>
          </cell>
          <cell r="FH114">
            <v>7.4</v>
          </cell>
          <cell r="FI114">
            <v>8.3000000000000007</v>
          </cell>
          <cell r="FL114">
            <v>1.2</v>
          </cell>
          <cell r="FM114">
            <v>7.3</v>
          </cell>
          <cell r="FU114">
            <v>3.3</v>
          </cell>
          <cell r="GA114">
            <v>9.4</v>
          </cell>
          <cell r="GB114">
            <v>5</v>
          </cell>
          <cell r="GC114">
            <v>3.2</v>
          </cell>
          <cell r="GD114">
            <v>3.8</v>
          </cell>
          <cell r="GH114">
            <v>6.8</v>
          </cell>
          <cell r="GL114">
            <v>3.6</v>
          </cell>
          <cell r="GP114">
            <v>9.1</v>
          </cell>
          <cell r="GR114">
            <v>1.1000000000000001</v>
          </cell>
          <cell r="GS114">
            <v>1.1000000000000001</v>
          </cell>
          <cell r="HB114">
            <v>1.8</v>
          </cell>
          <cell r="HE114">
            <v>2.9</v>
          </cell>
          <cell r="HJ114">
            <v>2.2999999999999998</v>
          </cell>
          <cell r="HK114">
            <v>2.8</v>
          </cell>
          <cell r="HL114">
            <v>0.9</v>
          </cell>
          <cell r="HM114">
            <v>1</v>
          </cell>
          <cell r="HQ114">
            <v>0.9</v>
          </cell>
          <cell r="HR114">
            <v>0</v>
          </cell>
        </row>
        <row r="115">
          <cell r="B115">
            <v>26.8</v>
          </cell>
          <cell r="C115">
            <v>29.4</v>
          </cell>
          <cell r="G115">
            <v>24</v>
          </cell>
          <cell r="L115">
            <v>29</v>
          </cell>
          <cell r="M115">
            <v>25.8</v>
          </cell>
          <cell r="N115">
            <v>32.1</v>
          </cell>
          <cell r="O115">
            <v>31.8</v>
          </cell>
          <cell r="P115">
            <v>42.2</v>
          </cell>
          <cell r="AC115">
            <v>29.6</v>
          </cell>
          <cell r="AJ115">
            <v>22.4</v>
          </cell>
          <cell r="AK115">
            <v>24.3</v>
          </cell>
          <cell r="AL115">
            <v>23</v>
          </cell>
          <cell r="AO115">
            <v>18.5</v>
          </cell>
          <cell r="AP115">
            <v>27.5</v>
          </cell>
          <cell r="AX115">
            <v>28.3</v>
          </cell>
          <cell r="BD115">
            <v>21.3</v>
          </cell>
          <cell r="BE115">
            <v>22.2</v>
          </cell>
          <cell r="BF115">
            <v>23.3</v>
          </cell>
          <cell r="BG115">
            <v>22.5</v>
          </cell>
          <cell r="BK115">
            <v>21.4</v>
          </cell>
          <cell r="BO115">
            <v>27.5</v>
          </cell>
          <cell r="BS115">
            <v>26.1</v>
          </cell>
          <cell r="BU115">
            <v>50.6</v>
          </cell>
          <cell r="BV115">
            <v>50.6</v>
          </cell>
          <cell r="CE115">
            <v>20.5</v>
          </cell>
          <cell r="CH115">
            <v>22.6</v>
          </cell>
          <cell r="CM115">
            <v>23.9</v>
          </cell>
          <cell r="CN115">
            <v>23.9</v>
          </cell>
          <cell r="CO115">
            <v>24.2</v>
          </cell>
          <cell r="CP115">
            <v>20.6</v>
          </cell>
          <cell r="CT115">
            <v>23</v>
          </cell>
          <cell r="CU115">
            <v>33.9</v>
          </cell>
          <cell r="DY115">
            <v>2.2999999999999998</v>
          </cell>
          <cell r="DZ115">
            <v>5.8</v>
          </cell>
          <cell r="ED115">
            <v>7.1</v>
          </cell>
          <cell r="EI115">
            <v>-5.2</v>
          </cell>
          <cell r="EJ115">
            <v>-8.1999999999999993</v>
          </cell>
          <cell r="EK115">
            <v>-9.3000000000000007</v>
          </cell>
          <cell r="EL115">
            <v>0.3</v>
          </cell>
          <cell r="EM115">
            <v>1.4</v>
          </cell>
          <cell r="EZ115">
            <v>6.1</v>
          </cell>
          <cell r="FG115">
            <v>6.7</v>
          </cell>
          <cell r="FH115">
            <v>4.7</v>
          </cell>
          <cell r="FI115">
            <v>3.1</v>
          </cell>
          <cell r="FL115">
            <v>9.5</v>
          </cell>
          <cell r="FM115">
            <v>4.5999999999999996</v>
          </cell>
          <cell r="FU115">
            <v>11.9</v>
          </cell>
          <cell r="GA115">
            <v>8.1</v>
          </cell>
          <cell r="GB115">
            <v>4.7</v>
          </cell>
          <cell r="GC115">
            <v>4</v>
          </cell>
          <cell r="GD115">
            <v>3.7</v>
          </cell>
          <cell r="GH115">
            <v>5.4</v>
          </cell>
          <cell r="GL115">
            <v>5.8</v>
          </cell>
          <cell r="GP115">
            <v>3.2</v>
          </cell>
          <cell r="GR115">
            <v>5.6</v>
          </cell>
          <cell r="GS115">
            <v>5.6</v>
          </cell>
          <cell r="HB115">
            <v>18.5</v>
          </cell>
          <cell r="HE115">
            <v>5.6</v>
          </cell>
          <cell r="HJ115">
            <v>8.1</v>
          </cell>
          <cell r="HK115">
            <v>8.1</v>
          </cell>
          <cell r="HL115">
            <v>7.6</v>
          </cell>
          <cell r="HM115">
            <v>4.5999999999999996</v>
          </cell>
          <cell r="HQ115">
            <v>4.0999999999999996</v>
          </cell>
          <cell r="HR115">
            <v>0</v>
          </cell>
        </row>
        <row r="116">
          <cell r="B116">
            <v>26.8</v>
          </cell>
          <cell r="C116">
            <v>31.2</v>
          </cell>
          <cell r="G116">
            <v>25.8</v>
          </cell>
          <cell r="L116">
            <v>27.1</v>
          </cell>
          <cell r="M116">
            <v>23.5</v>
          </cell>
          <cell r="N116">
            <v>27.4</v>
          </cell>
          <cell r="O116">
            <v>33.5</v>
          </cell>
          <cell r="P116">
            <v>41.6</v>
          </cell>
          <cell r="AC116">
            <v>30.8</v>
          </cell>
          <cell r="AJ116">
            <v>22.8</v>
          </cell>
          <cell r="AK116">
            <v>25.1</v>
          </cell>
          <cell r="AL116">
            <v>23.7</v>
          </cell>
          <cell r="AO116">
            <v>18.5</v>
          </cell>
          <cell r="AP116">
            <v>29.5</v>
          </cell>
          <cell r="AX116">
            <v>29.7</v>
          </cell>
          <cell r="BD116">
            <v>23</v>
          </cell>
          <cell r="BE116">
            <v>23.4</v>
          </cell>
          <cell r="BF116">
            <v>24.2</v>
          </cell>
          <cell r="BG116">
            <v>23</v>
          </cell>
          <cell r="BK116">
            <v>22.8</v>
          </cell>
          <cell r="BO116">
            <v>29.1</v>
          </cell>
          <cell r="BS116">
            <v>27.2</v>
          </cell>
          <cell r="BU116">
            <v>51.9</v>
          </cell>
          <cell r="BV116">
            <v>51.9</v>
          </cell>
          <cell r="CE116">
            <v>21.7</v>
          </cell>
          <cell r="CH116">
            <v>24.1</v>
          </cell>
          <cell r="CM116">
            <v>25</v>
          </cell>
          <cell r="CN116">
            <v>25</v>
          </cell>
          <cell r="CO116">
            <v>26.1</v>
          </cell>
          <cell r="CP116">
            <v>20.6</v>
          </cell>
          <cell r="CT116">
            <v>24.6</v>
          </cell>
          <cell r="CU116">
            <v>41.3</v>
          </cell>
          <cell r="DY116">
            <v>0</v>
          </cell>
          <cell r="DZ116">
            <v>6.1</v>
          </cell>
          <cell r="ED116">
            <v>7.5</v>
          </cell>
          <cell r="EI116">
            <v>-6.6</v>
          </cell>
          <cell r="EJ116">
            <v>-8.9</v>
          </cell>
          <cell r="EK116">
            <v>-14.6</v>
          </cell>
          <cell r="EL116">
            <v>5.3</v>
          </cell>
          <cell r="EM116">
            <v>-1.4</v>
          </cell>
          <cell r="EZ116">
            <v>4.0999999999999996</v>
          </cell>
          <cell r="FG116">
            <v>1.8</v>
          </cell>
          <cell r="FH116">
            <v>3.3</v>
          </cell>
          <cell r="FI116">
            <v>3</v>
          </cell>
          <cell r="FL116">
            <v>0</v>
          </cell>
          <cell r="FM116">
            <v>7.3</v>
          </cell>
          <cell r="FU116">
            <v>4.9000000000000004</v>
          </cell>
          <cell r="GA116">
            <v>8</v>
          </cell>
          <cell r="GB116">
            <v>5.4</v>
          </cell>
          <cell r="GC116">
            <v>3.9</v>
          </cell>
          <cell r="GD116">
            <v>2.2000000000000002</v>
          </cell>
          <cell r="GH116">
            <v>6.5</v>
          </cell>
          <cell r="GL116">
            <v>5.8</v>
          </cell>
          <cell r="GP116">
            <v>4.2</v>
          </cell>
          <cell r="GR116">
            <v>2.6</v>
          </cell>
          <cell r="GS116">
            <v>2.6</v>
          </cell>
          <cell r="HB116">
            <v>5.9</v>
          </cell>
          <cell r="HE116">
            <v>6.6</v>
          </cell>
          <cell r="HJ116">
            <v>4.5999999999999996</v>
          </cell>
          <cell r="HK116">
            <v>4.5999999999999996</v>
          </cell>
          <cell r="HL116">
            <v>7.9</v>
          </cell>
          <cell r="HM116">
            <v>0</v>
          </cell>
          <cell r="HQ116">
            <v>7</v>
          </cell>
          <cell r="HR116">
            <v>21.8</v>
          </cell>
        </row>
        <row r="117">
          <cell r="B117">
            <v>27.1</v>
          </cell>
          <cell r="C117">
            <v>32.6</v>
          </cell>
          <cell r="G117">
            <v>27.1</v>
          </cell>
          <cell r="L117">
            <v>26.9</v>
          </cell>
          <cell r="M117">
            <v>22.4</v>
          </cell>
          <cell r="N117">
            <v>28.3</v>
          </cell>
          <cell r="O117">
            <v>34.700000000000003</v>
          </cell>
          <cell r="P117">
            <v>41.1</v>
          </cell>
          <cell r="AC117">
            <v>32.200000000000003</v>
          </cell>
          <cell r="AJ117">
            <v>24</v>
          </cell>
          <cell r="AK117">
            <v>25.9</v>
          </cell>
          <cell r="AL117">
            <v>24.4</v>
          </cell>
          <cell r="AO117">
            <v>20.100000000000001</v>
          </cell>
          <cell r="AP117">
            <v>29.9</v>
          </cell>
          <cell r="AX117">
            <v>30.5</v>
          </cell>
          <cell r="BD117">
            <v>23.7</v>
          </cell>
          <cell r="BE117">
            <v>24.1</v>
          </cell>
          <cell r="BF117">
            <v>25</v>
          </cell>
          <cell r="BG117">
            <v>25.1</v>
          </cell>
          <cell r="BK117">
            <v>23.5</v>
          </cell>
          <cell r="BO117">
            <v>30.2</v>
          </cell>
          <cell r="BS117">
            <v>27.8</v>
          </cell>
          <cell r="BU117">
            <v>52.7</v>
          </cell>
          <cell r="BV117">
            <v>52.7</v>
          </cell>
          <cell r="CE117">
            <v>23.3</v>
          </cell>
          <cell r="CH117">
            <v>28.9</v>
          </cell>
          <cell r="CM117">
            <v>26.1</v>
          </cell>
          <cell r="CN117">
            <v>26.2</v>
          </cell>
          <cell r="CO117">
            <v>25.1</v>
          </cell>
          <cell r="CP117">
            <v>22.9</v>
          </cell>
          <cell r="CT117">
            <v>25.1</v>
          </cell>
          <cell r="CU117">
            <v>41.3</v>
          </cell>
          <cell r="DY117">
            <v>1.1000000000000001</v>
          </cell>
          <cell r="DZ117">
            <v>4.5</v>
          </cell>
          <cell r="ED117">
            <v>5</v>
          </cell>
          <cell r="EI117">
            <v>-0.7</v>
          </cell>
          <cell r="EJ117">
            <v>-4.7</v>
          </cell>
          <cell r="EK117">
            <v>3.3</v>
          </cell>
          <cell r="EL117">
            <v>3.6</v>
          </cell>
          <cell r="EM117">
            <v>-1.2</v>
          </cell>
          <cell r="EZ117">
            <v>4.5</v>
          </cell>
          <cell r="FG117">
            <v>5.3</v>
          </cell>
          <cell r="FH117">
            <v>3.2</v>
          </cell>
          <cell r="FI117">
            <v>3</v>
          </cell>
          <cell r="FL117">
            <v>8.6</v>
          </cell>
          <cell r="FM117">
            <v>1.4</v>
          </cell>
          <cell r="FU117">
            <v>2.7</v>
          </cell>
          <cell r="GA117">
            <v>3</v>
          </cell>
          <cell r="GB117">
            <v>3</v>
          </cell>
          <cell r="GC117">
            <v>3.3</v>
          </cell>
          <cell r="GD117">
            <v>9.1</v>
          </cell>
          <cell r="GH117">
            <v>3.1</v>
          </cell>
          <cell r="GL117">
            <v>3.8</v>
          </cell>
          <cell r="GP117">
            <v>2.2000000000000002</v>
          </cell>
          <cell r="GR117">
            <v>1.5</v>
          </cell>
          <cell r="GS117">
            <v>1.5</v>
          </cell>
          <cell r="HB117">
            <v>7.4</v>
          </cell>
          <cell r="HE117">
            <v>19.899999999999999</v>
          </cell>
          <cell r="HJ117">
            <v>4.4000000000000004</v>
          </cell>
          <cell r="HK117">
            <v>4.8</v>
          </cell>
          <cell r="HL117">
            <v>-3.8</v>
          </cell>
          <cell r="HM117">
            <v>11.2</v>
          </cell>
          <cell r="HQ117">
            <v>2</v>
          </cell>
          <cell r="HR117">
            <v>0</v>
          </cell>
        </row>
        <row r="118">
          <cell r="B118">
            <v>28</v>
          </cell>
          <cell r="C118">
            <v>33.299999999999997</v>
          </cell>
          <cell r="G118">
            <v>28</v>
          </cell>
          <cell r="L118">
            <v>28</v>
          </cell>
          <cell r="M118">
            <v>22.4</v>
          </cell>
          <cell r="N118">
            <v>31</v>
          </cell>
          <cell r="O118">
            <v>35.700000000000003</v>
          </cell>
          <cell r="P118">
            <v>44.1</v>
          </cell>
          <cell r="AC118">
            <v>33.299999999999997</v>
          </cell>
          <cell r="AJ118">
            <v>24.5</v>
          </cell>
          <cell r="AK118">
            <v>26.3</v>
          </cell>
          <cell r="AL118">
            <v>24.8</v>
          </cell>
          <cell r="AO118">
            <v>20.6</v>
          </cell>
          <cell r="AP118">
            <v>31.2</v>
          </cell>
          <cell r="AX118">
            <v>31.6</v>
          </cell>
          <cell r="BD118">
            <v>25.7</v>
          </cell>
          <cell r="BE118">
            <v>25.4</v>
          </cell>
          <cell r="BF118">
            <v>26</v>
          </cell>
          <cell r="BG118">
            <v>26.5</v>
          </cell>
          <cell r="BK118">
            <v>25</v>
          </cell>
          <cell r="BO118">
            <v>31.2</v>
          </cell>
          <cell r="BS118">
            <v>29.1</v>
          </cell>
          <cell r="BU118">
            <v>53.5</v>
          </cell>
          <cell r="BV118">
            <v>53.5</v>
          </cell>
          <cell r="CE118">
            <v>23.7</v>
          </cell>
          <cell r="CH118">
            <v>29</v>
          </cell>
          <cell r="CM118">
            <v>26.9</v>
          </cell>
          <cell r="CN118">
            <v>27.1</v>
          </cell>
          <cell r="CO118">
            <v>26.4</v>
          </cell>
          <cell r="CP118">
            <v>23.5</v>
          </cell>
          <cell r="CT118">
            <v>25.1</v>
          </cell>
          <cell r="CU118">
            <v>41.3</v>
          </cell>
          <cell r="DY118">
            <v>3.3</v>
          </cell>
          <cell r="DZ118">
            <v>2.1</v>
          </cell>
          <cell r="ED118">
            <v>3.3</v>
          </cell>
          <cell r="EI118">
            <v>4.0999999999999996</v>
          </cell>
          <cell r="EJ118">
            <v>0</v>
          </cell>
          <cell r="EK118">
            <v>9.5</v>
          </cell>
          <cell r="EL118">
            <v>2.9</v>
          </cell>
          <cell r="EM118">
            <v>7.3</v>
          </cell>
          <cell r="EZ118">
            <v>3.4</v>
          </cell>
          <cell r="FG118">
            <v>2.1</v>
          </cell>
          <cell r="FH118">
            <v>1.5</v>
          </cell>
          <cell r="FI118">
            <v>1.6</v>
          </cell>
          <cell r="FL118">
            <v>2.5</v>
          </cell>
          <cell r="FM118">
            <v>4.3</v>
          </cell>
          <cell r="FU118">
            <v>3.6</v>
          </cell>
          <cell r="GA118">
            <v>8.4</v>
          </cell>
          <cell r="GB118">
            <v>5.4</v>
          </cell>
          <cell r="GC118">
            <v>4</v>
          </cell>
          <cell r="GD118">
            <v>5.6</v>
          </cell>
          <cell r="GH118">
            <v>6.4</v>
          </cell>
          <cell r="GL118">
            <v>3.3</v>
          </cell>
          <cell r="GP118">
            <v>4.7</v>
          </cell>
          <cell r="GR118">
            <v>1.5</v>
          </cell>
          <cell r="GS118">
            <v>1.5</v>
          </cell>
          <cell r="HB118">
            <v>1.7</v>
          </cell>
          <cell r="HE118">
            <v>0.3</v>
          </cell>
          <cell r="HJ118">
            <v>3.1</v>
          </cell>
          <cell r="HK118">
            <v>3.4</v>
          </cell>
          <cell r="HL118">
            <v>5.2</v>
          </cell>
          <cell r="HM118">
            <v>2.6</v>
          </cell>
          <cell r="HQ118">
            <v>0</v>
          </cell>
          <cell r="HR118">
            <v>0</v>
          </cell>
        </row>
        <row r="119">
          <cell r="B119">
            <v>28.4</v>
          </cell>
          <cell r="C119">
            <v>34.200000000000003</v>
          </cell>
          <cell r="G119">
            <v>28.9</v>
          </cell>
          <cell r="L119">
            <v>28.2</v>
          </cell>
          <cell r="M119">
            <v>22.1</v>
          </cell>
          <cell r="N119">
            <v>31.5</v>
          </cell>
          <cell r="O119">
            <v>36.200000000000003</v>
          </cell>
          <cell r="P119">
            <v>45.4</v>
          </cell>
          <cell r="AC119">
            <v>33.799999999999997</v>
          </cell>
          <cell r="AJ119">
            <v>25</v>
          </cell>
          <cell r="AK119">
            <v>27</v>
          </cell>
          <cell r="AL119">
            <v>25.3</v>
          </cell>
          <cell r="AO119">
            <v>20.8</v>
          </cell>
          <cell r="AP119">
            <v>31.9</v>
          </cell>
          <cell r="AX119">
            <v>33.200000000000003</v>
          </cell>
          <cell r="BD119">
            <v>28</v>
          </cell>
          <cell r="BE119">
            <v>26.3</v>
          </cell>
          <cell r="BF119">
            <v>27.2</v>
          </cell>
          <cell r="BG119">
            <v>27.1</v>
          </cell>
          <cell r="BK119">
            <v>25.7</v>
          </cell>
          <cell r="BO119">
            <v>31.9</v>
          </cell>
          <cell r="BS119">
            <v>30.2</v>
          </cell>
          <cell r="BU119">
            <v>53.5</v>
          </cell>
          <cell r="BV119">
            <v>53.5</v>
          </cell>
          <cell r="CE119">
            <v>25.8</v>
          </cell>
          <cell r="CH119">
            <v>16.7</v>
          </cell>
          <cell r="CM119">
            <v>28.3</v>
          </cell>
          <cell r="CN119">
            <v>28.4</v>
          </cell>
          <cell r="CO119">
            <v>28.5</v>
          </cell>
          <cell r="CP119">
            <v>23.3</v>
          </cell>
          <cell r="CT119">
            <v>27.1</v>
          </cell>
          <cell r="CU119">
            <v>41.3</v>
          </cell>
          <cell r="DY119">
            <v>1.4</v>
          </cell>
          <cell r="DZ119">
            <v>2.7</v>
          </cell>
          <cell r="ED119">
            <v>3.2</v>
          </cell>
          <cell r="EI119">
            <v>0.7</v>
          </cell>
          <cell r="EJ119">
            <v>-1.3</v>
          </cell>
          <cell r="EK119">
            <v>1.6</v>
          </cell>
          <cell r="EL119">
            <v>1.4</v>
          </cell>
          <cell r="EM119">
            <v>2.9</v>
          </cell>
          <cell r="EZ119">
            <v>1.5</v>
          </cell>
          <cell r="FG119">
            <v>2</v>
          </cell>
          <cell r="FH119">
            <v>2.7</v>
          </cell>
          <cell r="FI119">
            <v>2</v>
          </cell>
          <cell r="FL119">
            <v>1</v>
          </cell>
          <cell r="FM119">
            <v>2.2000000000000002</v>
          </cell>
          <cell r="FU119">
            <v>5.0999999999999996</v>
          </cell>
          <cell r="GA119">
            <v>8.9</v>
          </cell>
          <cell r="GB119">
            <v>3.5</v>
          </cell>
          <cell r="GC119">
            <v>4.5999999999999996</v>
          </cell>
          <cell r="GD119">
            <v>2.2999999999999998</v>
          </cell>
          <cell r="GH119">
            <v>2.8</v>
          </cell>
          <cell r="GL119">
            <v>2.2000000000000002</v>
          </cell>
          <cell r="GP119">
            <v>3.8</v>
          </cell>
          <cell r="GR119">
            <v>0</v>
          </cell>
          <cell r="GS119">
            <v>0</v>
          </cell>
          <cell r="HB119">
            <v>8.9</v>
          </cell>
          <cell r="HE119">
            <v>-42.4</v>
          </cell>
          <cell r="HJ119">
            <v>5.2</v>
          </cell>
          <cell r="HK119">
            <v>4.8</v>
          </cell>
          <cell r="HL119">
            <v>8</v>
          </cell>
          <cell r="HM119">
            <v>-0.9</v>
          </cell>
          <cell r="HQ119">
            <v>8</v>
          </cell>
          <cell r="HR119">
            <v>0</v>
          </cell>
        </row>
        <row r="120">
          <cell r="B120">
            <v>29.3</v>
          </cell>
          <cell r="C120">
            <v>34.700000000000003</v>
          </cell>
          <cell r="G120">
            <v>29.7</v>
          </cell>
          <cell r="L120">
            <v>29</v>
          </cell>
          <cell r="M120">
            <v>23.4</v>
          </cell>
          <cell r="N120">
            <v>31.4</v>
          </cell>
          <cell r="O120">
            <v>37.9</v>
          </cell>
          <cell r="P120">
            <v>45.4</v>
          </cell>
          <cell r="AC120">
            <v>34.299999999999997</v>
          </cell>
          <cell r="AJ120">
            <v>29.7</v>
          </cell>
          <cell r="AK120">
            <v>32.200000000000003</v>
          </cell>
          <cell r="AL120">
            <v>31.2</v>
          </cell>
          <cell r="AO120">
            <v>24.7</v>
          </cell>
          <cell r="AP120">
            <v>34.200000000000003</v>
          </cell>
          <cell r="AX120">
            <v>34.200000000000003</v>
          </cell>
          <cell r="BD120">
            <v>29.7</v>
          </cell>
          <cell r="BE120">
            <v>27.7</v>
          </cell>
          <cell r="BF120">
            <v>28.2</v>
          </cell>
          <cell r="BG120">
            <v>27.8</v>
          </cell>
          <cell r="BK120">
            <v>27.4</v>
          </cell>
          <cell r="BO120">
            <v>34.200000000000003</v>
          </cell>
          <cell r="BS120">
            <v>31</v>
          </cell>
          <cell r="BU120">
            <v>54.8</v>
          </cell>
          <cell r="BV120">
            <v>54.8</v>
          </cell>
          <cell r="CE120">
            <v>26.9</v>
          </cell>
          <cell r="CH120">
            <v>13.1</v>
          </cell>
          <cell r="CM120">
            <v>29.9</v>
          </cell>
          <cell r="CN120">
            <v>30.1</v>
          </cell>
          <cell r="CO120">
            <v>30.7</v>
          </cell>
          <cell r="CP120">
            <v>25.6</v>
          </cell>
          <cell r="CT120">
            <v>27.4</v>
          </cell>
          <cell r="CU120">
            <v>58.2</v>
          </cell>
          <cell r="DY120">
            <v>3.2</v>
          </cell>
          <cell r="DZ120">
            <v>1.5</v>
          </cell>
          <cell r="ED120">
            <v>2.8</v>
          </cell>
          <cell r="EI120">
            <v>2.8</v>
          </cell>
          <cell r="EJ120">
            <v>5.9</v>
          </cell>
          <cell r="EK120">
            <v>-0.3</v>
          </cell>
          <cell r="EL120">
            <v>4.7</v>
          </cell>
          <cell r="EM120">
            <v>0</v>
          </cell>
          <cell r="EZ120">
            <v>1.5</v>
          </cell>
          <cell r="FG120">
            <v>18.8</v>
          </cell>
          <cell r="FH120">
            <v>19.3</v>
          </cell>
          <cell r="FI120">
            <v>23.3</v>
          </cell>
          <cell r="FL120">
            <v>18.8</v>
          </cell>
          <cell r="FM120">
            <v>7.2</v>
          </cell>
          <cell r="FU120">
            <v>3</v>
          </cell>
          <cell r="GA120">
            <v>6.1</v>
          </cell>
          <cell r="GB120">
            <v>5.3</v>
          </cell>
          <cell r="GC120">
            <v>3.7</v>
          </cell>
          <cell r="GD120">
            <v>2.6</v>
          </cell>
          <cell r="GH120">
            <v>6.6</v>
          </cell>
          <cell r="GL120">
            <v>7.2</v>
          </cell>
          <cell r="GP120">
            <v>2.6</v>
          </cell>
          <cell r="GR120">
            <v>2.4</v>
          </cell>
          <cell r="GS120">
            <v>2.4</v>
          </cell>
          <cell r="HB120">
            <v>4.3</v>
          </cell>
          <cell r="HE120">
            <v>-21.6</v>
          </cell>
          <cell r="HJ120">
            <v>5.7</v>
          </cell>
          <cell r="HK120">
            <v>6</v>
          </cell>
          <cell r="HL120">
            <v>7.7</v>
          </cell>
          <cell r="HM120">
            <v>9.9</v>
          </cell>
          <cell r="HQ120">
            <v>1.1000000000000001</v>
          </cell>
          <cell r="HR120">
            <v>40.9</v>
          </cell>
        </row>
        <row r="121">
          <cell r="B121">
            <v>30.8</v>
          </cell>
          <cell r="C121">
            <v>36</v>
          </cell>
          <cell r="G121">
            <v>31</v>
          </cell>
          <cell r="L121">
            <v>29.9</v>
          </cell>
          <cell r="M121">
            <v>24</v>
          </cell>
          <cell r="N121">
            <v>32.200000000000003</v>
          </cell>
          <cell r="O121">
            <v>39.4</v>
          </cell>
          <cell r="P121">
            <v>47.5</v>
          </cell>
          <cell r="AC121">
            <v>35.299999999999997</v>
          </cell>
          <cell r="AJ121">
            <v>30.3</v>
          </cell>
          <cell r="AK121">
            <v>32.6</v>
          </cell>
          <cell r="AL121">
            <v>31.4</v>
          </cell>
          <cell r="AO121">
            <v>25.5</v>
          </cell>
          <cell r="AP121">
            <v>34.6</v>
          </cell>
          <cell r="AX121">
            <v>35.1</v>
          </cell>
          <cell r="BD121">
            <v>29.7</v>
          </cell>
          <cell r="BE121">
            <v>28.5</v>
          </cell>
          <cell r="BF121">
            <v>29.1</v>
          </cell>
          <cell r="BG121">
            <v>28.5</v>
          </cell>
          <cell r="BK121">
            <v>28.1</v>
          </cell>
          <cell r="BO121">
            <v>34.9</v>
          </cell>
          <cell r="BS121">
            <v>31.6</v>
          </cell>
          <cell r="BU121">
            <v>55.1</v>
          </cell>
          <cell r="BV121">
            <v>55.1</v>
          </cell>
          <cell r="CE121">
            <v>27.3</v>
          </cell>
          <cell r="CH121">
            <v>13.9</v>
          </cell>
          <cell r="CM121">
            <v>30.7</v>
          </cell>
          <cell r="CN121">
            <v>30.9</v>
          </cell>
          <cell r="CO121">
            <v>31.4</v>
          </cell>
          <cell r="CP121">
            <v>26.3</v>
          </cell>
          <cell r="CT121">
            <v>29.1</v>
          </cell>
          <cell r="CU121">
            <v>58.2</v>
          </cell>
          <cell r="DY121">
            <v>5.0999999999999996</v>
          </cell>
          <cell r="DZ121">
            <v>3.7</v>
          </cell>
          <cell r="ED121">
            <v>4.4000000000000004</v>
          </cell>
          <cell r="EI121">
            <v>3.1</v>
          </cell>
          <cell r="EJ121">
            <v>2.6</v>
          </cell>
          <cell r="EK121">
            <v>2.5</v>
          </cell>
          <cell r="EL121">
            <v>4</v>
          </cell>
          <cell r="EM121">
            <v>4.5999999999999996</v>
          </cell>
          <cell r="EZ121">
            <v>2.9</v>
          </cell>
          <cell r="FG121">
            <v>2</v>
          </cell>
          <cell r="FH121">
            <v>1.2</v>
          </cell>
          <cell r="FI121">
            <v>0.6</v>
          </cell>
          <cell r="FL121">
            <v>3.2</v>
          </cell>
          <cell r="FM121">
            <v>1.2</v>
          </cell>
          <cell r="FU121">
            <v>2.6</v>
          </cell>
          <cell r="GA121">
            <v>0</v>
          </cell>
          <cell r="GB121">
            <v>2.9</v>
          </cell>
          <cell r="GC121">
            <v>3.2</v>
          </cell>
          <cell r="GD121">
            <v>2.5</v>
          </cell>
          <cell r="GH121">
            <v>2.6</v>
          </cell>
          <cell r="GL121">
            <v>2</v>
          </cell>
          <cell r="GP121">
            <v>1.9</v>
          </cell>
          <cell r="GR121">
            <v>0.5</v>
          </cell>
          <cell r="GS121">
            <v>0.5</v>
          </cell>
          <cell r="HB121">
            <v>1.5</v>
          </cell>
          <cell r="HE121">
            <v>6.1</v>
          </cell>
          <cell r="HJ121">
            <v>2.7</v>
          </cell>
          <cell r="HK121">
            <v>2.7</v>
          </cell>
          <cell r="HL121">
            <v>2.2999999999999998</v>
          </cell>
          <cell r="HM121">
            <v>2.7</v>
          </cell>
          <cell r="HQ121">
            <v>6.2</v>
          </cell>
          <cell r="HR121">
            <v>0</v>
          </cell>
        </row>
        <row r="122">
          <cell r="B122">
            <v>30.9</v>
          </cell>
          <cell r="C122">
            <v>36.299999999999997</v>
          </cell>
          <cell r="G122">
            <v>31.8</v>
          </cell>
          <cell r="L122">
            <v>30.1</v>
          </cell>
          <cell r="M122">
            <v>24.2</v>
          </cell>
          <cell r="N122">
            <v>32.1</v>
          </cell>
          <cell r="O122">
            <v>39.9</v>
          </cell>
          <cell r="P122">
            <v>47.6</v>
          </cell>
          <cell r="AC122">
            <v>35.799999999999997</v>
          </cell>
          <cell r="AJ122">
            <v>31.1</v>
          </cell>
          <cell r="AK122">
            <v>33.6</v>
          </cell>
          <cell r="AL122">
            <v>32.5</v>
          </cell>
          <cell r="AO122">
            <v>25.8</v>
          </cell>
          <cell r="AP122">
            <v>36.6</v>
          </cell>
          <cell r="AX122">
            <v>36.5</v>
          </cell>
          <cell r="BD122">
            <v>30.6</v>
          </cell>
          <cell r="BE122">
            <v>29.7</v>
          </cell>
          <cell r="BF122">
            <v>29.9</v>
          </cell>
          <cell r="BG122">
            <v>29.1</v>
          </cell>
          <cell r="BK122">
            <v>29.5</v>
          </cell>
          <cell r="BO122">
            <v>35.799999999999997</v>
          </cell>
          <cell r="BS122">
            <v>33.200000000000003</v>
          </cell>
          <cell r="BU122">
            <v>55.5</v>
          </cell>
          <cell r="BV122">
            <v>55.5</v>
          </cell>
          <cell r="CE122">
            <v>29.7</v>
          </cell>
          <cell r="CH122">
            <v>14.7</v>
          </cell>
          <cell r="CM122">
            <v>31.1</v>
          </cell>
          <cell r="CN122">
            <v>31.3</v>
          </cell>
          <cell r="CO122">
            <v>32.299999999999997</v>
          </cell>
          <cell r="CP122">
            <v>25.4</v>
          </cell>
          <cell r="CT122">
            <v>29.1</v>
          </cell>
          <cell r="CU122">
            <v>58.4</v>
          </cell>
          <cell r="DY122">
            <v>0.3</v>
          </cell>
          <cell r="DZ122">
            <v>0.8</v>
          </cell>
          <cell r="ED122">
            <v>2.6</v>
          </cell>
          <cell r="EI122">
            <v>0.7</v>
          </cell>
          <cell r="EJ122">
            <v>0.8</v>
          </cell>
          <cell r="EK122">
            <v>-0.3</v>
          </cell>
          <cell r="EL122">
            <v>1.3</v>
          </cell>
          <cell r="EM122">
            <v>0.2</v>
          </cell>
          <cell r="EZ122">
            <v>1.4</v>
          </cell>
          <cell r="FG122">
            <v>2.6</v>
          </cell>
          <cell r="FH122">
            <v>3.1</v>
          </cell>
          <cell r="FI122">
            <v>3.5</v>
          </cell>
          <cell r="FL122">
            <v>1.2</v>
          </cell>
          <cell r="FM122">
            <v>5.8</v>
          </cell>
          <cell r="FU122">
            <v>4</v>
          </cell>
          <cell r="GA122">
            <v>3</v>
          </cell>
          <cell r="GB122">
            <v>4.2</v>
          </cell>
          <cell r="GC122">
            <v>2.7</v>
          </cell>
          <cell r="GD122">
            <v>2.1</v>
          </cell>
          <cell r="GH122">
            <v>5</v>
          </cell>
          <cell r="GL122">
            <v>2.6</v>
          </cell>
          <cell r="GP122">
            <v>5.0999999999999996</v>
          </cell>
          <cell r="GR122">
            <v>0.7</v>
          </cell>
          <cell r="GS122">
            <v>0.7</v>
          </cell>
          <cell r="HB122">
            <v>8.8000000000000007</v>
          </cell>
          <cell r="HE122">
            <v>5.8</v>
          </cell>
          <cell r="HJ122">
            <v>1.3</v>
          </cell>
          <cell r="HK122">
            <v>1.3</v>
          </cell>
          <cell r="HL122">
            <v>2.9</v>
          </cell>
          <cell r="HM122">
            <v>-3.4</v>
          </cell>
          <cell r="HQ122">
            <v>0</v>
          </cell>
          <cell r="HR122">
            <v>0.3</v>
          </cell>
        </row>
        <row r="123">
          <cell r="B123">
            <v>31.9</v>
          </cell>
          <cell r="C123">
            <v>36.700000000000003</v>
          </cell>
          <cell r="G123">
            <v>32.200000000000003</v>
          </cell>
          <cell r="L123">
            <v>31.3</v>
          </cell>
          <cell r="M123">
            <v>25.3</v>
          </cell>
          <cell r="N123">
            <v>35.200000000000003</v>
          </cell>
          <cell r="O123">
            <v>40</v>
          </cell>
          <cell r="P123">
            <v>46.9</v>
          </cell>
          <cell r="S123">
            <v>26.2</v>
          </cell>
          <cell r="Z123">
            <v>31.2</v>
          </cell>
          <cell r="AC123">
            <v>37.4</v>
          </cell>
          <cell r="AJ123">
            <v>31.1</v>
          </cell>
          <cell r="AK123">
            <v>33.5</v>
          </cell>
          <cell r="AL123">
            <v>32.299999999999997</v>
          </cell>
          <cell r="AO123">
            <v>26</v>
          </cell>
          <cell r="AP123">
            <v>37.200000000000003</v>
          </cell>
          <cell r="AX123">
            <v>37.799999999999997</v>
          </cell>
          <cell r="BD123">
            <v>31.2</v>
          </cell>
          <cell r="BE123">
            <v>30.6</v>
          </cell>
          <cell r="BF123">
            <v>31.2</v>
          </cell>
          <cell r="BG123">
            <v>29.2</v>
          </cell>
          <cell r="BK123">
            <v>30.2</v>
          </cell>
          <cell r="BO123">
            <v>36.4</v>
          </cell>
          <cell r="BS123">
            <v>34.200000000000003</v>
          </cell>
          <cell r="BU123">
            <v>55.8</v>
          </cell>
          <cell r="BV123">
            <v>55.8</v>
          </cell>
          <cell r="CE123">
            <v>30.9</v>
          </cell>
          <cell r="CH123">
            <v>15.1</v>
          </cell>
          <cell r="CM123">
            <v>31.7</v>
          </cell>
          <cell r="CN123">
            <v>32.1</v>
          </cell>
          <cell r="CO123">
            <v>33.200000000000003</v>
          </cell>
          <cell r="CP123">
            <v>25.9</v>
          </cell>
          <cell r="CT123">
            <v>28.1</v>
          </cell>
          <cell r="CU123">
            <v>58.4</v>
          </cell>
          <cell r="DY123">
            <v>3.2</v>
          </cell>
          <cell r="DZ123">
            <v>1.1000000000000001</v>
          </cell>
          <cell r="ED123">
            <v>1.3</v>
          </cell>
          <cell r="EI123">
            <v>4</v>
          </cell>
          <cell r="EJ123">
            <v>4.5</v>
          </cell>
          <cell r="EK123">
            <v>9.6999999999999993</v>
          </cell>
          <cell r="EL123">
            <v>0.3</v>
          </cell>
          <cell r="EM123">
            <v>-1.5</v>
          </cell>
          <cell r="EZ123">
            <v>4.5</v>
          </cell>
          <cell r="FG123">
            <v>0</v>
          </cell>
          <cell r="FH123">
            <v>-0.3</v>
          </cell>
          <cell r="FI123">
            <v>-0.6</v>
          </cell>
          <cell r="FL123">
            <v>0.8</v>
          </cell>
          <cell r="FM123">
            <v>1.6</v>
          </cell>
          <cell r="FU123">
            <v>3.6</v>
          </cell>
          <cell r="GA123">
            <v>2</v>
          </cell>
          <cell r="GB123">
            <v>3</v>
          </cell>
          <cell r="GC123">
            <v>4.3</v>
          </cell>
          <cell r="GD123">
            <v>0.3</v>
          </cell>
          <cell r="GH123">
            <v>2.4</v>
          </cell>
          <cell r="GL123">
            <v>1.7</v>
          </cell>
          <cell r="GP123">
            <v>3</v>
          </cell>
          <cell r="GR123">
            <v>0.5</v>
          </cell>
          <cell r="GS123">
            <v>0.5</v>
          </cell>
          <cell r="HB123">
            <v>4</v>
          </cell>
          <cell r="HE123">
            <v>2.7</v>
          </cell>
          <cell r="HJ123">
            <v>1.9</v>
          </cell>
          <cell r="HK123">
            <v>2.6</v>
          </cell>
          <cell r="HL123">
            <v>2.8</v>
          </cell>
          <cell r="HM123">
            <v>2</v>
          </cell>
          <cell r="HQ123">
            <v>-3.4</v>
          </cell>
          <cell r="HR123">
            <v>0</v>
          </cell>
        </row>
        <row r="124">
          <cell r="B124">
            <v>33.1</v>
          </cell>
          <cell r="C124">
            <v>37</v>
          </cell>
          <cell r="G124">
            <v>32.799999999999997</v>
          </cell>
          <cell r="L124">
            <v>32.4</v>
          </cell>
          <cell r="M124">
            <v>26.1</v>
          </cell>
          <cell r="N124">
            <v>37.700000000000003</v>
          </cell>
          <cell r="O124">
            <v>41.2</v>
          </cell>
          <cell r="P124">
            <v>47.5</v>
          </cell>
          <cell r="S124">
            <v>27.6</v>
          </cell>
          <cell r="Z124">
            <v>31.8</v>
          </cell>
          <cell r="AC124">
            <v>38.9</v>
          </cell>
          <cell r="AJ124">
            <v>31.5</v>
          </cell>
          <cell r="AK124">
            <v>34</v>
          </cell>
          <cell r="AL124">
            <v>32.799999999999997</v>
          </cell>
          <cell r="AO124">
            <v>26.4</v>
          </cell>
          <cell r="AP124">
            <v>39.700000000000003</v>
          </cell>
          <cell r="AX124">
            <v>38.299999999999997</v>
          </cell>
          <cell r="BD124">
            <v>32.1</v>
          </cell>
          <cell r="BE124">
            <v>31.6</v>
          </cell>
          <cell r="BF124">
            <v>32.1</v>
          </cell>
          <cell r="BG124">
            <v>29.5</v>
          </cell>
          <cell r="BK124">
            <v>31.4</v>
          </cell>
          <cell r="BO124">
            <v>37</v>
          </cell>
          <cell r="BS124">
            <v>34.299999999999997</v>
          </cell>
          <cell r="BU124">
            <v>56.2</v>
          </cell>
          <cell r="BV124">
            <v>56.2</v>
          </cell>
          <cell r="CE124">
            <v>31.9</v>
          </cell>
          <cell r="CH124">
            <v>47.9</v>
          </cell>
          <cell r="CM124">
            <v>32.200000000000003</v>
          </cell>
          <cell r="CN124">
            <v>32.6</v>
          </cell>
          <cell r="CO124">
            <v>33.9</v>
          </cell>
          <cell r="CP124">
            <v>25.9</v>
          </cell>
          <cell r="CT124">
            <v>28.3</v>
          </cell>
          <cell r="CU124">
            <v>58.9</v>
          </cell>
          <cell r="DY124">
            <v>3.8</v>
          </cell>
          <cell r="DZ124">
            <v>0.8</v>
          </cell>
          <cell r="ED124">
            <v>1.9</v>
          </cell>
          <cell r="EI124">
            <v>3.5</v>
          </cell>
          <cell r="EJ124">
            <v>3.2</v>
          </cell>
          <cell r="EK124">
            <v>7.1</v>
          </cell>
          <cell r="EL124">
            <v>3</v>
          </cell>
          <cell r="EM124">
            <v>1.3</v>
          </cell>
          <cell r="EP124">
            <v>5.3</v>
          </cell>
          <cell r="EW124">
            <v>1.9</v>
          </cell>
          <cell r="EZ124">
            <v>4</v>
          </cell>
          <cell r="FG124">
            <v>1.3</v>
          </cell>
          <cell r="FH124">
            <v>1.5</v>
          </cell>
          <cell r="FI124">
            <v>1.5</v>
          </cell>
          <cell r="FL124">
            <v>1.5</v>
          </cell>
          <cell r="FM124">
            <v>6.7</v>
          </cell>
          <cell r="FU124">
            <v>1.3</v>
          </cell>
          <cell r="GA124">
            <v>2.9</v>
          </cell>
          <cell r="GB124">
            <v>3.3</v>
          </cell>
          <cell r="GC124">
            <v>2.9</v>
          </cell>
          <cell r="GD124">
            <v>1</v>
          </cell>
          <cell r="GH124">
            <v>4</v>
          </cell>
          <cell r="GL124">
            <v>1.6</v>
          </cell>
          <cell r="GP124">
            <v>0.3</v>
          </cell>
          <cell r="GR124">
            <v>0.7</v>
          </cell>
          <cell r="GS124">
            <v>0.7</v>
          </cell>
          <cell r="HB124">
            <v>3.2</v>
          </cell>
          <cell r="HE124">
            <v>217.2</v>
          </cell>
          <cell r="HJ124">
            <v>1.6</v>
          </cell>
          <cell r="HK124">
            <v>1.6</v>
          </cell>
          <cell r="HL124">
            <v>2.1</v>
          </cell>
          <cell r="HM124">
            <v>0</v>
          </cell>
          <cell r="HQ124">
            <v>0.7</v>
          </cell>
          <cell r="HR124">
            <v>0.9</v>
          </cell>
        </row>
        <row r="125">
          <cell r="B125">
            <v>33.700000000000003</v>
          </cell>
          <cell r="C125">
            <v>38.299999999999997</v>
          </cell>
          <cell r="G125">
            <v>33.6</v>
          </cell>
          <cell r="L125">
            <v>33.200000000000003</v>
          </cell>
          <cell r="M125">
            <v>26.2</v>
          </cell>
          <cell r="N125">
            <v>37.6</v>
          </cell>
          <cell r="O125">
            <v>41.8</v>
          </cell>
          <cell r="P125">
            <v>51.5</v>
          </cell>
          <cell r="S125">
            <v>30.4</v>
          </cell>
          <cell r="Z125">
            <v>32.9</v>
          </cell>
          <cell r="AC125">
            <v>40.6</v>
          </cell>
          <cell r="AJ125">
            <v>31.7</v>
          </cell>
          <cell r="AK125">
            <v>34.200000000000003</v>
          </cell>
          <cell r="AL125">
            <v>33.1</v>
          </cell>
          <cell r="AO125">
            <v>26.5</v>
          </cell>
          <cell r="AP125">
            <v>40.299999999999997</v>
          </cell>
          <cell r="AX125">
            <v>39.799999999999997</v>
          </cell>
          <cell r="BD125">
            <v>32.6</v>
          </cell>
          <cell r="BE125">
            <v>32.299999999999997</v>
          </cell>
          <cell r="BF125">
            <v>32.9</v>
          </cell>
          <cell r="BG125">
            <v>31.2</v>
          </cell>
          <cell r="BK125">
            <v>32</v>
          </cell>
          <cell r="BO125">
            <v>38.1</v>
          </cell>
          <cell r="BS125">
            <v>36.299999999999997</v>
          </cell>
          <cell r="BU125">
            <v>56.9</v>
          </cell>
          <cell r="BV125">
            <v>56.9</v>
          </cell>
          <cell r="CE125">
            <v>33.4</v>
          </cell>
          <cell r="CH125">
            <v>48.4</v>
          </cell>
          <cell r="CM125">
            <v>33.1</v>
          </cell>
          <cell r="CN125">
            <v>33.700000000000003</v>
          </cell>
          <cell r="CO125">
            <v>34.799999999999997</v>
          </cell>
          <cell r="CP125">
            <v>26.9</v>
          </cell>
          <cell r="CT125">
            <v>28.3</v>
          </cell>
          <cell r="CU125">
            <v>58.9</v>
          </cell>
          <cell r="DY125">
            <v>1.8</v>
          </cell>
          <cell r="DZ125">
            <v>3.5</v>
          </cell>
          <cell r="ED125">
            <v>2.4</v>
          </cell>
          <cell r="EI125">
            <v>2.5</v>
          </cell>
          <cell r="EJ125">
            <v>0.4</v>
          </cell>
          <cell r="EK125">
            <v>-0.3</v>
          </cell>
          <cell r="EL125">
            <v>1.5</v>
          </cell>
          <cell r="EM125">
            <v>8.4</v>
          </cell>
          <cell r="EP125">
            <v>10.1</v>
          </cell>
          <cell r="EW125">
            <v>3.5</v>
          </cell>
          <cell r="EZ125">
            <v>4.4000000000000004</v>
          </cell>
          <cell r="FG125">
            <v>0.6</v>
          </cell>
          <cell r="FH125">
            <v>0.6</v>
          </cell>
          <cell r="FI125">
            <v>0.9</v>
          </cell>
          <cell r="FL125">
            <v>0.4</v>
          </cell>
          <cell r="FM125">
            <v>1.5</v>
          </cell>
          <cell r="FU125">
            <v>3.9</v>
          </cell>
          <cell r="GA125">
            <v>1.6</v>
          </cell>
          <cell r="GB125">
            <v>2.2000000000000002</v>
          </cell>
          <cell r="GC125">
            <v>2.5</v>
          </cell>
          <cell r="GD125">
            <v>5.8</v>
          </cell>
          <cell r="GH125">
            <v>1.9</v>
          </cell>
          <cell r="GL125">
            <v>3</v>
          </cell>
          <cell r="GP125">
            <v>5.8</v>
          </cell>
          <cell r="GR125">
            <v>1.2</v>
          </cell>
          <cell r="GS125">
            <v>1.2</v>
          </cell>
          <cell r="HB125">
            <v>4.7</v>
          </cell>
          <cell r="HE125">
            <v>1</v>
          </cell>
          <cell r="HJ125">
            <v>2.8</v>
          </cell>
          <cell r="HK125">
            <v>3.4</v>
          </cell>
          <cell r="HL125">
            <v>2.7</v>
          </cell>
          <cell r="HM125">
            <v>3.9</v>
          </cell>
          <cell r="HQ125">
            <v>0</v>
          </cell>
          <cell r="HR125">
            <v>0</v>
          </cell>
        </row>
        <row r="126">
          <cell r="B126">
            <v>34.700000000000003</v>
          </cell>
          <cell r="C126">
            <v>39.4</v>
          </cell>
          <cell r="G126">
            <v>34.1</v>
          </cell>
          <cell r="L126">
            <v>34.9</v>
          </cell>
          <cell r="M126">
            <v>27.6</v>
          </cell>
          <cell r="N126">
            <v>41</v>
          </cell>
          <cell r="O126">
            <v>42.4</v>
          </cell>
          <cell r="P126">
            <v>52.1</v>
          </cell>
          <cell r="S126">
            <v>32.200000000000003</v>
          </cell>
          <cell r="Z126">
            <v>34.1</v>
          </cell>
          <cell r="AC126">
            <v>43.1</v>
          </cell>
          <cell r="AJ126">
            <v>32.1</v>
          </cell>
          <cell r="AK126">
            <v>34.6</v>
          </cell>
          <cell r="AL126">
            <v>33.5</v>
          </cell>
          <cell r="AO126">
            <v>26.9</v>
          </cell>
          <cell r="AP126">
            <v>41.7</v>
          </cell>
          <cell r="AX126">
            <v>41</v>
          </cell>
          <cell r="BD126">
            <v>33.799999999999997</v>
          </cell>
          <cell r="BE126">
            <v>33.200000000000003</v>
          </cell>
          <cell r="BF126">
            <v>33.6</v>
          </cell>
          <cell r="BG126">
            <v>31.3</v>
          </cell>
          <cell r="BK126">
            <v>32.9</v>
          </cell>
          <cell r="BO126">
            <v>39</v>
          </cell>
          <cell r="BS126">
            <v>39</v>
          </cell>
          <cell r="BU126">
            <v>58.2</v>
          </cell>
          <cell r="BV126">
            <v>58.2</v>
          </cell>
          <cell r="CE126">
            <v>34.700000000000003</v>
          </cell>
          <cell r="CH126">
            <v>48.7</v>
          </cell>
          <cell r="CM126">
            <v>33.700000000000003</v>
          </cell>
          <cell r="CN126">
            <v>34.299999999999997</v>
          </cell>
          <cell r="CO126">
            <v>35.799999999999997</v>
          </cell>
          <cell r="CP126">
            <v>26.5</v>
          </cell>
          <cell r="CT126">
            <v>28.4</v>
          </cell>
          <cell r="CU126">
            <v>58.9</v>
          </cell>
          <cell r="DY126">
            <v>3</v>
          </cell>
          <cell r="DZ126">
            <v>2.9</v>
          </cell>
          <cell r="ED126">
            <v>1.5</v>
          </cell>
          <cell r="EI126">
            <v>5.0999999999999996</v>
          </cell>
          <cell r="EJ126">
            <v>5.3</v>
          </cell>
          <cell r="EK126">
            <v>9</v>
          </cell>
          <cell r="EL126">
            <v>1.4</v>
          </cell>
          <cell r="EM126">
            <v>1.2</v>
          </cell>
          <cell r="EP126">
            <v>5.9</v>
          </cell>
          <cell r="EW126">
            <v>3.6</v>
          </cell>
          <cell r="EZ126">
            <v>6.2</v>
          </cell>
          <cell r="FG126">
            <v>1.3</v>
          </cell>
          <cell r="FH126">
            <v>1.2</v>
          </cell>
          <cell r="FI126">
            <v>1.2</v>
          </cell>
          <cell r="FL126">
            <v>1.5</v>
          </cell>
          <cell r="FM126">
            <v>3.5</v>
          </cell>
          <cell r="FU126">
            <v>3</v>
          </cell>
          <cell r="GA126">
            <v>3.7</v>
          </cell>
          <cell r="GB126">
            <v>2.8</v>
          </cell>
          <cell r="GC126">
            <v>2.1</v>
          </cell>
          <cell r="GD126">
            <v>0.3</v>
          </cell>
          <cell r="GH126">
            <v>2.8</v>
          </cell>
          <cell r="GL126">
            <v>2.4</v>
          </cell>
          <cell r="GP126">
            <v>7.4</v>
          </cell>
          <cell r="GR126">
            <v>2.2999999999999998</v>
          </cell>
          <cell r="GS126">
            <v>2.2999999999999998</v>
          </cell>
          <cell r="HB126">
            <v>3.9</v>
          </cell>
          <cell r="HE126">
            <v>0.6</v>
          </cell>
          <cell r="HJ126">
            <v>1.8</v>
          </cell>
          <cell r="HK126">
            <v>1.8</v>
          </cell>
          <cell r="HL126">
            <v>2.9</v>
          </cell>
          <cell r="HM126">
            <v>-1.5</v>
          </cell>
          <cell r="HQ126">
            <v>0.4</v>
          </cell>
          <cell r="HR126">
            <v>0</v>
          </cell>
        </row>
        <row r="127">
          <cell r="B127">
            <v>36.1</v>
          </cell>
          <cell r="C127">
            <v>40.200000000000003</v>
          </cell>
          <cell r="G127">
            <v>34.9</v>
          </cell>
          <cell r="L127">
            <v>35.1</v>
          </cell>
          <cell r="M127">
            <v>27.7</v>
          </cell>
          <cell r="N127">
            <v>40.9</v>
          </cell>
          <cell r="O127">
            <v>42.7</v>
          </cell>
          <cell r="P127">
            <v>53.3</v>
          </cell>
          <cell r="S127">
            <v>33</v>
          </cell>
          <cell r="Z127">
            <v>35.1</v>
          </cell>
          <cell r="AC127">
            <v>47.2</v>
          </cell>
          <cell r="AJ127">
            <v>32.5</v>
          </cell>
          <cell r="AK127">
            <v>35</v>
          </cell>
          <cell r="AL127">
            <v>34</v>
          </cell>
          <cell r="AO127">
            <v>27.1</v>
          </cell>
          <cell r="AP127">
            <v>42.4</v>
          </cell>
          <cell r="AX127">
            <v>42.1</v>
          </cell>
          <cell r="BD127">
            <v>34.5</v>
          </cell>
          <cell r="BE127">
            <v>33.799999999999997</v>
          </cell>
          <cell r="BF127">
            <v>34.299999999999997</v>
          </cell>
          <cell r="BG127">
            <v>31.6</v>
          </cell>
          <cell r="BK127">
            <v>33.6</v>
          </cell>
          <cell r="BO127">
            <v>39.6</v>
          </cell>
          <cell r="BS127">
            <v>40.200000000000003</v>
          </cell>
          <cell r="BU127">
            <v>58.1</v>
          </cell>
          <cell r="BV127">
            <v>58.1</v>
          </cell>
          <cell r="CE127">
            <v>36</v>
          </cell>
          <cell r="CH127">
            <v>48.7</v>
          </cell>
          <cell r="CM127">
            <v>34.200000000000003</v>
          </cell>
          <cell r="CN127">
            <v>34.9</v>
          </cell>
          <cell r="CO127">
            <v>36.6</v>
          </cell>
          <cell r="CP127">
            <v>26.9</v>
          </cell>
          <cell r="CT127">
            <v>28.7</v>
          </cell>
          <cell r="CU127">
            <v>58.9</v>
          </cell>
          <cell r="DY127">
            <v>4</v>
          </cell>
          <cell r="DZ127">
            <v>2</v>
          </cell>
          <cell r="ED127">
            <v>2.2999999999999998</v>
          </cell>
          <cell r="EI127">
            <v>0.6</v>
          </cell>
          <cell r="EJ127">
            <v>0.4</v>
          </cell>
          <cell r="EK127">
            <v>-0.2</v>
          </cell>
          <cell r="EL127">
            <v>0.7</v>
          </cell>
          <cell r="EM127">
            <v>2.2999999999999998</v>
          </cell>
          <cell r="EP127">
            <v>2.5</v>
          </cell>
          <cell r="EW127">
            <v>2.9</v>
          </cell>
          <cell r="EZ127">
            <v>9.5</v>
          </cell>
          <cell r="FG127">
            <v>1.2</v>
          </cell>
          <cell r="FH127">
            <v>1.2</v>
          </cell>
          <cell r="FI127">
            <v>1.5</v>
          </cell>
          <cell r="FL127">
            <v>0.7</v>
          </cell>
          <cell r="FM127">
            <v>1.7</v>
          </cell>
          <cell r="FU127">
            <v>2.7</v>
          </cell>
          <cell r="GA127">
            <v>2.1</v>
          </cell>
          <cell r="GB127">
            <v>1.8</v>
          </cell>
          <cell r="GC127">
            <v>2.1</v>
          </cell>
          <cell r="GD127">
            <v>1</v>
          </cell>
          <cell r="GH127">
            <v>2.1</v>
          </cell>
          <cell r="GL127">
            <v>1.5</v>
          </cell>
          <cell r="GP127">
            <v>3.1</v>
          </cell>
          <cell r="GR127">
            <v>-0.2</v>
          </cell>
          <cell r="GS127">
            <v>-0.2</v>
          </cell>
          <cell r="HB127">
            <v>3.7</v>
          </cell>
          <cell r="HE127">
            <v>0</v>
          </cell>
          <cell r="HJ127">
            <v>1.5</v>
          </cell>
          <cell r="HK127">
            <v>1.7</v>
          </cell>
          <cell r="HL127">
            <v>2.2000000000000002</v>
          </cell>
          <cell r="HM127">
            <v>1.5</v>
          </cell>
          <cell r="HQ127">
            <v>1.1000000000000001</v>
          </cell>
          <cell r="HR127">
            <v>0</v>
          </cell>
        </row>
        <row r="128">
          <cell r="B128">
            <v>36.799999999999997</v>
          </cell>
          <cell r="C128">
            <v>42.2</v>
          </cell>
          <cell r="G128">
            <v>35.700000000000003</v>
          </cell>
          <cell r="L128">
            <v>35.299999999999997</v>
          </cell>
          <cell r="M128">
            <v>27.7</v>
          </cell>
          <cell r="N128">
            <v>39.5</v>
          </cell>
          <cell r="O128">
            <v>43.2</v>
          </cell>
          <cell r="P128">
            <v>54.2</v>
          </cell>
          <cell r="S128">
            <v>34.5</v>
          </cell>
          <cell r="Z128">
            <v>35.700000000000003</v>
          </cell>
          <cell r="AC128">
            <v>47.7</v>
          </cell>
          <cell r="AJ128">
            <v>32.9</v>
          </cell>
          <cell r="AK128">
            <v>35.700000000000003</v>
          </cell>
          <cell r="AL128">
            <v>34.6</v>
          </cell>
          <cell r="AO128">
            <v>27.1</v>
          </cell>
          <cell r="AP128">
            <v>43.8</v>
          </cell>
          <cell r="AX128">
            <v>42.8</v>
          </cell>
          <cell r="BD128">
            <v>35.799999999999997</v>
          </cell>
          <cell r="BE128">
            <v>34.700000000000003</v>
          </cell>
          <cell r="BF128">
            <v>35.200000000000003</v>
          </cell>
          <cell r="BG128">
            <v>33</v>
          </cell>
          <cell r="BK128">
            <v>34.299999999999997</v>
          </cell>
          <cell r="BO128">
            <v>40.6</v>
          </cell>
          <cell r="BS128">
            <v>41.5</v>
          </cell>
          <cell r="BU128">
            <v>59.2</v>
          </cell>
          <cell r="BV128">
            <v>59.2</v>
          </cell>
          <cell r="CE128">
            <v>37</v>
          </cell>
          <cell r="CH128">
            <v>49</v>
          </cell>
          <cell r="CM128">
            <v>35.200000000000003</v>
          </cell>
          <cell r="CN128">
            <v>36</v>
          </cell>
          <cell r="CO128">
            <v>37.1</v>
          </cell>
          <cell r="CP128">
            <v>29.4</v>
          </cell>
          <cell r="CT128">
            <v>29</v>
          </cell>
          <cell r="CU128">
            <v>59.7</v>
          </cell>
          <cell r="DY128">
            <v>1.9</v>
          </cell>
          <cell r="DZ128">
            <v>5</v>
          </cell>
          <cell r="ED128">
            <v>2.2999999999999998</v>
          </cell>
          <cell r="EI128">
            <v>0.6</v>
          </cell>
          <cell r="EJ128">
            <v>0</v>
          </cell>
          <cell r="EK128">
            <v>-3.4</v>
          </cell>
          <cell r="EL128">
            <v>1.2</v>
          </cell>
          <cell r="EM128">
            <v>1.7</v>
          </cell>
          <cell r="EP128">
            <v>4.5</v>
          </cell>
          <cell r="EW128">
            <v>1.7</v>
          </cell>
          <cell r="EZ128">
            <v>1.1000000000000001</v>
          </cell>
          <cell r="FG128">
            <v>1.2</v>
          </cell>
          <cell r="FH128">
            <v>2</v>
          </cell>
          <cell r="FI128">
            <v>1.8</v>
          </cell>
          <cell r="FL128">
            <v>0</v>
          </cell>
          <cell r="FM128">
            <v>3.3</v>
          </cell>
          <cell r="FU128">
            <v>1.7</v>
          </cell>
          <cell r="GA128">
            <v>3.8</v>
          </cell>
          <cell r="GB128">
            <v>2.7</v>
          </cell>
          <cell r="GC128">
            <v>2.6</v>
          </cell>
          <cell r="GD128">
            <v>4.4000000000000004</v>
          </cell>
          <cell r="GH128">
            <v>2.1</v>
          </cell>
          <cell r="GL128">
            <v>2.5</v>
          </cell>
          <cell r="GP128">
            <v>3.2</v>
          </cell>
          <cell r="GR128">
            <v>1.9</v>
          </cell>
          <cell r="GS128">
            <v>1.9</v>
          </cell>
          <cell r="HB128">
            <v>2.8</v>
          </cell>
          <cell r="HE128">
            <v>0.6</v>
          </cell>
          <cell r="HJ128">
            <v>2.9</v>
          </cell>
          <cell r="HK128">
            <v>3.2</v>
          </cell>
          <cell r="HL128">
            <v>1.4</v>
          </cell>
          <cell r="HM128">
            <v>9.3000000000000007</v>
          </cell>
          <cell r="HQ128">
            <v>1</v>
          </cell>
          <cell r="HR128">
            <v>1.4</v>
          </cell>
        </row>
        <row r="129">
          <cell r="B129">
            <v>37</v>
          </cell>
          <cell r="C129">
            <v>42.7</v>
          </cell>
          <cell r="G129">
            <v>36.6</v>
          </cell>
          <cell r="L129">
            <v>36.5</v>
          </cell>
          <cell r="M129">
            <v>28.4</v>
          </cell>
          <cell r="N129">
            <v>43.3</v>
          </cell>
          <cell r="O129">
            <v>44.1</v>
          </cell>
          <cell r="P129">
            <v>53.9</v>
          </cell>
          <cell r="S129">
            <v>35.200000000000003</v>
          </cell>
          <cell r="Z129">
            <v>36.299999999999997</v>
          </cell>
          <cell r="AC129">
            <v>47</v>
          </cell>
          <cell r="AJ129">
            <v>33.299999999999997</v>
          </cell>
          <cell r="AK129">
            <v>36</v>
          </cell>
          <cell r="AL129">
            <v>34.799999999999997</v>
          </cell>
          <cell r="AO129">
            <v>27.6</v>
          </cell>
          <cell r="AP129">
            <v>44.3</v>
          </cell>
          <cell r="AX129">
            <v>43.6</v>
          </cell>
          <cell r="BD129">
            <v>36.1</v>
          </cell>
          <cell r="BE129">
            <v>35.1</v>
          </cell>
          <cell r="BF129">
            <v>35.799999999999997</v>
          </cell>
          <cell r="BG129">
            <v>33.200000000000003</v>
          </cell>
          <cell r="BK129">
            <v>34.700000000000003</v>
          </cell>
          <cell r="BO129">
            <v>41</v>
          </cell>
          <cell r="BS129">
            <v>42.1</v>
          </cell>
          <cell r="BU129">
            <v>59.8</v>
          </cell>
          <cell r="BV129">
            <v>59.8</v>
          </cell>
          <cell r="CE129">
            <v>38.299999999999997</v>
          </cell>
          <cell r="CH129">
            <v>49.9</v>
          </cell>
          <cell r="CM129">
            <v>35.799999999999997</v>
          </cell>
          <cell r="CN129">
            <v>36.4</v>
          </cell>
          <cell r="CO129">
            <v>38.1</v>
          </cell>
          <cell r="CP129">
            <v>29.1</v>
          </cell>
          <cell r="CT129">
            <v>30.8</v>
          </cell>
          <cell r="CU129">
            <v>59.6</v>
          </cell>
          <cell r="DY129">
            <v>0.5</v>
          </cell>
          <cell r="DZ129">
            <v>1.2</v>
          </cell>
          <cell r="ED129">
            <v>2.5</v>
          </cell>
          <cell r="EI129">
            <v>3.4</v>
          </cell>
          <cell r="EJ129">
            <v>2.5</v>
          </cell>
          <cell r="EK129">
            <v>9.6</v>
          </cell>
          <cell r="EL129">
            <v>2.1</v>
          </cell>
          <cell r="EM129">
            <v>-0.6</v>
          </cell>
          <cell r="EP129">
            <v>2</v>
          </cell>
          <cell r="EW129">
            <v>1.7</v>
          </cell>
          <cell r="EZ129">
            <v>-1.5</v>
          </cell>
          <cell r="FG129">
            <v>1.2</v>
          </cell>
          <cell r="FH129">
            <v>0.8</v>
          </cell>
          <cell r="FI129">
            <v>0.6</v>
          </cell>
          <cell r="FL129">
            <v>1.8</v>
          </cell>
          <cell r="FM129">
            <v>1.1000000000000001</v>
          </cell>
          <cell r="FU129">
            <v>1.9</v>
          </cell>
          <cell r="GA129">
            <v>0.8</v>
          </cell>
          <cell r="GB129">
            <v>1.2</v>
          </cell>
          <cell r="GC129">
            <v>1.7</v>
          </cell>
          <cell r="GD129">
            <v>0.6</v>
          </cell>
          <cell r="GH129">
            <v>1.2</v>
          </cell>
          <cell r="GL129">
            <v>1</v>
          </cell>
          <cell r="GP129">
            <v>1.4</v>
          </cell>
          <cell r="GR129">
            <v>1</v>
          </cell>
          <cell r="GS129">
            <v>1</v>
          </cell>
          <cell r="HB129">
            <v>3.5</v>
          </cell>
          <cell r="HE129">
            <v>1.8</v>
          </cell>
          <cell r="HJ129">
            <v>1.7</v>
          </cell>
          <cell r="HK129">
            <v>1.1000000000000001</v>
          </cell>
          <cell r="HL129">
            <v>2.7</v>
          </cell>
          <cell r="HM129">
            <v>-1</v>
          </cell>
          <cell r="HQ129">
            <v>6.2</v>
          </cell>
          <cell r="HR129">
            <v>-0.2</v>
          </cell>
        </row>
        <row r="130">
          <cell r="B130">
            <v>38.1</v>
          </cell>
          <cell r="C130">
            <v>43</v>
          </cell>
          <cell r="G130">
            <v>37.1</v>
          </cell>
          <cell r="L130">
            <v>37.9</v>
          </cell>
          <cell r="M130">
            <v>30</v>
          </cell>
          <cell r="N130">
            <v>46.1</v>
          </cell>
          <cell r="O130">
            <v>45</v>
          </cell>
          <cell r="P130">
            <v>54.2</v>
          </cell>
          <cell r="S130">
            <v>35.299999999999997</v>
          </cell>
          <cell r="Z130">
            <v>36.700000000000003</v>
          </cell>
          <cell r="AC130">
            <v>46.2</v>
          </cell>
          <cell r="AJ130">
            <v>33.4</v>
          </cell>
          <cell r="AK130">
            <v>36.299999999999997</v>
          </cell>
          <cell r="AL130">
            <v>35.1</v>
          </cell>
          <cell r="AO130">
            <v>27.5</v>
          </cell>
          <cell r="AP130">
            <v>45.4</v>
          </cell>
          <cell r="AX130">
            <v>44.2</v>
          </cell>
          <cell r="BD130">
            <v>36.700000000000003</v>
          </cell>
          <cell r="BE130">
            <v>35.700000000000003</v>
          </cell>
          <cell r="BF130">
            <v>36.4</v>
          </cell>
          <cell r="BG130">
            <v>34.6</v>
          </cell>
          <cell r="BK130">
            <v>35.299999999999997</v>
          </cell>
          <cell r="BO130">
            <v>41.9</v>
          </cell>
          <cell r="BS130">
            <v>43.3</v>
          </cell>
          <cell r="BU130">
            <v>60.3</v>
          </cell>
          <cell r="BV130">
            <v>60.3</v>
          </cell>
          <cell r="CE130">
            <v>39.1</v>
          </cell>
          <cell r="CH130">
            <v>54.3</v>
          </cell>
          <cell r="CM130">
            <v>36.200000000000003</v>
          </cell>
          <cell r="CN130">
            <v>36.9</v>
          </cell>
          <cell r="CO130">
            <v>39</v>
          </cell>
          <cell r="CP130">
            <v>29.2</v>
          </cell>
          <cell r="CT130">
            <v>30.8</v>
          </cell>
          <cell r="CU130">
            <v>59.6</v>
          </cell>
          <cell r="DY130">
            <v>3</v>
          </cell>
          <cell r="DZ130">
            <v>0.7</v>
          </cell>
          <cell r="ED130">
            <v>1.4</v>
          </cell>
          <cell r="EI130">
            <v>3.8</v>
          </cell>
          <cell r="EJ130">
            <v>5.6</v>
          </cell>
          <cell r="EK130">
            <v>6.5</v>
          </cell>
          <cell r="EL130">
            <v>2</v>
          </cell>
          <cell r="EM130">
            <v>0.6</v>
          </cell>
          <cell r="EP130">
            <v>0.3</v>
          </cell>
          <cell r="EW130">
            <v>1.1000000000000001</v>
          </cell>
          <cell r="EZ130">
            <v>-1.7</v>
          </cell>
          <cell r="FG130">
            <v>0.3</v>
          </cell>
          <cell r="FH130">
            <v>0.8</v>
          </cell>
          <cell r="FI130">
            <v>0.9</v>
          </cell>
          <cell r="FL130">
            <v>-0.4</v>
          </cell>
          <cell r="FM130">
            <v>2.5</v>
          </cell>
          <cell r="FU130">
            <v>1.4</v>
          </cell>
          <cell r="GA130">
            <v>1.7</v>
          </cell>
          <cell r="GB130">
            <v>1.7</v>
          </cell>
          <cell r="GC130">
            <v>1.7</v>
          </cell>
          <cell r="GD130">
            <v>4.2</v>
          </cell>
          <cell r="GH130">
            <v>1.7</v>
          </cell>
          <cell r="GL130">
            <v>2.2000000000000002</v>
          </cell>
          <cell r="GP130">
            <v>2.9</v>
          </cell>
          <cell r="GR130">
            <v>0.8</v>
          </cell>
          <cell r="GS130">
            <v>0.8</v>
          </cell>
          <cell r="HB130">
            <v>2.1</v>
          </cell>
          <cell r="HE130">
            <v>8.8000000000000007</v>
          </cell>
          <cell r="HJ130">
            <v>1.1000000000000001</v>
          </cell>
          <cell r="HK130">
            <v>1.4</v>
          </cell>
          <cell r="HL130">
            <v>2.4</v>
          </cell>
          <cell r="HM130">
            <v>0.3</v>
          </cell>
          <cell r="HQ130">
            <v>0</v>
          </cell>
          <cell r="HR130">
            <v>0</v>
          </cell>
        </row>
        <row r="131">
          <cell r="B131">
            <v>39.200000000000003</v>
          </cell>
          <cell r="C131">
            <v>43.5</v>
          </cell>
          <cell r="G131">
            <v>37.700000000000003</v>
          </cell>
          <cell r="L131">
            <v>39.799999999999997</v>
          </cell>
          <cell r="M131">
            <v>32.9</v>
          </cell>
          <cell r="N131">
            <v>47.4</v>
          </cell>
          <cell r="O131">
            <v>47.4</v>
          </cell>
          <cell r="P131">
            <v>53.4</v>
          </cell>
          <cell r="S131">
            <v>35.9</v>
          </cell>
          <cell r="Z131">
            <v>37.5</v>
          </cell>
          <cell r="AC131">
            <v>47</v>
          </cell>
          <cell r="AJ131">
            <v>33.700000000000003</v>
          </cell>
          <cell r="AK131">
            <v>36.700000000000003</v>
          </cell>
          <cell r="AL131">
            <v>35.5</v>
          </cell>
          <cell r="AO131">
            <v>27.7</v>
          </cell>
          <cell r="AP131">
            <v>45.9</v>
          </cell>
          <cell r="AX131">
            <v>45</v>
          </cell>
          <cell r="BD131">
            <v>37.5</v>
          </cell>
          <cell r="BE131">
            <v>36.200000000000003</v>
          </cell>
          <cell r="BF131">
            <v>37.200000000000003</v>
          </cell>
          <cell r="BG131">
            <v>34.799999999999997</v>
          </cell>
          <cell r="BK131">
            <v>35.5</v>
          </cell>
          <cell r="BO131">
            <v>42.4</v>
          </cell>
          <cell r="BS131">
            <v>43.9</v>
          </cell>
          <cell r="BU131">
            <v>61</v>
          </cell>
          <cell r="BV131">
            <v>61</v>
          </cell>
          <cell r="CE131">
            <v>40.299999999999997</v>
          </cell>
          <cell r="CH131">
            <v>56.8</v>
          </cell>
          <cell r="CM131">
            <v>37</v>
          </cell>
          <cell r="CN131">
            <v>37.700000000000003</v>
          </cell>
          <cell r="CO131">
            <v>40.299999999999997</v>
          </cell>
          <cell r="CP131">
            <v>29.2</v>
          </cell>
          <cell r="CT131">
            <v>31.1</v>
          </cell>
          <cell r="CU131">
            <v>60.9</v>
          </cell>
          <cell r="DY131">
            <v>2.9</v>
          </cell>
          <cell r="DZ131">
            <v>1.2</v>
          </cell>
          <cell r="ED131">
            <v>1.6</v>
          </cell>
          <cell r="EI131">
            <v>5</v>
          </cell>
          <cell r="EJ131">
            <v>9.6999999999999993</v>
          </cell>
          <cell r="EK131">
            <v>2.8</v>
          </cell>
          <cell r="EL131">
            <v>5.3</v>
          </cell>
          <cell r="EM131">
            <v>-1.5</v>
          </cell>
          <cell r="EP131">
            <v>1.7</v>
          </cell>
          <cell r="EW131">
            <v>2.2000000000000002</v>
          </cell>
          <cell r="EZ131">
            <v>1.7</v>
          </cell>
          <cell r="FG131">
            <v>0.9</v>
          </cell>
          <cell r="FH131">
            <v>1.1000000000000001</v>
          </cell>
          <cell r="FI131">
            <v>1.1000000000000001</v>
          </cell>
          <cell r="FL131">
            <v>0.7</v>
          </cell>
          <cell r="FM131">
            <v>1.1000000000000001</v>
          </cell>
          <cell r="FU131">
            <v>1.8</v>
          </cell>
          <cell r="GA131">
            <v>2.2000000000000002</v>
          </cell>
          <cell r="GB131">
            <v>1.4</v>
          </cell>
          <cell r="GC131">
            <v>2.2000000000000002</v>
          </cell>
          <cell r="GD131">
            <v>0.6</v>
          </cell>
          <cell r="GH131">
            <v>0.6</v>
          </cell>
          <cell r="GL131">
            <v>1.2</v>
          </cell>
          <cell r="GP131">
            <v>1.4</v>
          </cell>
          <cell r="GR131">
            <v>1.2</v>
          </cell>
          <cell r="GS131">
            <v>1.2</v>
          </cell>
          <cell r="HB131">
            <v>3.1</v>
          </cell>
          <cell r="HE131">
            <v>4.5999999999999996</v>
          </cell>
          <cell r="HJ131">
            <v>2.2000000000000002</v>
          </cell>
          <cell r="HK131">
            <v>2.2000000000000002</v>
          </cell>
          <cell r="HL131">
            <v>3.3</v>
          </cell>
          <cell r="HM131">
            <v>0</v>
          </cell>
          <cell r="HQ131">
            <v>1</v>
          </cell>
          <cell r="HR131">
            <v>2.2000000000000002</v>
          </cell>
        </row>
        <row r="132">
          <cell r="B132">
            <v>40.5</v>
          </cell>
          <cell r="C132">
            <v>45.1</v>
          </cell>
          <cell r="G132">
            <v>38</v>
          </cell>
          <cell r="L132">
            <v>40.9</v>
          </cell>
          <cell r="M132">
            <v>34</v>
          </cell>
          <cell r="N132">
            <v>46.5</v>
          </cell>
          <cell r="O132">
            <v>49.3</v>
          </cell>
          <cell r="P132">
            <v>55.1</v>
          </cell>
          <cell r="S132">
            <v>37.5</v>
          </cell>
          <cell r="Z132">
            <v>38.5</v>
          </cell>
          <cell r="AC132">
            <v>47.1</v>
          </cell>
          <cell r="AJ132">
            <v>39.5</v>
          </cell>
          <cell r="AK132">
            <v>43.3</v>
          </cell>
          <cell r="AL132">
            <v>41.8</v>
          </cell>
          <cell r="AO132">
            <v>31.9</v>
          </cell>
          <cell r="AP132">
            <v>47</v>
          </cell>
          <cell r="AX132">
            <v>45.7</v>
          </cell>
          <cell r="BD132">
            <v>38.200000000000003</v>
          </cell>
          <cell r="BE132">
            <v>36.9</v>
          </cell>
          <cell r="BF132">
            <v>38</v>
          </cell>
          <cell r="BG132">
            <v>35.799999999999997</v>
          </cell>
          <cell r="BK132">
            <v>36.1</v>
          </cell>
          <cell r="BO132">
            <v>43</v>
          </cell>
          <cell r="BS132">
            <v>44.7</v>
          </cell>
          <cell r="BU132">
            <v>61.2</v>
          </cell>
          <cell r="BV132">
            <v>61.2</v>
          </cell>
          <cell r="CE132">
            <v>41.5</v>
          </cell>
          <cell r="CH132">
            <v>39.200000000000003</v>
          </cell>
          <cell r="CM132">
            <v>38.200000000000003</v>
          </cell>
          <cell r="CN132">
            <v>39.1</v>
          </cell>
          <cell r="CO132">
            <v>39</v>
          </cell>
          <cell r="CP132">
            <v>35.299999999999997</v>
          </cell>
          <cell r="CT132">
            <v>31.1</v>
          </cell>
          <cell r="CU132">
            <v>61.6</v>
          </cell>
          <cell r="DY132">
            <v>3.3</v>
          </cell>
          <cell r="DZ132">
            <v>3.7</v>
          </cell>
          <cell r="ED132">
            <v>0.8</v>
          </cell>
          <cell r="EI132">
            <v>2.8</v>
          </cell>
          <cell r="EJ132">
            <v>3.3</v>
          </cell>
          <cell r="EK132">
            <v>-1.9</v>
          </cell>
          <cell r="EL132">
            <v>4</v>
          </cell>
          <cell r="EM132">
            <v>3.2</v>
          </cell>
          <cell r="EP132">
            <v>4.5</v>
          </cell>
          <cell r="EW132">
            <v>2.7</v>
          </cell>
          <cell r="EZ132">
            <v>0.2</v>
          </cell>
          <cell r="FG132">
            <v>17.2</v>
          </cell>
          <cell r="FH132">
            <v>18</v>
          </cell>
          <cell r="FI132">
            <v>17.7</v>
          </cell>
          <cell r="FL132">
            <v>15.2</v>
          </cell>
          <cell r="FM132">
            <v>2.4</v>
          </cell>
          <cell r="FU132">
            <v>1.6</v>
          </cell>
          <cell r="GA132">
            <v>1.9</v>
          </cell>
          <cell r="GB132">
            <v>1.9</v>
          </cell>
          <cell r="GC132">
            <v>2.2000000000000002</v>
          </cell>
          <cell r="GD132">
            <v>2.9</v>
          </cell>
          <cell r="GH132">
            <v>1.7</v>
          </cell>
          <cell r="GL132">
            <v>1.4</v>
          </cell>
          <cell r="GP132">
            <v>1.8</v>
          </cell>
          <cell r="GR132">
            <v>0.3</v>
          </cell>
          <cell r="GS132">
            <v>0.3</v>
          </cell>
          <cell r="HB132">
            <v>3</v>
          </cell>
          <cell r="HE132">
            <v>-31</v>
          </cell>
          <cell r="HJ132">
            <v>3.2</v>
          </cell>
          <cell r="HK132">
            <v>3.7</v>
          </cell>
          <cell r="HL132">
            <v>-3.2</v>
          </cell>
          <cell r="HM132">
            <v>20.9</v>
          </cell>
          <cell r="HQ132">
            <v>0</v>
          </cell>
          <cell r="HR132">
            <v>1.1000000000000001</v>
          </cell>
        </row>
        <row r="133">
          <cell r="B133">
            <v>41.7</v>
          </cell>
          <cell r="C133">
            <v>45.5</v>
          </cell>
          <cell r="G133">
            <v>38.9</v>
          </cell>
          <cell r="L133">
            <v>45.5</v>
          </cell>
          <cell r="M133">
            <v>39.9</v>
          </cell>
          <cell r="N133">
            <v>52.8</v>
          </cell>
          <cell r="O133">
            <v>52.7</v>
          </cell>
          <cell r="P133">
            <v>55.9</v>
          </cell>
          <cell r="S133">
            <v>37.4</v>
          </cell>
          <cell r="Z133">
            <v>39.5</v>
          </cell>
          <cell r="AC133">
            <v>47.5</v>
          </cell>
          <cell r="AJ133">
            <v>39.4</v>
          </cell>
          <cell r="AK133">
            <v>43.1</v>
          </cell>
          <cell r="AL133">
            <v>41.2</v>
          </cell>
          <cell r="AO133">
            <v>32</v>
          </cell>
          <cell r="AP133">
            <v>47.2</v>
          </cell>
          <cell r="AX133">
            <v>45.9</v>
          </cell>
          <cell r="BD133">
            <v>39.1</v>
          </cell>
          <cell r="BE133">
            <v>37.299999999999997</v>
          </cell>
          <cell r="BF133">
            <v>38.799999999999997</v>
          </cell>
          <cell r="BG133">
            <v>37.5</v>
          </cell>
          <cell r="BK133">
            <v>36.4</v>
          </cell>
          <cell r="BO133">
            <v>43.7</v>
          </cell>
          <cell r="BS133">
            <v>45.4</v>
          </cell>
          <cell r="BU133">
            <v>61.8</v>
          </cell>
          <cell r="BV133">
            <v>61.8</v>
          </cell>
          <cell r="CE133">
            <v>42.8</v>
          </cell>
          <cell r="CH133">
            <v>39.5</v>
          </cell>
          <cell r="CM133">
            <v>39.1</v>
          </cell>
          <cell r="CN133">
            <v>39.9</v>
          </cell>
          <cell r="CO133">
            <v>39.9</v>
          </cell>
          <cell r="CP133">
            <v>36.299999999999997</v>
          </cell>
          <cell r="CT133">
            <v>32.4</v>
          </cell>
          <cell r="CU133">
            <v>61.1</v>
          </cell>
          <cell r="DY133">
            <v>3</v>
          </cell>
          <cell r="DZ133">
            <v>0.9</v>
          </cell>
          <cell r="ED133">
            <v>2.4</v>
          </cell>
          <cell r="EI133">
            <v>11.2</v>
          </cell>
          <cell r="EJ133">
            <v>17.399999999999999</v>
          </cell>
          <cell r="EK133">
            <v>13.5</v>
          </cell>
          <cell r="EL133">
            <v>6.9</v>
          </cell>
          <cell r="EM133">
            <v>1.5</v>
          </cell>
          <cell r="EP133">
            <v>-0.3</v>
          </cell>
          <cell r="EW133">
            <v>2.6</v>
          </cell>
          <cell r="EZ133">
            <v>0.8</v>
          </cell>
          <cell r="FG133">
            <v>-0.3</v>
          </cell>
          <cell r="FH133">
            <v>-0.5</v>
          </cell>
          <cell r="FI133">
            <v>-1.4</v>
          </cell>
          <cell r="FL133">
            <v>0.3</v>
          </cell>
          <cell r="FM133">
            <v>0.4</v>
          </cell>
          <cell r="FU133">
            <v>0.4</v>
          </cell>
          <cell r="GA133">
            <v>2.4</v>
          </cell>
          <cell r="GB133">
            <v>1.1000000000000001</v>
          </cell>
          <cell r="GC133">
            <v>2.1</v>
          </cell>
          <cell r="GD133">
            <v>4.7</v>
          </cell>
          <cell r="GH133">
            <v>0.8</v>
          </cell>
          <cell r="GL133">
            <v>1.6</v>
          </cell>
          <cell r="GP133">
            <v>1.6</v>
          </cell>
          <cell r="GR133">
            <v>1</v>
          </cell>
          <cell r="GS133">
            <v>1</v>
          </cell>
          <cell r="HB133">
            <v>3.1</v>
          </cell>
          <cell r="HE133">
            <v>0.8</v>
          </cell>
          <cell r="HJ133">
            <v>2.4</v>
          </cell>
          <cell r="HK133">
            <v>2</v>
          </cell>
          <cell r="HL133">
            <v>2.2999999999999998</v>
          </cell>
          <cell r="HM133">
            <v>2.8</v>
          </cell>
          <cell r="HQ133">
            <v>4.2</v>
          </cell>
          <cell r="HR133">
            <v>-0.8</v>
          </cell>
        </row>
        <row r="134">
          <cell r="B134">
            <v>43.7</v>
          </cell>
          <cell r="C134">
            <v>46.3</v>
          </cell>
          <cell r="G134">
            <v>39.200000000000003</v>
          </cell>
          <cell r="L134">
            <v>54.2</v>
          </cell>
          <cell r="M134">
            <v>51.9</v>
          </cell>
          <cell r="N134">
            <v>61.7</v>
          </cell>
          <cell r="O134">
            <v>58.2</v>
          </cell>
          <cell r="P134">
            <v>56.8</v>
          </cell>
          <cell r="S134">
            <v>39</v>
          </cell>
          <cell r="Z134">
            <v>40.700000000000003</v>
          </cell>
          <cell r="AC134">
            <v>47.6</v>
          </cell>
          <cell r="AJ134">
            <v>39.9</v>
          </cell>
          <cell r="AK134">
            <v>43.7</v>
          </cell>
          <cell r="AL134">
            <v>41.9</v>
          </cell>
          <cell r="AO134">
            <v>32.299999999999997</v>
          </cell>
          <cell r="AP134">
            <v>48.6</v>
          </cell>
          <cell r="AX134">
            <v>47.4</v>
          </cell>
          <cell r="BD134">
            <v>40</v>
          </cell>
          <cell r="BE134">
            <v>38</v>
          </cell>
          <cell r="BF134">
            <v>39.5</v>
          </cell>
          <cell r="BG134">
            <v>38.200000000000003</v>
          </cell>
          <cell r="BK134">
            <v>37.200000000000003</v>
          </cell>
          <cell r="BO134">
            <v>44.2</v>
          </cell>
          <cell r="BS134">
            <v>45.4</v>
          </cell>
          <cell r="BU134">
            <v>62.2</v>
          </cell>
          <cell r="BV134">
            <v>62.2</v>
          </cell>
          <cell r="CE134">
            <v>43.9</v>
          </cell>
          <cell r="CH134">
            <v>39.9</v>
          </cell>
          <cell r="CM134">
            <v>40.299999999999997</v>
          </cell>
          <cell r="CN134">
            <v>41.3</v>
          </cell>
          <cell r="CO134">
            <v>40.299999999999997</v>
          </cell>
          <cell r="CP134">
            <v>39.9</v>
          </cell>
          <cell r="CT134">
            <v>32.4</v>
          </cell>
          <cell r="CU134">
            <v>61.1</v>
          </cell>
          <cell r="DY134">
            <v>4.8</v>
          </cell>
          <cell r="DZ134">
            <v>1.8</v>
          </cell>
          <cell r="ED134">
            <v>0.8</v>
          </cell>
          <cell r="EI134">
            <v>19.100000000000001</v>
          </cell>
          <cell r="EJ134">
            <v>30.1</v>
          </cell>
          <cell r="EK134">
            <v>16.899999999999999</v>
          </cell>
          <cell r="EL134">
            <v>10.4</v>
          </cell>
          <cell r="EM134">
            <v>1.6</v>
          </cell>
          <cell r="EP134">
            <v>4.3</v>
          </cell>
          <cell r="EW134">
            <v>3</v>
          </cell>
          <cell r="EZ134">
            <v>0.2</v>
          </cell>
          <cell r="FG134">
            <v>1.3</v>
          </cell>
          <cell r="FH134">
            <v>1.4</v>
          </cell>
          <cell r="FI134">
            <v>1.7</v>
          </cell>
          <cell r="FL134">
            <v>0.9</v>
          </cell>
          <cell r="FM134">
            <v>3</v>
          </cell>
          <cell r="FU134">
            <v>3.3</v>
          </cell>
          <cell r="GA134">
            <v>2.2999999999999998</v>
          </cell>
          <cell r="GB134">
            <v>1.9</v>
          </cell>
          <cell r="GC134">
            <v>1.8</v>
          </cell>
          <cell r="GD134">
            <v>1.9</v>
          </cell>
          <cell r="GH134">
            <v>2.2000000000000002</v>
          </cell>
          <cell r="GL134">
            <v>1.1000000000000001</v>
          </cell>
          <cell r="GP134">
            <v>0</v>
          </cell>
          <cell r="GR134">
            <v>0.6</v>
          </cell>
          <cell r="GS134">
            <v>0.6</v>
          </cell>
          <cell r="HB134">
            <v>2.6</v>
          </cell>
          <cell r="HE134">
            <v>1</v>
          </cell>
          <cell r="HJ134">
            <v>3.1</v>
          </cell>
          <cell r="HK134">
            <v>3.5</v>
          </cell>
          <cell r="HL134">
            <v>1</v>
          </cell>
          <cell r="HM134">
            <v>9.9</v>
          </cell>
          <cell r="HQ134">
            <v>0</v>
          </cell>
          <cell r="HR134">
            <v>0</v>
          </cell>
        </row>
        <row r="135">
          <cell r="B135">
            <v>45</v>
          </cell>
          <cell r="C135">
            <v>46.8</v>
          </cell>
          <cell r="G135">
            <v>40.200000000000003</v>
          </cell>
          <cell r="L135">
            <v>56.2</v>
          </cell>
          <cell r="M135">
            <v>54.9</v>
          </cell>
          <cell r="N135">
            <v>57.8</v>
          </cell>
          <cell r="O135">
            <v>60.5</v>
          </cell>
          <cell r="P135">
            <v>59.2</v>
          </cell>
          <cell r="S135">
            <v>40.200000000000003</v>
          </cell>
          <cell r="Z135">
            <v>42.2</v>
          </cell>
          <cell r="AC135">
            <v>49.7</v>
          </cell>
          <cell r="AJ135">
            <v>40.4</v>
          </cell>
          <cell r="AK135">
            <v>44.1</v>
          </cell>
          <cell r="AL135">
            <v>42.4</v>
          </cell>
          <cell r="AO135">
            <v>33</v>
          </cell>
          <cell r="AP135">
            <v>49.3</v>
          </cell>
          <cell r="AX135">
            <v>48.9</v>
          </cell>
          <cell r="BD135">
            <v>41.5</v>
          </cell>
          <cell r="BE135">
            <v>38.6</v>
          </cell>
          <cell r="BF135">
            <v>40.299999999999997</v>
          </cell>
          <cell r="BG135">
            <v>39.6</v>
          </cell>
          <cell r="BK135">
            <v>37.6</v>
          </cell>
          <cell r="BO135">
            <v>45.2</v>
          </cell>
          <cell r="BS135">
            <v>46.7</v>
          </cell>
          <cell r="BU135">
            <v>62.6</v>
          </cell>
          <cell r="BV135">
            <v>62.6</v>
          </cell>
          <cell r="CE135">
            <v>44.7</v>
          </cell>
          <cell r="CH135">
            <v>40.200000000000003</v>
          </cell>
          <cell r="CM135">
            <v>41.9</v>
          </cell>
          <cell r="CN135">
            <v>42.8</v>
          </cell>
          <cell r="CO135">
            <v>41.1</v>
          </cell>
          <cell r="CP135">
            <v>43.3</v>
          </cell>
          <cell r="CT135">
            <v>33.9</v>
          </cell>
          <cell r="CU135">
            <v>61.1</v>
          </cell>
          <cell r="DY135">
            <v>3</v>
          </cell>
          <cell r="DZ135">
            <v>1.1000000000000001</v>
          </cell>
          <cell r="ED135">
            <v>2.6</v>
          </cell>
          <cell r="EI135">
            <v>3.7</v>
          </cell>
          <cell r="EJ135">
            <v>5.8</v>
          </cell>
          <cell r="EK135">
            <v>-6.3</v>
          </cell>
          <cell r="EL135">
            <v>4</v>
          </cell>
          <cell r="EM135">
            <v>4.2</v>
          </cell>
          <cell r="EP135">
            <v>3.1</v>
          </cell>
          <cell r="EW135">
            <v>3.7</v>
          </cell>
          <cell r="EZ135">
            <v>4.4000000000000004</v>
          </cell>
          <cell r="FG135">
            <v>1.3</v>
          </cell>
          <cell r="FH135">
            <v>0.9</v>
          </cell>
          <cell r="FI135">
            <v>1.2</v>
          </cell>
          <cell r="FL135">
            <v>2.2000000000000002</v>
          </cell>
          <cell r="FM135">
            <v>1.4</v>
          </cell>
          <cell r="FU135">
            <v>3.2</v>
          </cell>
          <cell r="GA135">
            <v>3.8</v>
          </cell>
          <cell r="GB135">
            <v>1.6</v>
          </cell>
          <cell r="GC135">
            <v>2</v>
          </cell>
          <cell r="GD135">
            <v>3.7</v>
          </cell>
          <cell r="GH135">
            <v>1.1000000000000001</v>
          </cell>
          <cell r="GL135">
            <v>2.2999999999999998</v>
          </cell>
          <cell r="GP135">
            <v>2.9</v>
          </cell>
          <cell r="GR135">
            <v>0.6</v>
          </cell>
          <cell r="GS135">
            <v>0.6</v>
          </cell>
          <cell r="HB135">
            <v>1.8</v>
          </cell>
          <cell r="HE135">
            <v>0.8</v>
          </cell>
          <cell r="HJ135">
            <v>4</v>
          </cell>
          <cell r="HK135">
            <v>3.6</v>
          </cell>
          <cell r="HL135">
            <v>2</v>
          </cell>
          <cell r="HM135">
            <v>8.5</v>
          </cell>
          <cell r="HQ135">
            <v>4.5999999999999996</v>
          </cell>
          <cell r="HR135">
            <v>0</v>
          </cell>
        </row>
        <row r="136">
          <cell r="B136">
            <v>46</v>
          </cell>
          <cell r="C136">
            <v>47.8</v>
          </cell>
          <cell r="G136">
            <v>41</v>
          </cell>
          <cell r="L136">
            <v>56.1</v>
          </cell>
          <cell r="M136">
            <v>54.5</v>
          </cell>
          <cell r="N136">
            <v>55.9</v>
          </cell>
          <cell r="O136">
            <v>61.2</v>
          </cell>
          <cell r="P136">
            <v>58.6</v>
          </cell>
          <cell r="S136">
            <v>42.9</v>
          </cell>
          <cell r="Z136">
            <v>43.3</v>
          </cell>
          <cell r="AC136">
            <v>51</v>
          </cell>
          <cell r="AJ136">
            <v>40.9</v>
          </cell>
          <cell r="AK136">
            <v>44.6</v>
          </cell>
          <cell r="AL136">
            <v>42.8</v>
          </cell>
          <cell r="AO136">
            <v>33.5</v>
          </cell>
          <cell r="AP136">
            <v>50.1</v>
          </cell>
          <cell r="AX136">
            <v>49.8</v>
          </cell>
          <cell r="BD136">
            <v>42.3</v>
          </cell>
          <cell r="BE136">
            <v>39.5</v>
          </cell>
          <cell r="BF136">
            <v>40.9</v>
          </cell>
          <cell r="BG136">
            <v>40.9</v>
          </cell>
          <cell r="BK136">
            <v>38.700000000000003</v>
          </cell>
          <cell r="BO136">
            <v>46.2</v>
          </cell>
          <cell r="BS136">
            <v>47.7</v>
          </cell>
          <cell r="BU136">
            <v>63.3</v>
          </cell>
          <cell r="BV136">
            <v>63.3</v>
          </cell>
          <cell r="CE136">
            <v>45.5</v>
          </cell>
          <cell r="CH136">
            <v>50.1</v>
          </cell>
          <cell r="CM136">
            <v>43.4</v>
          </cell>
          <cell r="CN136">
            <v>44.3</v>
          </cell>
          <cell r="CO136">
            <v>41.6</v>
          </cell>
          <cell r="CP136">
            <v>47.8</v>
          </cell>
          <cell r="CT136">
            <v>36.1</v>
          </cell>
          <cell r="CU136">
            <v>62.1</v>
          </cell>
          <cell r="DY136">
            <v>2.2000000000000002</v>
          </cell>
          <cell r="DZ136">
            <v>2.1</v>
          </cell>
          <cell r="ED136">
            <v>2</v>
          </cell>
          <cell r="EI136">
            <v>-0.2</v>
          </cell>
          <cell r="EJ136">
            <v>-0.7</v>
          </cell>
          <cell r="EK136">
            <v>-3.3</v>
          </cell>
          <cell r="EL136">
            <v>1.2</v>
          </cell>
          <cell r="EM136">
            <v>-1</v>
          </cell>
          <cell r="EP136">
            <v>6.7</v>
          </cell>
          <cell r="EW136">
            <v>2.6</v>
          </cell>
          <cell r="EZ136">
            <v>2.6</v>
          </cell>
          <cell r="FG136">
            <v>1.2</v>
          </cell>
          <cell r="FH136">
            <v>1.1000000000000001</v>
          </cell>
          <cell r="FI136">
            <v>0.9</v>
          </cell>
          <cell r="FL136">
            <v>1.5</v>
          </cell>
          <cell r="FM136">
            <v>1.6</v>
          </cell>
          <cell r="FU136">
            <v>1.8</v>
          </cell>
          <cell r="GA136">
            <v>1.9</v>
          </cell>
          <cell r="GB136">
            <v>2.2999999999999998</v>
          </cell>
          <cell r="GC136">
            <v>1.5</v>
          </cell>
          <cell r="GD136">
            <v>3.3</v>
          </cell>
          <cell r="GH136">
            <v>2.9</v>
          </cell>
          <cell r="GL136">
            <v>2.2000000000000002</v>
          </cell>
          <cell r="GP136">
            <v>2.1</v>
          </cell>
          <cell r="GR136">
            <v>1.1000000000000001</v>
          </cell>
          <cell r="GS136">
            <v>1.1000000000000001</v>
          </cell>
          <cell r="HB136">
            <v>1.8</v>
          </cell>
          <cell r="HE136">
            <v>24.6</v>
          </cell>
          <cell r="HJ136">
            <v>3.6</v>
          </cell>
          <cell r="HK136">
            <v>3.5</v>
          </cell>
          <cell r="HL136">
            <v>1.2</v>
          </cell>
          <cell r="HM136">
            <v>10.4</v>
          </cell>
          <cell r="HQ136">
            <v>6.5</v>
          </cell>
          <cell r="HR136">
            <v>1.6</v>
          </cell>
        </row>
        <row r="137">
          <cell r="B137">
            <v>47.9</v>
          </cell>
          <cell r="C137">
            <v>48.7</v>
          </cell>
          <cell r="G137">
            <v>42.4</v>
          </cell>
          <cell r="L137">
            <v>59.5</v>
          </cell>
          <cell r="M137">
            <v>57.6</v>
          </cell>
          <cell r="N137">
            <v>63.8</v>
          </cell>
          <cell r="O137">
            <v>62.1</v>
          </cell>
          <cell r="P137">
            <v>59.2</v>
          </cell>
          <cell r="S137">
            <v>44.5</v>
          </cell>
          <cell r="Z137">
            <v>44.7</v>
          </cell>
          <cell r="AC137">
            <v>51.4</v>
          </cell>
          <cell r="AJ137">
            <v>41.7</v>
          </cell>
          <cell r="AK137">
            <v>45.5</v>
          </cell>
          <cell r="AL137">
            <v>44</v>
          </cell>
          <cell r="AO137">
            <v>33.9</v>
          </cell>
          <cell r="AP137">
            <v>50.4</v>
          </cell>
          <cell r="AX137">
            <v>50.7</v>
          </cell>
          <cell r="BD137">
            <v>42.9</v>
          </cell>
          <cell r="BE137">
            <v>40.200000000000003</v>
          </cell>
          <cell r="BF137">
            <v>41.4</v>
          </cell>
          <cell r="BG137">
            <v>43.2</v>
          </cell>
          <cell r="BK137">
            <v>39.5</v>
          </cell>
          <cell r="BO137">
            <v>47.4</v>
          </cell>
          <cell r="BS137">
            <v>48.5</v>
          </cell>
          <cell r="BU137">
            <v>64.900000000000006</v>
          </cell>
          <cell r="BV137">
            <v>64.900000000000006</v>
          </cell>
          <cell r="CE137">
            <v>46.1</v>
          </cell>
          <cell r="CH137">
            <v>50.5</v>
          </cell>
          <cell r="CM137">
            <v>43.6</v>
          </cell>
          <cell r="CN137">
            <v>44.3</v>
          </cell>
          <cell r="CO137">
            <v>42.4</v>
          </cell>
          <cell r="CP137">
            <v>46.7</v>
          </cell>
          <cell r="CT137">
            <v>37.5</v>
          </cell>
          <cell r="CU137">
            <v>62.3</v>
          </cell>
          <cell r="DY137">
            <v>4.0999999999999996</v>
          </cell>
          <cell r="DZ137">
            <v>1.9</v>
          </cell>
          <cell r="ED137">
            <v>3.4</v>
          </cell>
          <cell r="EI137">
            <v>6.1</v>
          </cell>
          <cell r="EJ137">
            <v>5.7</v>
          </cell>
          <cell r="EK137">
            <v>14.1</v>
          </cell>
          <cell r="EL137">
            <v>1.5</v>
          </cell>
          <cell r="EM137">
            <v>1</v>
          </cell>
          <cell r="EP137">
            <v>3.7</v>
          </cell>
          <cell r="EW137">
            <v>3.2</v>
          </cell>
          <cell r="EZ137">
            <v>0.8</v>
          </cell>
          <cell r="FG137">
            <v>2</v>
          </cell>
          <cell r="FH137">
            <v>2</v>
          </cell>
          <cell r="FI137">
            <v>2.8</v>
          </cell>
          <cell r="FL137">
            <v>1.2</v>
          </cell>
          <cell r="FM137">
            <v>0.6</v>
          </cell>
          <cell r="FU137">
            <v>1.8</v>
          </cell>
          <cell r="GA137">
            <v>1.4</v>
          </cell>
          <cell r="GB137">
            <v>1.8</v>
          </cell>
          <cell r="GC137">
            <v>1.2</v>
          </cell>
          <cell r="GD137">
            <v>5.6</v>
          </cell>
          <cell r="GH137">
            <v>2.1</v>
          </cell>
          <cell r="GL137">
            <v>2.6</v>
          </cell>
          <cell r="GP137">
            <v>1.7</v>
          </cell>
          <cell r="GR137">
            <v>2.5</v>
          </cell>
          <cell r="GS137">
            <v>2.5</v>
          </cell>
          <cell r="HB137">
            <v>1.3</v>
          </cell>
          <cell r="HE137">
            <v>0.8</v>
          </cell>
          <cell r="HJ137">
            <v>0.5</v>
          </cell>
          <cell r="HK137">
            <v>0</v>
          </cell>
          <cell r="HL137">
            <v>1.9</v>
          </cell>
          <cell r="HM137">
            <v>-2.2999999999999998</v>
          </cell>
          <cell r="HQ137">
            <v>3.9</v>
          </cell>
          <cell r="HR137">
            <v>0.3</v>
          </cell>
        </row>
        <row r="138">
          <cell r="B138">
            <v>49.1</v>
          </cell>
          <cell r="C138">
            <v>50.7</v>
          </cell>
          <cell r="G138">
            <v>43.2</v>
          </cell>
          <cell r="L138">
            <v>60.7</v>
          </cell>
          <cell r="M138">
            <v>58</v>
          </cell>
          <cell r="N138">
            <v>67.599999999999994</v>
          </cell>
          <cell r="O138">
            <v>59.8</v>
          </cell>
          <cell r="P138">
            <v>62.3</v>
          </cell>
          <cell r="S138">
            <v>44.6</v>
          </cell>
          <cell r="Z138">
            <v>45.7</v>
          </cell>
          <cell r="AC138">
            <v>53.2</v>
          </cell>
          <cell r="AJ138">
            <v>42.4</v>
          </cell>
          <cell r="AK138">
            <v>46.3</v>
          </cell>
          <cell r="AL138">
            <v>44.9</v>
          </cell>
          <cell r="AO138">
            <v>34.4</v>
          </cell>
          <cell r="AP138">
            <v>51.9</v>
          </cell>
          <cell r="AX138">
            <v>52.2</v>
          </cell>
          <cell r="BD138">
            <v>44.9</v>
          </cell>
          <cell r="BE138">
            <v>41.1</v>
          </cell>
          <cell r="BF138">
            <v>42.1</v>
          </cell>
          <cell r="BG138">
            <v>44.1</v>
          </cell>
          <cell r="BK138">
            <v>40.5</v>
          </cell>
          <cell r="BO138">
            <v>48.6</v>
          </cell>
          <cell r="BS138">
            <v>49.5</v>
          </cell>
          <cell r="BU138">
            <v>65.900000000000006</v>
          </cell>
          <cell r="BV138">
            <v>65.900000000000006</v>
          </cell>
          <cell r="CE138">
            <v>47.5</v>
          </cell>
          <cell r="CH138">
            <v>51</v>
          </cell>
          <cell r="CM138">
            <v>45.7</v>
          </cell>
          <cell r="CN138">
            <v>46.7</v>
          </cell>
          <cell r="CO138">
            <v>42.7</v>
          </cell>
          <cell r="CP138">
            <v>53.4</v>
          </cell>
          <cell r="CT138">
            <v>37.700000000000003</v>
          </cell>
          <cell r="CU138">
            <v>63.3</v>
          </cell>
          <cell r="DY138">
            <v>2.5</v>
          </cell>
          <cell r="DZ138">
            <v>4.0999999999999996</v>
          </cell>
          <cell r="ED138">
            <v>1.9</v>
          </cell>
          <cell r="EI138">
            <v>2</v>
          </cell>
          <cell r="EJ138">
            <v>0.7</v>
          </cell>
          <cell r="EK138">
            <v>6</v>
          </cell>
          <cell r="EL138">
            <v>-3.7</v>
          </cell>
          <cell r="EM138">
            <v>5.2</v>
          </cell>
          <cell r="EP138">
            <v>0.2</v>
          </cell>
          <cell r="EW138">
            <v>2.2000000000000002</v>
          </cell>
          <cell r="EZ138">
            <v>3.5</v>
          </cell>
          <cell r="FG138">
            <v>1.7</v>
          </cell>
          <cell r="FH138">
            <v>1.8</v>
          </cell>
          <cell r="FI138">
            <v>2</v>
          </cell>
          <cell r="FL138">
            <v>1.5</v>
          </cell>
          <cell r="FM138">
            <v>3</v>
          </cell>
          <cell r="FU138">
            <v>3</v>
          </cell>
          <cell r="GA138">
            <v>4.7</v>
          </cell>
          <cell r="GB138">
            <v>2.2000000000000002</v>
          </cell>
          <cell r="GC138">
            <v>1.7</v>
          </cell>
          <cell r="GD138">
            <v>2.1</v>
          </cell>
          <cell r="GH138">
            <v>2.5</v>
          </cell>
          <cell r="GL138">
            <v>2.5</v>
          </cell>
          <cell r="GP138">
            <v>2.1</v>
          </cell>
          <cell r="GR138">
            <v>1.5</v>
          </cell>
          <cell r="GS138">
            <v>1.5</v>
          </cell>
          <cell r="HB138">
            <v>3</v>
          </cell>
          <cell r="HE138">
            <v>1</v>
          </cell>
          <cell r="HJ138">
            <v>4.8</v>
          </cell>
          <cell r="HK138">
            <v>5.4</v>
          </cell>
          <cell r="HL138">
            <v>0.7</v>
          </cell>
          <cell r="HM138">
            <v>14.3</v>
          </cell>
          <cell r="HQ138">
            <v>0.5</v>
          </cell>
          <cell r="HR138">
            <v>1.6</v>
          </cell>
        </row>
        <row r="139">
          <cell r="B139">
            <v>50.1</v>
          </cell>
          <cell r="C139">
            <v>51.9</v>
          </cell>
          <cell r="D139">
            <v>60</v>
          </cell>
          <cell r="E139">
            <v>44.1</v>
          </cell>
          <cell r="F139">
            <v>53.9</v>
          </cell>
          <cell r="G139">
            <v>44.8</v>
          </cell>
          <cell r="H139">
            <v>46.3</v>
          </cell>
          <cell r="I139">
            <v>44</v>
          </cell>
          <cell r="J139">
            <v>40.700000000000003</v>
          </cell>
          <cell r="K139">
            <v>46.8</v>
          </cell>
          <cell r="L139">
            <v>60.4</v>
          </cell>
          <cell r="M139">
            <v>58.1</v>
          </cell>
          <cell r="N139">
            <v>66.400000000000006</v>
          </cell>
          <cell r="O139">
            <v>58.2</v>
          </cell>
          <cell r="P139">
            <v>60.7</v>
          </cell>
          <cell r="Q139">
            <v>64.7</v>
          </cell>
          <cell r="R139">
            <v>60.9</v>
          </cell>
          <cell r="S139">
            <v>45.5</v>
          </cell>
          <cell r="Z139">
            <v>46.8</v>
          </cell>
          <cell r="AA139">
            <v>48.6</v>
          </cell>
          <cell r="AB139">
            <v>45.1</v>
          </cell>
          <cell r="AC139">
            <v>54.6</v>
          </cell>
          <cell r="AD139">
            <v>69.3</v>
          </cell>
          <cell r="AE139">
            <v>50.5</v>
          </cell>
          <cell r="AF139">
            <v>58.9</v>
          </cell>
          <cell r="AI139">
            <v>47.9</v>
          </cell>
          <cell r="AJ139">
            <v>43.2</v>
          </cell>
          <cell r="AK139">
            <v>47.2</v>
          </cell>
          <cell r="AL139">
            <v>45.9</v>
          </cell>
          <cell r="AM139">
            <v>55.3</v>
          </cell>
          <cell r="AN139">
            <v>46.9</v>
          </cell>
          <cell r="AO139">
            <v>35.1</v>
          </cell>
          <cell r="AP139">
            <v>52.5</v>
          </cell>
          <cell r="AS139">
            <v>52.4</v>
          </cell>
          <cell r="AV139">
            <v>51</v>
          </cell>
          <cell r="AX139">
            <v>53.1</v>
          </cell>
          <cell r="AY139">
            <v>59.9</v>
          </cell>
          <cell r="AZ139">
            <v>47.8</v>
          </cell>
          <cell r="BA139">
            <v>56.5</v>
          </cell>
          <cell r="BD139">
            <v>45.4</v>
          </cell>
          <cell r="BE139">
            <v>42.2</v>
          </cell>
          <cell r="BF139">
            <v>43.1</v>
          </cell>
          <cell r="BG139">
            <v>45.8</v>
          </cell>
          <cell r="BH139">
            <v>43.4</v>
          </cell>
          <cell r="BK139">
            <v>41.8</v>
          </cell>
          <cell r="BN139">
            <v>52.5</v>
          </cell>
          <cell r="BO139">
            <v>50.3</v>
          </cell>
          <cell r="BQ139">
            <v>48.9</v>
          </cell>
          <cell r="BR139">
            <v>49.8</v>
          </cell>
          <cell r="BS139">
            <v>50.9</v>
          </cell>
          <cell r="BU139">
            <v>68.3</v>
          </cell>
          <cell r="BV139">
            <v>68.3</v>
          </cell>
          <cell r="BX139">
            <v>41.9</v>
          </cell>
          <cell r="BZ139">
            <v>46.7</v>
          </cell>
          <cell r="CA139">
            <v>50.7</v>
          </cell>
          <cell r="CE139">
            <v>48.1</v>
          </cell>
          <cell r="CH139">
            <v>51.2</v>
          </cell>
          <cell r="CI139">
            <v>50.8</v>
          </cell>
          <cell r="CK139">
            <v>41.7</v>
          </cell>
          <cell r="CL139">
            <v>41.8</v>
          </cell>
          <cell r="CM139">
            <v>45.8</v>
          </cell>
          <cell r="CN139">
            <v>46.5</v>
          </cell>
          <cell r="CO139">
            <v>42.7</v>
          </cell>
          <cell r="CP139">
            <v>51.3</v>
          </cell>
          <cell r="CQ139">
            <v>48.2</v>
          </cell>
          <cell r="CR139">
            <v>59.4</v>
          </cell>
          <cell r="CS139">
            <v>50.7</v>
          </cell>
          <cell r="CT139">
            <v>40.700000000000003</v>
          </cell>
          <cell r="CU139">
            <v>63.3</v>
          </cell>
          <cell r="CV139">
            <v>52.4</v>
          </cell>
          <cell r="CW139">
            <v>65.900000000000006</v>
          </cell>
          <cell r="CZ139">
            <v>121.8</v>
          </cell>
          <cell r="DI139">
            <v>55</v>
          </cell>
          <cell r="DY139">
            <v>2</v>
          </cell>
          <cell r="DZ139">
            <v>2.4</v>
          </cell>
          <cell r="ED139">
            <v>3.7</v>
          </cell>
          <cell r="EI139">
            <v>-0.5</v>
          </cell>
          <cell r="EJ139">
            <v>0.2</v>
          </cell>
          <cell r="EK139">
            <v>-1.8</v>
          </cell>
          <cell r="EL139">
            <v>-2.7</v>
          </cell>
          <cell r="EM139">
            <v>-2.6</v>
          </cell>
          <cell r="EP139">
            <v>2</v>
          </cell>
          <cell r="EW139">
            <v>2.4</v>
          </cell>
          <cell r="EZ139">
            <v>2.6</v>
          </cell>
          <cell r="FG139">
            <v>1.9</v>
          </cell>
          <cell r="FH139">
            <v>1.9</v>
          </cell>
          <cell r="FI139">
            <v>2.2000000000000002</v>
          </cell>
          <cell r="FL139">
            <v>2</v>
          </cell>
          <cell r="FM139">
            <v>1.2</v>
          </cell>
          <cell r="FU139">
            <v>1.7</v>
          </cell>
          <cell r="GA139">
            <v>1.1000000000000001</v>
          </cell>
          <cell r="GB139">
            <v>2.7</v>
          </cell>
          <cell r="GC139">
            <v>2.4</v>
          </cell>
          <cell r="GD139">
            <v>3.9</v>
          </cell>
          <cell r="GH139">
            <v>3.2</v>
          </cell>
          <cell r="GL139">
            <v>3.5</v>
          </cell>
          <cell r="GP139">
            <v>2.8</v>
          </cell>
          <cell r="GR139">
            <v>3.6</v>
          </cell>
          <cell r="GS139">
            <v>3.6</v>
          </cell>
          <cell r="HB139">
            <v>1.3</v>
          </cell>
          <cell r="HE139">
            <v>0.4</v>
          </cell>
          <cell r="HJ139">
            <v>0.2</v>
          </cell>
          <cell r="HK139">
            <v>-0.4</v>
          </cell>
          <cell r="HL139">
            <v>0</v>
          </cell>
          <cell r="HM139">
            <v>-3.9</v>
          </cell>
          <cell r="HQ139">
            <v>8</v>
          </cell>
          <cell r="HR139">
            <v>0</v>
          </cell>
        </row>
        <row r="140">
          <cell r="B140">
            <v>51.5</v>
          </cell>
          <cell r="C140">
            <v>54.4</v>
          </cell>
          <cell r="D140">
            <v>63.3</v>
          </cell>
          <cell r="E140">
            <v>46.1</v>
          </cell>
          <cell r="F140">
            <v>55.5</v>
          </cell>
          <cell r="G140">
            <v>46.5</v>
          </cell>
          <cell r="H140">
            <v>48.3</v>
          </cell>
          <cell r="I140">
            <v>45.6</v>
          </cell>
          <cell r="J140">
            <v>41.8</v>
          </cell>
          <cell r="K140">
            <v>47.9</v>
          </cell>
          <cell r="L140">
            <v>60.2</v>
          </cell>
          <cell r="M140">
            <v>57.7</v>
          </cell>
          <cell r="N140">
            <v>61.2</v>
          </cell>
          <cell r="O140">
            <v>60.2</v>
          </cell>
          <cell r="P140">
            <v>65.3</v>
          </cell>
          <cell r="Q140">
            <v>68.7</v>
          </cell>
          <cell r="R140">
            <v>62.2</v>
          </cell>
          <cell r="S140">
            <v>46.6</v>
          </cell>
          <cell r="Z140">
            <v>47.9</v>
          </cell>
          <cell r="AA140">
            <v>49.8</v>
          </cell>
          <cell r="AB140">
            <v>46.3</v>
          </cell>
          <cell r="AC140">
            <v>56.2</v>
          </cell>
          <cell r="AD140">
            <v>71</v>
          </cell>
          <cell r="AE140">
            <v>52.7</v>
          </cell>
          <cell r="AF140">
            <v>59.9</v>
          </cell>
          <cell r="AI140">
            <v>50.1</v>
          </cell>
          <cell r="AJ140">
            <v>43.6</v>
          </cell>
          <cell r="AK140">
            <v>47.9</v>
          </cell>
          <cell r="AL140">
            <v>46.5</v>
          </cell>
          <cell r="AM140">
            <v>56.7</v>
          </cell>
          <cell r="AN140">
            <v>47.3</v>
          </cell>
          <cell r="AO140">
            <v>35.1</v>
          </cell>
          <cell r="AP140">
            <v>53.7</v>
          </cell>
          <cell r="AS140">
            <v>53.5</v>
          </cell>
          <cell r="AV140">
            <v>52.1</v>
          </cell>
          <cell r="AX140">
            <v>54.6</v>
          </cell>
          <cell r="AY140">
            <v>60.9</v>
          </cell>
          <cell r="AZ140">
            <v>49.9</v>
          </cell>
          <cell r="BA140">
            <v>57.2</v>
          </cell>
          <cell r="BD140">
            <v>46.3</v>
          </cell>
          <cell r="BE140">
            <v>43.3</v>
          </cell>
          <cell r="BF140">
            <v>43.7</v>
          </cell>
          <cell r="BG140">
            <v>46.2</v>
          </cell>
          <cell r="BH140">
            <v>43.7</v>
          </cell>
          <cell r="BK140">
            <v>43.2</v>
          </cell>
          <cell r="BN140">
            <v>53.1</v>
          </cell>
          <cell r="BO140">
            <v>51.4</v>
          </cell>
          <cell r="BQ140">
            <v>50.7</v>
          </cell>
          <cell r="BR140">
            <v>51</v>
          </cell>
          <cell r="BS140">
            <v>53</v>
          </cell>
          <cell r="BU140">
            <v>68.3</v>
          </cell>
          <cell r="BV140">
            <v>68.3</v>
          </cell>
          <cell r="BX140">
            <v>43.8</v>
          </cell>
          <cell r="BZ140">
            <v>49.8</v>
          </cell>
          <cell r="CA140">
            <v>52.4</v>
          </cell>
          <cell r="CE140">
            <v>49.6</v>
          </cell>
          <cell r="CH140">
            <v>51.2</v>
          </cell>
          <cell r="CI140">
            <v>50.6</v>
          </cell>
          <cell r="CK140">
            <v>42.3</v>
          </cell>
          <cell r="CL140">
            <v>42.5</v>
          </cell>
          <cell r="CM140">
            <v>46.7</v>
          </cell>
          <cell r="CN140">
            <v>47.1</v>
          </cell>
          <cell r="CO140">
            <v>43.5</v>
          </cell>
          <cell r="CP140">
            <v>52.6</v>
          </cell>
          <cell r="CQ140">
            <v>48.9</v>
          </cell>
          <cell r="CR140">
            <v>60.6</v>
          </cell>
          <cell r="CS140">
            <v>50.7</v>
          </cell>
          <cell r="CT140">
            <v>43.3</v>
          </cell>
          <cell r="CU140">
            <v>63.2</v>
          </cell>
          <cell r="CV140">
            <v>52.4</v>
          </cell>
          <cell r="CW140">
            <v>65.7</v>
          </cell>
          <cell r="CZ140">
            <v>119.5</v>
          </cell>
          <cell r="DI140">
            <v>54.8</v>
          </cell>
          <cell r="DY140">
            <v>2.8</v>
          </cell>
          <cell r="DZ140">
            <v>4.8</v>
          </cell>
          <cell r="EA140">
            <v>5.5</v>
          </cell>
          <cell r="EB140">
            <v>4.5</v>
          </cell>
          <cell r="EC140">
            <v>3</v>
          </cell>
          <cell r="ED140">
            <v>3.8</v>
          </cell>
          <cell r="EE140">
            <v>4.3</v>
          </cell>
          <cell r="EF140">
            <v>3.6</v>
          </cell>
          <cell r="EG140">
            <v>2.7</v>
          </cell>
          <cell r="EH140">
            <v>2.4</v>
          </cell>
          <cell r="EI140">
            <v>-0.3</v>
          </cell>
          <cell r="EJ140">
            <v>-0.7</v>
          </cell>
          <cell r="EK140">
            <v>-7.8</v>
          </cell>
          <cell r="EL140">
            <v>3.4</v>
          </cell>
          <cell r="EM140">
            <v>7.6</v>
          </cell>
          <cell r="EN140">
            <v>6.2</v>
          </cell>
          <cell r="EO140">
            <v>2.1</v>
          </cell>
          <cell r="EP140">
            <v>2.4</v>
          </cell>
          <cell r="EW140">
            <v>2.4</v>
          </cell>
          <cell r="EX140">
            <v>2.5</v>
          </cell>
          <cell r="EY140">
            <v>2.7</v>
          </cell>
          <cell r="EZ140">
            <v>2.9</v>
          </cell>
          <cell r="FA140">
            <v>2.5</v>
          </cell>
          <cell r="FB140">
            <v>4.4000000000000004</v>
          </cell>
          <cell r="FC140">
            <v>1.7</v>
          </cell>
          <cell r="FF140">
            <v>4.5999999999999996</v>
          </cell>
          <cell r="FG140">
            <v>0.9</v>
          </cell>
          <cell r="FH140">
            <v>1.5</v>
          </cell>
          <cell r="FI140">
            <v>1.3</v>
          </cell>
          <cell r="FJ140">
            <v>2.5</v>
          </cell>
          <cell r="FK140">
            <v>0.9</v>
          </cell>
          <cell r="FL140">
            <v>0</v>
          </cell>
          <cell r="FM140">
            <v>2.2999999999999998</v>
          </cell>
          <cell r="FP140">
            <v>2.1</v>
          </cell>
          <cell r="FS140">
            <v>2.2000000000000002</v>
          </cell>
          <cell r="FU140">
            <v>2.8</v>
          </cell>
          <cell r="FV140">
            <v>1.7</v>
          </cell>
          <cell r="FW140">
            <v>4.4000000000000004</v>
          </cell>
          <cell r="FX140">
            <v>1.2</v>
          </cell>
          <cell r="GA140">
            <v>2</v>
          </cell>
          <cell r="GB140">
            <v>2.6</v>
          </cell>
          <cell r="GC140">
            <v>1.4</v>
          </cell>
          <cell r="GD140">
            <v>0.9</v>
          </cell>
          <cell r="GE140">
            <v>0.7</v>
          </cell>
          <cell r="GH140">
            <v>3.3</v>
          </cell>
          <cell r="GK140">
            <v>1.1000000000000001</v>
          </cell>
          <cell r="GL140">
            <v>2.2000000000000002</v>
          </cell>
          <cell r="GN140">
            <v>3.7</v>
          </cell>
          <cell r="GO140">
            <v>2.4</v>
          </cell>
          <cell r="GP140">
            <v>4.0999999999999996</v>
          </cell>
          <cell r="GR140">
            <v>0</v>
          </cell>
          <cell r="GS140">
            <v>0</v>
          </cell>
          <cell r="GU140">
            <v>4.5</v>
          </cell>
          <cell r="GW140">
            <v>6.6</v>
          </cell>
          <cell r="GX140">
            <v>3.4</v>
          </cell>
          <cell r="HB140">
            <v>3.1</v>
          </cell>
          <cell r="HE140">
            <v>0</v>
          </cell>
          <cell r="HF140">
            <v>-0.4</v>
          </cell>
          <cell r="HH140">
            <v>1.4</v>
          </cell>
          <cell r="HI140">
            <v>1.7</v>
          </cell>
          <cell r="HJ140">
            <v>2</v>
          </cell>
          <cell r="HK140">
            <v>1.3</v>
          </cell>
          <cell r="HL140">
            <v>1.9</v>
          </cell>
          <cell r="HM140">
            <v>2.5</v>
          </cell>
          <cell r="HN140">
            <v>1.5</v>
          </cell>
          <cell r="HO140">
            <v>2</v>
          </cell>
          <cell r="HP140">
            <v>0</v>
          </cell>
          <cell r="HQ140">
            <v>6.4</v>
          </cell>
          <cell r="HR140">
            <v>-0.2</v>
          </cell>
          <cell r="HS140">
            <v>0</v>
          </cell>
          <cell r="HT140">
            <v>-0.3</v>
          </cell>
          <cell r="HW140">
            <v>-1.9</v>
          </cell>
          <cell r="IF140">
            <v>-0.4</v>
          </cell>
        </row>
        <row r="141">
          <cell r="B141">
            <v>52.6</v>
          </cell>
          <cell r="C141">
            <v>55.9</v>
          </cell>
          <cell r="D141">
            <v>65.099999999999994</v>
          </cell>
          <cell r="E141">
            <v>47.3</v>
          </cell>
          <cell r="F141">
            <v>56.5</v>
          </cell>
          <cell r="G141">
            <v>47.8</v>
          </cell>
          <cell r="H141">
            <v>50</v>
          </cell>
          <cell r="I141">
            <v>46.6</v>
          </cell>
          <cell r="J141">
            <v>42</v>
          </cell>
          <cell r="K141">
            <v>50.3</v>
          </cell>
          <cell r="L141">
            <v>61.1</v>
          </cell>
          <cell r="M141">
            <v>57.6</v>
          </cell>
          <cell r="N141">
            <v>63</v>
          </cell>
          <cell r="O141">
            <v>61.8</v>
          </cell>
          <cell r="P141">
            <v>69</v>
          </cell>
          <cell r="Q141">
            <v>71</v>
          </cell>
          <cell r="R141">
            <v>63.8</v>
          </cell>
          <cell r="S141">
            <v>47</v>
          </cell>
          <cell r="Z141">
            <v>49.1</v>
          </cell>
          <cell r="AA141">
            <v>50.7</v>
          </cell>
          <cell r="AB141">
            <v>47.7</v>
          </cell>
          <cell r="AC141">
            <v>56.7</v>
          </cell>
          <cell r="AD141">
            <v>74</v>
          </cell>
          <cell r="AE141">
            <v>53.4</v>
          </cell>
          <cell r="AF141">
            <v>58.7</v>
          </cell>
          <cell r="AI141">
            <v>50.9</v>
          </cell>
          <cell r="AJ141">
            <v>44.6</v>
          </cell>
          <cell r="AK141">
            <v>49.1</v>
          </cell>
          <cell r="AL141">
            <v>48.1</v>
          </cell>
          <cell r="AM141">
            <v>57</v>
          </cell>
          <cell r="AN141">
            <v>47.7</v>
          </cell>
          <cell r="AO141">
            <v>35.5</v>
          </cell>
          <cell r="AP141">
            <v>54.2</v>
          </cell>
          <cell r="AS141">
            <v>53.9</v>
          </cell>
          <cell r="AV141">
            <v>52.2</v>
          </cell>
          <cell r="AX141">
            <v>55.3</v>
          </cell>
          <cell r="AY141">
            <v>62.6</v>
          </cell>
          <cell r="AZ141">
            <v>50.1</v>
          </cell>
          <cell r="BA141">
            <v>57.8</v>
          </cell>
          <cell r="BD141">
            <v>48.2</v>
          </cell>
          <cell r="BE141">
            <v>44.3</v>
          </cell>
          <cell r="BF141">
            <v>44.5</v>
          </cell>
          <cell r="BG141">
            <v>49.4</v>
          </cell>
          <cell r="BH141">
            <v>47.6</v>
          </cell>
          <cell r="BK141">
            <v>44.1</v>
          </cell>
          <cell r="BN141">
            <v>54.5</v>
          </cell>
          <cell r="BO141">
            <v>52.8</v>
          </cell>
          <cell r="BQ141">
            <v>51.2</v>
          </cell>
          <cell r="BR141">
            <v>51.4</v>
          </cell>
          <cell r="BS141">
            <v>53.5</v>
          </cell>
          <cell r="BU141">
            <v>69</v>
          </cell>
          <cell r="BV141">
            <v>69</v>
          </cell>
          <cell r="BX141">
            <v>45.4</v>
          </cell>
          <cell r="BZ141">
            <v>51.3</v>
          </cell>
          <cell r="CA141">
            <v>53.8</v>
          </cell>
          <cell r="CE141">
            <v>50.9</v>
          </cell>
          <cell r="CH141">
            <v>51.5</v>
          </cell>
          <cell r="CI141">
            <v>50.6</v>
          </cell>
          <cell r="CK141">
            <v>43.6</v>
          </cell>
          <cell r="CL141">
            <v>43.8</v>
          </cell>
          <cell r="CM141">
            <v>48.4</v>
          </cell>
          <cell r="CN141">
            <v>48.9</v>
          </cell>
          <cell r="CO141">
            <v>44.5</v>
          </cell>
          <cell r="CP141">
            <v>56.5</v>
          </cell>
          <cell r="CQ141">
            <v>49.7</v>
          </cell>
          <cell r="CR141">
            <v>60.8</v>
          </cell>
          <cell r="CS141">
            <v>53.6</v>
          </cell>
          <cell r="CT141">
            <v>43.8</v>
          </cell>
          <cell r="CU141">
            <v>63.2</v>
          </cell>
          <cell r="CV141">
            <v>52.4</v>
          </cell>
          <cell r="CW141">
            <v>65.7</v>
          </cell>
          <cell r="CZ141">
            <v>119.9</v>
          </cell>
          <cell r="DI141">
            <v>54.1</v>
          </cell>
          <cell r="DY141">
            <v>2.1</v>
          </cell>
          <cell r="DZ141">
            <v>2.8</v>
          </cell>
          <cell r="EA141">
            <v>2.8</v>
          </cell>
          <cell r="EB141">
            <v>2.6</v>
          </cell>
          <cell r="EC141">
            <v>1.8</v>
          </cell>
          <cell r="ED141">
            <v>2.8</v>
          </cell>
          <cell r="EE141">
            <v>3.5</v>
          </cell>
          <cell r="EF141">
            <v>2.2000000000000002</v>
          </cell>
          <cell r="EG141">
            <v>0.5</v>
          </cell>
          <cell r="EH141">
            <v>5</v>
          </cell>
          <cell r="EI141">
            <v>1.5</v>
          </cell>
          <cell r="EJ141">
            <v>-0.2</v>
          </cell>
          <cell r="EK141">
            <v>2.9</v>
          </cell>
          <cell r="EL141">
            <v>2.7</v>
          </cell>
          <cell r="EM141">
            <v>5.7</v>
          </cell>
          <cell r="EN141">
            <v>3.3</v>
          </cell>
          <cell r="EO141">
            <v>2.6</v>
          </cell>
          <cell r="EP141">
            <v>0.9</v>
          </cell>
          <cell r="EW141">
            <v>2.5</v>
          </cell>
          <cell r="EX141">
            <v>1.8</v>
          </cell>
          <cell r="EY141">
            <v>3</v>
          </cell>
          <cell r="EZ141">
            <v>0.9</v>
          </cell>
          <cell r="FA141">
            <v>4.2</v>
          </cell>
          <cell r="FB141">
            <v>1.3</v>
          </cell>
          <cell r="FC141">
            <v>-2</v>
          </cell>
          <cell r="FF141">
            <v>1.6</v>
          </cell>
          <cell r="FG141">
            <v>2.2999999999999998</v>
          </cell>
          <cell r="FH141">
            <v>2.5</v>
          </cell>
          <cell r="FI141">
            <v>3.4</v>
          </cell>
          <cell r="FJ141">
            <v>0.5</v>
          </cell>
          <cell r="FK141">
            <v>0.8</v>
          </cell>
          <cell r="FL141">
            <v>1.1000000000000001</v>
          </cell>
          <cell r="FM141">
            <v>0.9</v>
          </cell>
          <cell r="FP141">
            <v>0.7</v>
          </cell>
          <cell r="FS141">
            <v>0.2</v>
          </cell>
          <cell r="FU141">
            <v>1.3</v>
          </cell>
          <cell r="FV141">
            <v>2.8</v>
          </cell>
          <cell r="FW141">
            <v>0.4</v>
          </cell>
          <cell r="FX141">
            <v>1</v>
          </cell>
          <cell r="GA141">
            <v>4.0999999999999996</v>
          </cell>
          <cell r="GB141">
            <v>2.2999999999999998</v>
          </cell>
          <cell r="GC141">
            <v>1.8</v>
          </cell>
          <cell r="GD141">
            <v>6.9</v>
          </cell>
          <cell r="GE141">
            <v>8.9</v>
          </cell>
          <cell r="GH141">
            <v>2.1</v>
          </cell>
          <cell r="GK141">
            <v>2.6</v>
          </cell>
          <cell r="GL141">
            <v>2.7</v>
          </cell>
          <cell r="GN141">
            <v>1</v>
          </cell>
          <cell r="GO141">
            <v>0.8</v>
          </cell>
          <cell r="GP141">
            <v>0.9</v>
          </cell>
          <cell r="GR141">
            <v>1</v>
          </cell>
          <cell r="GS141">
            <v>1</v>
          </cell>
          <cell r="GU141">
            <v>3.7</v>
          </cell>
          <cell r="GW141">
            <v>3</v>
          </cell>
          <cell r="GX141">
            <v>2.7</v>
          </cell>
          <cell r="HB141">
            <v>2.6</v>
          </cell>
          <cell r="HE141">
            <v>0.6</v>
          </cell>
          <cell r="HF141">
            <v>0</v>
          </cell>
          <cell r="HH141">
            <v>3.1</v>
          </cell>
          <cell r="HI141">
            <v>3.1</v>
          </cell>
          <cell r="HJ141">
            <v>3.6</v>
          </cell>
          <cell r="HK141">
            <v>3.8</v>
          </cell>
          <cell r="HL141">
            <v>2.2999999999999998</v>
          </cell>
          <cell r="HM141">
            <v>7.4</v>
          </cell>
          <cell r="HN141">
            <v>1.6</v>
          </cell>
          <cell r="HO141">
            <v>0.3</v>
          </cell>
          <cell r="HP141">
            <v>5.7</v>
          </cell>
          <cell r="HQ141">
            <v>1.2</v>
          </cell>
          <cell r="HR141">
            <v>0</v>
          </cell>
          <cell r="HS141">
            <v>0</v>
          </cell>
          <cell r="HT141">
            <v>0</v>
          </cell>
          <cell r="HW141">
            <v>0.3</v>
          </cell>
          <cell r="IF141">
            <v>-1.3</v>
          </cell>
        </row>
        <row r="142">
          <cell r="B142">
            <v>53.3</v>
          </cell>
          <cell r="C142">
            <v>57.5</v>
          </cell>
          <cell r="D142">
            <v>66.7</v>
          </cell>
          <cell r="E142">
            <v>49</v>
          </cell>
          <cell r="F142">
            <v>58.1</v>
          </cell>
          <cell r="G142">
            <v>48.9</v>
          </cell>
          <cell r="H142">
            <v>50.8</v>
          </cell>
          <cell r="I142">
            <v>47.8</v>
          </cell>
          <cell r="J142">
            <v>43.4</v>
          </cell>
          <cell r="K142">
            <v>52</v>
          </cell>
          <cell r="L142">
            <v>61.1</v>
          </cell>
          <cell r="M142">
            <v>57.3</v>
          </cell>
          <cell r="N142">
            <v>63.9</v>
          </cell>
          <cell r="O142">
            <v>60.6</v>
          </cell>
          <cell r="P142">
            <v>69.8</v>
          </cell>
          <cell r="Q142">
            <v>72.3</v>
          </cell>
          <cell r="R142">
            <v>64</v>
          </cell>
          <cell r="S142">
            <v>45.5</v>
          </cell>
          <cell r="Z142">
            <v>50</v>
          </cell>
          <cell r="AA142">
            <v>51.5</v>
          </cell>
          <cell r="AB142">
            <v>48.7</v>
          </cell>
          <cell r="AC142">
            <v>57.1</v>
          </cell>
          <cell r="AD142">
            <v>77.7</v>
          </cell>
          <cell r="AE142">
            <v>53.8</v>
          </cell>
          <cell r="AF142">
            <v>57.6</v>
          </cell>
          <cell r="AI142">
            <v>51.3</v>
          </cell>
          <cell r="AJ142">
            <v>45.3</v>
          </cell>
          <cell r="AK142">
            <v>49.9</v>
          </cell>
          <cell r="AL142">
            <v>49</v>
          </cell>
          <cell r="AM142">
            <v>58.2</v>
          </cell>
          <cell r="AN142">
            <v>48</v>
          </cell>
          <cell r="AO142">
            <v>36</v>
          </cell>
          <cell r="AP142">
            <v>55.8</v>
          </cell>
          <cell r="AS142">
            <v>55.2</v>
          </cell>
          <cell r="AV142">
            <v>52.7</v>
          </cell>
          <cell r="AX142">
            <v>57.1</v>
          </cell>
          <cell r="AY142">
            <v>63.4</v>
          </cell>
          <cell r="AZ142">
            <v>52.6</v>
          </cell>
          <cell r="BA142">
            <v>59.3</v>
          </cell>
          <cell r="BD142">
            <v>49.9</v>
          </cell>
          <cell r="BE142">
            <v>45.5</v>
          </cell>
          <cell r="BF142">
            <v>45.4</v>
          </cell>
          <cell r="BG142">
            <v>49.8</v>
          </cell>
          <cell r="BH142">
            <v>48</v>
          </cell>
          <cell r="BK142">
            <v>45.5</v>
          </cell>
          <cell r="BN142">
            <v>55.3</v>
          </cell>
          <cell r="BO142">
            <v>53.6</v>
          </cell>
          <cell r="BQ142">
            <v>51.9</v>
          </cell>
          <cell r="BR142">
            <v>52.9</v>
          </cell>
          <cell r="BS142">
            <v>54.6</v>
          </cell>
          <cell r="BU142">
            <v>70.2</v>
          </cell>
          <cell r="BV142">
            <v>70.2</v>
          </cell>
          <cell r="BX142">
            <v>46.2</v>
          </cell>
          <cell r="BZ142">
            <v>51.3</v>
          </cell>
          <cell r="CA142">
            <v>54.5</v>
          </cell>
          <cell r="CE142">
            <v>52</v>
          </cell>
          <cell r="CH142">
            <v>51.8</v>
          </cell>
          <cell r="CI142">
            <v>50.7</v>
          </cell>
          <cell r="CK142">
            <v>44.6</v>
          </cell>
          <cell r="CL142">
            <v>44.6</v>
          </cell>
          <cell r="CM142">
            <v>50.3</v>
          </cell>
          <cell r="CN142">
            <v>51</v>
          </cell>
          <cell r="CO142">
            <v>45.3</v>
          </cell>
          <cell r="CP142">
            <v>61.9</v>
          </cell>
          <cell r="CQ142">
            <v>50.6</v>
          </cell>
          <cell r="CR142">
            <v>62.1</v>
          </cell>
          <cell r="CS142">
            <v>54</v>
          </cell>
          <cell r="CT142">
            <v>43.8</v>
          </cell>
          <cell r="CU142">
            <v>62.6</v>
          </cell>
          <cell r="CV142">
            <v>52.3</v>
          </cell>
          <cell r="CW142">
            <v>64.900000000000006</v>
          </cell>
          <cell r="CZ142">
            <v>120.1</v>
          </cell>
          <cell r="DI142">
            <v>54.6</v>
          </cell>
          <cell r="DY142">
            <v>1.3</v>
          </cell>
          <cell r="DZ142">
            <v>2.9</v>
          </cell>
          <cell r="EA142">
            <v>2.5</v>
          </cell>
          <cell r="EB142">
            <v>3.6</v>
          </cell>
          <cell r="EC142">
            <v>2.8</v>
          </cell>
          <cell r="ED142">
            <v>2.2999999999999998</v>
          </cell>
          <cell r="EE142">
            <v>1.6</v>
          </cell>
          <cell r="EF142">
            <v>2.6</v>
          </cell>
          <cell r="EG142">
            <v>3.3</v>
          </cell>
          <cell r="EH142">
            <v>3.4</v>
          </cell>
          <cell r="EI142">
            <v>0</v>
          </cell>
          <cell r="EJ142">
            <v>-0.5</v>
          </cell>
          <cell r="EK142">
            <v>1.4</v>
          </cell>
          <cell r="EL142">
            <v>-1.9</v>
          </cell>
          <cell r="EM142">
            <v>1.2</v>
          </cell>
          <cell r="EN142">
            <v>1.8</v>
          </cell>
          <cell r="EO142">
            <v>0.3</v>
          </cell>
          <cell r="EP142">
            <v>-3.2</v>
          </cell>
          <cell r="EW142">
            <v>1.8</v>
          </cell>
          <cell r="EX142">
            <v>1.6</v>
          </cell>
          <cell r="EY142">
            <v>2.1</v>
          </cell>
          <cell r="EZ142">
            <v>0.7</v>
          </cell>
          <cell r="FA142">
            <v>5</v>
          </cell>
          <cell r="FB142">
            <v>0.7</v>
          </cell>
          <cell r="FC142">
            <v>-1.9</v>
          </cell>
          <cell r="FF142">
            <v>0.8</v>
          </cell>
          <cell r="FG142">
            <v>1.6</v>
          </cell>
          <cell r="FH142">
            <v>1.6</v>
          </cell>
          <cell r="FI142">
            <v>1.9</v>
          </cell>
          <cell r="FJ142">
            <v>2.1</v>
          </cell>
          <cell r="FK142">
            <v>0.6</v>
          </cell>
          <cell r="FL142">
            <v>1.4</v>
          </cell>
          <cell r="FM142">
            <v>3</v>
          </cell>
          <cell r="FP142">
            <v>2.4</v>
          </cell>
          <cell r="FS142">
            <v>1</v>
          </cell>
          <cell r="FU142">
            <v>3.3</v>
          </cell>
          <cell r="FV142">
            <v>1.3</v>
          </cell>
          <cell r="FW142">
            <v>5</v>
          </cell>
          <cell r="FX142">
            <v>2.6</v>
          </cell>
          <cell r="GA142">
            <v>3.5</v>
          </cell>
          <cell r="GB142">
            <v>2.7</v>
          </cell>
          <cell r="GC142">
            <v>2</v>
          </cell>
          <cell r="GD142">
            <v>0.8</v>
          </cell>
          <cell r="GE142">
            <v>0.8</v>
          </cell>
          <cell r="GH142">
            <v>3.2</v>
          </cell>
          <cell r="GK142">
            <v>1.5</v>
          </cell>
          <cell r="GL142">
            <v>1.5</v>
          </cell>
          <cell r="GN142">
            <v>1.4</v>
          </cell>
          <cell r="GO142">
            <v>2.9</v>
          </cell>
          <cell r="GP142">
            <v>2.1</v>
          </cell>
          <cell r="GR142">
            <v>1.7</v>
          </cell>
          <cell r="GS142">
            <v>1.7</v>
          </cell>
          <cell r="GU142">
            <v>1.8</v>
          </cell>
          <cell r="GW142">
            <v>0</v>
          </cell>
          <cell r="GX142">
            <v>1.3</v>
          </cell>
          <cell r="HB142">
            <v>2.2000000000000002</v>
          </cell>
          <cell r="HE142">
            <v>0.6</v>
          </cell>
          <cell r="HF142">
            <v>0.2</v>
          </cell>
          <cell r="HH142">
            <v>2.2999999999999998</v>
          </cell>
          <cell r="HI142">
            <v>1.8</v>
          </cell>
          <cell r="HJ142">
            <v>3.9</v>
          </cell>
          <cell r="HK142">
            <v>4.3</v>
          </cell>
          <cell r="HL142">
            <v>1.8</v>
          </cell>
          <cell r="HM142">
            <v>9.6</v>
          </cell>
          <cell r="HN142">
            <v>1.8</v>
          </cell>
          <cell r="HO142">
            <v>2.1</v>
          </cell>
          <cell r="HP142">
            <v>0.7</v>
          </cell>
          <cell r="HQ142">
            <v>0</v>
          </cell>
          <cell r="HR142">
            <v>-0.9</v>
          </cell>
          <cell r="HS142">
            <v>-0.2</v>
          </cell>
          <cell r="HT142">
            <v>-1.2</v>
          </cell>
          <cell r="HW142">
            <v>0.2</v>
          </cell>
          <cell r="IF142">
            <v>0.9</v>
          </cell>
        </row>
        <row r="143">
          <cell r="B143">
            <v>55.2</v>
          </cell>
          <cell r="C143">
            <v>59.1</v>
          </cell>
          <cell r="D143">
            <v>68.2</v>
          </cell>
          <cell r="E143">
            <v>50.2</v>
          </cell>
          <cell r="F143">
            <v>59.7</v>
          </cell>
          <cell r="G143">
            <v>50.1</v>
          </cell>
          <cell r="H143">
            <v>52</v>
          </cell>
          <cell r="I143">
            <v>48.9</v>
          </cell>
          <cell r="J143">
            <v>45.4</v>
          </cell>
          <cell r="K143">
            <v>51.9</v>
          </cell>
          <cell r="L143">
            <v>62.1</v>
          </cell>
          <cell r="M143">
            <v>57.5</v>
          </cell>
          <cell r="N143">
            <v>67</v>
          </cell>
          <cell r="O143">
            <v>63.4</v>
          </cell>
          <cell r="P143">
            <v>71.400000000000006</v>
          </cell>
          <cell r="Q143">
            <v>74.599999999999994</v>
          </cell>
          <cell r="R143">
            <v>64.3</v>
          </cell>
          <cell r="S143">
            <v>45.6</v>
          </cell>
          <cell r="Z143">
            <v>51.2</v>
          </cell>
          <cell r="AA143">
            <v>52.7</v>
          </cell>
          <cell r="AB143">
            <v>49.7</v>
          </cell>
          <cell r="AC143">
            <v>57.9</v>
          </cell>
          <cell r="AD143">
            <v>77.7</v>
          </cell>
          <cell r="AE143">
            <v>52.5</v>
          </cell>
          <cell r="AF143">
            <v>56.6</v>
          </cell>
          <cell r="AI143">
            <v>53.5</v>
          </cell>
          <cell r="AJ143">
            <v>46.7</v>
          </cell>
          <cell r="AK143">
            <v>51.4</v>
          </cell>
          <cell r="AL143">
            <v>50.6</v>
          </cell>
          <cell r="AM143">
            <v>58.7</v>
          </cell>
          <cell r="AN143">
            <v>49.3</v>
          </cell>
          <cell r="AO143">
            <v>37.4</v>
          </cell>
          <cell r="AP143">
            <v>56.3</v>
          </cell>
          <cell r="AS143">
            <v>56.3</v>
          </cell>
          <cell r="AV143">
            <v>52.9</v>
          </cell>
          <cell r="AX143">
            <v>57.2</v>
          </cell>
          <cell r="AY143">
            <v>63.7</v>
          </cell>
          <cell r="AZ143">
            <v>52.9</v>
          </cell>
          <cell r="BA143">
            <v>58.7</v>
          </cell>
          <cell r="BD143">
            <v>51.9</v>
          </cell>
          <cell r="BE143">
            <v>46.6</v>
          </cell>
          <cell r="BF143">
            <v>46.6</v>
          </cell>
          <cell r="BG143">
            <v>51.8</v>
          </cell>
          <cell r="BH143">
            <v>50</v>
          </cell>
          <cell r="BK143">
            <v>46.7</v>
          </cell>
          <cell r="BN143">
            <v>56.7</v>
          </cell>
          <cell r="BO143">
            <v>54.9</v>
          </cell>
          <cell r="BQ143">
            <v>52.3</v>
          </cell>
          <cell r="BR143">
            <v>53.4</v>
          </cell>
          <cell r="BS143">
            <v>55.8</v>
          </cell>
          <cell r="BU143">
            <v>71.400000000000006</v>
          </cell>
          <cell r="BV143">
            <v>71.400000000000006</v>
          </cell>
          <cell r="BX143">
            <v>47.1</v>
          </cell>
          <cell r="BZ143">
            <v>53.3</v>
          </cell>
          <cell r="CA143">
            <v>55.3</v>
          </cell>
          <cell r="CE143">
            <v>53</v>
          </cell>
          <cell r="CH143">
            <v>52.1</v>
          </cell>
          <cell r="CI143">
            <v>50.8</v>
          </cell>
          <cell r="CK143">
            <v>45.6</v>
          </cell>
          <cell r="CL143">
            <v>45.4</v>
          </cell>
          <cell r="CM143">
            <v>50.3</v>
          </cell>
          <cell r="CN143">
            <v>50.7</v>
          </cell>
          <cell r="CO143">
            <v>46.4</v>
          </cell>
          <cell r="CP143">
            <v>58.2</v>
          </cell>
          <cell r="CQ143">
            <v>51.7</v>
          </cell>
          <cell r="CR143">
            <v>62</v>
          </cell>
          <cell r="CS143">
            <v>54.4</v>
          </cell>
          <cell r="CT143">
            <v>45.3</v>
          </cell>
          <cell r="CU143">
            <v>64</v>
          </cell>
          <cell r="CV143">
            <v>56.8</v>
          </cell>
          <cell r="CW143">
            <v>64.900000000000006</v>
          </cell>
          <cell r="CZ143">
            <v>119.6</v>
          </cell>
          <cell r="DI143">
            <v>54.7</v>
          </cell>
          <cell r="DY143">
            <v>3.6</v>
          </cell>
          <cell r="DZ143">
            <v>2.8</v>
          </cell>
          <cell r="EA143">
            <v>2.2000000000000002</v>
          </cell>
          <cell r="EB143">
            <v>2.4</v>
          </cell>
          <cell r="EC143">
            <v>2.8</v>
          </cell>
          <cell r="ED143">
            <v>2.5</v>
          </cell>
          <cell r="EE143">
            <v>2.4</v>
          </cell>
          <cell r="EF143">
            <v>2.2999999999999998</v>
          </cell>
          <cell r="EG143">
            <v>4.5999999999999996</v>
          </cell>
          <cell r="EH143">
            <v>-0.2</v>
          </cell>
          <cell r="EI143">
            <v>1.6</v>
          </cell>
          <cell r="EJ143">
            <v>0.3</v>
          </cell>
          <cell r="EK143">
            <v>4.9000000000000004</v>
          </cell>
          <cell r="EL143">
            <v>4.5999999999999996</v>
          </cell>
          <cell r="EM143">
            <v>2.2999999999999998</v>
          </cell>
          <cell r="EN143">
            <v>3.2</v>
          </cell>
          <cell r="EO143">
            <v>0.5</v>
          </cell>
          <cell r="EP143">
            <v>0.2</v>
          </cell>
          <cell r="EW143">
            <v>2.4</v>
          </cell>
          <cell r="EX143">
            <v>2.2999999999999998</v>
          </cell>
          <cell r="EY143">
            <v>2.1</v>
          </cell>
          <cell r="EZ143">
            <v>1.4</v>
          </cell>
          <cell r="FA143">
            <v>0</v>
          </cell>
          <cell r="FB143">
            <v>-2.4</v>
          </cell>
          <cell r="FC143">
            <v>-1.7</v>
          </cell>
          <cell r="FF143">
            <v>4.3</v>
          </cell>
          <cell r="FG143">
            <v>3.1</v>
          </cell>
          <cell r="FH143">
            <v>3</v>
          </cell>
          <cell r="FI143">
            <v>3.3</v>
          </cell>
          <cell r="FJ143">
            <v>0.9</v>
          </cell>
          <cell r="FK143">
            <v>2.7</v>
          </cell>
          <cell r="FL143">
            <v>3.9</v>
          </cell>
          <cell r="FM143">
            <v>0.9</v>
          </cell>
          <cell r="FP143">
            <v>2</v>
          </cell>
          <cell r="FS143">
            <v>0.4</v>
          </cell>
          <cell r="FU143">
            <v>0.2</v>
          </cell>
          <cell r="FV143">
            <v>0.5</v>
          </cell>
          <cell r="FW143">
            <v>0.6</v>
          </cell>
          <cell r="FX143">
            <v>-1</v>
          </cell>
          <cell r="GA143">
            <v>4</v>
          </cell>
          <cell r="GB143">
            <v>2.4</v>
          </cell>
          <cell r="GC143">
            <v>2.6</v>
          </cell>
          <cell r="GD143">
            <v>4</v>
          </cell>
          <cell r="GE143">
            <v>4.2</v>
          </cell>
          <cell r="GH143">
            <v>2.6</v>
          </cell>
          <cell r="GK143">
            <v>2.5</v>
          </cell>
          <cell r="GL143">
            <v>2.4</v>
          </cell>
          <cell r="GN143">
            <v>0.8</v>
          </cell>
          <cell r="GO143">
            <v>0.9</v>
          </cell>
          <cell r="GP143">
            <v>2.2000000000000002</v>
          </cell>
          <cell r="GR143">
            <v>1.7</v>
          </cell>
          <cell r="GS143">
            <v>1.7</v>
          </cell>
          <cell r="GU143">
            <v>1.9</v>
          </cell>
          <cell r="GW143">
            <v>3.9</v>
          </cell>
          <cell r="GX143">
            <v>1.5</v>
          </cell>
          <cell r="HB143">
            <v>1.9</v>
          </cell>
          <cell r="HE143">
            <v>0.6</v>
          </cell>
          <cell r="HF143">
            <v>0.2</v>
          </cell>
          <cell r="HH143">
            <v>2.2000000000000002</v>
          </cell>
          <cell r="HI143">
            <v>1.8</v>
          </cell>
          <cell r="HJ143">
            <v>0</v>
          </cell>
          <cell r="HK143">
            <v>-0.6</v>
          </cell>
          <cell r="HL143">
            <v>2.4</v>
          </cell>
          <cell r="HM143">
            <v>-6</v>
          </cell>
          <cell r="HN143">
            <v>2.2000000000000002</v>
          </cell>
          <cell r="HO143">
            <v>-0.2</v>
          </cell>
          <cell r="HP143">
            <v>0.7</v>
          </cell>
          <cell r="HQ143">
            <v>3.4</v>
          </cell>
          <cell r="HR143">
            <v>2.2000000000000002</v>
          </cell>
          <cell r="HS143">
            <v>8.6</v>
          </cell>
          <cell r="HT143">
            <v>0</v>
          </cell>
          <cell r="HW143">
            <v>-0.4</v>
          </cell>
          <cell r="IF143">
            <v>0.2</v>
          </cell>
        </row>
        <row r="144">
          <cell r="B144">
            <v>56.1</v>
          </cell>
          <cell r="C144">
            <v>61.2</v>
          </cell>
          <cell r="D144">
            <v>70.400000000000006</v>
          </cell>
          <cell r="E144">
            <v>52.7</v>
          </cell>
          <cell r="F144">
            <v>60.1</v>
          </cell>
          <cell r="G144">
            <v>51.6</v>
          </cell>
          <cell r="H144">
            <v>53.6</v>
          </cell>
          <cell r="I144">
            <v>50.4</v>
          </cell>
          <cell r="J144">
            <v>46.9</v>
          </cell>
          <cell r="K144">
            <v>54.1</v>
          </cell>
          <cell r="L144">
            <v>62.1</v>
          </cell>
          <cell r="M144">
            <v>57.5</v>
          </cell>
          <cell r="N144">
            <v>63.1</v>
          </cell>
          <cell r="O144">
            <v>66.7</v>
          </cell>
          <cell r="P144">
            <v>73.400000000000006</v>
          </cell>
          <cell r="Q144">
            <v>77.3</v>
          </cell>
          <cell r="R144">
            <v>65.099999999999994</v>
          </cell>
          <cell r="S144">
            <v>46.7</v>
          </cell>
          <cell r="Z144">
            <v>52.6</v>
          </cell>
          <cell r="AA144">
            <v>54.3</v>
          </cell>
          <cell r="AB144">
            <v>50.9</v>
          </cell>
          <cell r="AC144">
            <v>58.9</v>
          </cell>
          <cell r="AD144">
            <v>77.8</v>
          </cell>
          <cell r="AE144">
            <v>53.4</v>
          </cell>
          <cell r="AF144">
            <v>57.5</v>
          </cell>
          <cell r="AI144">
            <v>56.7</v>
          </cell>
          <cell r="AJ144">
            <v>47.5</v>
          </cell>
          <cell r="AK144">
            <v>52.2</v>
          </cell>
          <cell r="AL144">
            <v>51.4</v>
          </cell>
          <cell r="AM144">
            <v>58.9</v>
          </cell>
          <cell r="AN144">
            <v>50.4</v>
          </cell>
          <cell r="AO144">
            <v>38.200000000000003</v>
          </cell>
          <cell r="AP144">
            <v>57.8</v>
          </cell>
          <cell r="AS144">
            <v>57.7</v>
          </cell>
          <cell r="AV144">
            <v>54.3</v>
          </cell>
          <cell r="AX144">
            <v>58.4</v>
          </cell>
          <cell r="AY144">
            <v>64.3</v>
          </cell>
          <cell r="AZ144">
            <v>53.8</v>
          </cell>
          <cell r="BA144">
            <v>60.8</v>
          </cell>
          <cell r="BD144">
            <v>52.4</v>
          </cell>
          <cell r="BE144">
            <v>48.1</v>
          </cell>
          <cell r="BF144">
            <v>47.8</v>
          </cell>
          <cell r="BG144">
            <v>53.4</v>
          </cell>
          <cell r="BH144">
            <v>51.1</v>
          </cell>
          <cell r="BK144">
            <v>48.2</v>
          </cell>
          <cell r="BN144">
            <v>57.5</v>
          </cell>
          <cell r="BO144">
            <v>56.8</v>
          </cell>
          <cell r="BQ144">
            <v>54.4</v>
          </cell>
          <cell r="BR144">
            <v>54.7</v>
          </cell>
          <cell r="BS144">
            <v>56.8</v>
          </cell>
          <cell r="BU144">
            <v>72.900000000000006</v>
          </cell>
          <cell r="BV144">
            <v>72.900000000000006</v>
          </cell>
          <cell r="BX144">
            <v>47.9</v>
          </cell>
          <cell r="BZ144">
            <v>55.6</v>
          </cell>
          <cell r="CA144">
            <v>56.4</v>
          </cell>
          <cell r="CE144">
            <v>54.7</v>
          </cell>
          <cell r="CH144">
            <v>73.900000000000006</v>
          </cell>
          <cell r="CI144">
            <v>77.099999999999994</v>
          </cell>
          <cell r="CK144">
            <v>46.3</v>
          </cell>
          <cell r="CL144">
            <v>46.9</v>
          </cell>
          <cell r="CM144">
            <v>52.6</v>
          </cell>
          <cell r="CN144">
            <v>52.8</v>
          </cell>
          <cell r="CO144">
            <v>48.3</v>
          </cell>
          <cell r="CP144">
            <v>60.8</v>
          </cell>
          <cell r="CQ144">
            <v>53.6</v>
          </cell>
          <cell r="CR144">
            <v>63.3</v>
          </cell>
          <cell r="CS144">
            <v>57.8</v>
          </cell>
          <cell r="CT144">
            <v>49.5</v>
          </cell>
          <cell r="CU144">
            <v>67.099999999999994</v>
          </cell>
          <cell r="CV144">
            <v>57</v>
          </cell>
          <cell r="CW144">
            <v>69.3</v>
          </cell>
          <cell r="CZ144">
            <v>123.8</v>
          </cell>
          <cell r="DI144">
            <v>64.099999999999994</v>
          </cell>
          <cell r="DY144">
            <v>1.6</v>
          </cell>
          <cell r="DZ144">
            <v>3.6</v>
          </cell>
          <cell r="EA144">
            <v>3.2</v>
          </cell>
          <cell r="EB144">
            <v>5</v>
          </cell>
          <cell r="EC144">
            <v>0.7</v>
          </cell>
          <cell r="ED144">
            <v>3</v>
          </cell>
          <cell r="EE144">
            <v>3.1</v>
          </cell>
          <cell r="EF144">
            <v>3.1</v>
          </cell>
          <cell r="EG144">
            <v>3.3</v>
          </cell>
          <cell r="EH144">
            <v>4.2</v>
          </cell>
          <cell r="EI144">
            <v>0</v>
          </cell>
          <cell r="EJ144">
            <v>0</v>
          </cell>
          <cell r="EK144">
            <v>-5.8</v>
          </cell>
          <cell r="EL144">
            <v>5.2</v>
          </cell>
          <cell r="EM144">
            <v>2.8</v>
          </cell>
          <cell r="EN144">
            <v>3.6</v>
          </cell>
          <cell r="EO144">
            <v>1.2</v>
          </cell>
          <cell r="EP144">
            <v>2.4</v>
          </cell>
          <cell r="EW144">
            <v>2.7</v>
          </cell>
          <cell r="EX144">
            <v>3</v>
          </cell>
          <cell r="EY144">
            <v>2.4</v>
          </cell>
          <cell r="EZ144">
            <v>1.7</v>
          </cell>
          <cell r="FA144">
            <v>0.1</v>
          </cell>
          <cell r="FB144">
            <v>1.7</v>
          </cell>
          <cell r="FC144">
            <v>1.6</v>
          </cell>
          <cell r="FF144">
            <v>6</v>
          </cell>
          <cell r="FG144">
            <v>1.7</v>
          </cell>
          <cell r="FH144">
            <v>1.6</v>
          </cell>
          <cell r="FI144">
            <v>1.6</v>
          </cell>
          <cell r="FJ144">
            <v>0.3</v>
          </cell>
          <cell r="FK144">
            <v>2.2000000000000002</v>
          </cell>
          <cell r="FL144">
            <v>2.1</v>
          </cell>
          <cell r="FM144">
            <v>2.7</v>
          </cell>
          <cell r="FP144">
            <v>2.5</v>
          </cell>
          <cell r="FS144">
            <v>2.6</v>
          </cell>
          <cell r="FU144">
            <v>2.1</v>
          </cell>
          <cell r="FV144">
            <v>0.9</v>
          </cell>
          <cell r="FW144">
            <v>1.7</v>
          </cell>
          <cell r="FX144">
            <v>3.6</v>
          </cell>
          <cell r="GA144">
            <v>1</v>
          </cell>
          <cell r="GB144">
            <v>3.2</v>
          </cell>
          <cell r="GC144">
            <v>2.6</v>
          </cell>
          <cell r="GD144">
            <v>3.1</v>
          </cell>
          <cell r="GE144">
            <v>2.2000000000000002</v>
          </cell>
          <cell r="GH144">
            <v>3.2</v>
          </cell>
          <cell r="GK144">
            <v>1.4</v>
          </cell>
          <cell r="GL144">
            <v>3.5</v>
          </cell>
          <cell r="GN144">
            <v>4</v>
          </cell>
          <cell r="GO144">
            <v>2.4</v>
          </cell>
          <cell r="GP144">
            <v>1.8</v>
          </cell>
          <cell r="GR144">
            <v>2.1</v>
          </cell>
          <cell r="GS144">
            <v>2.1</v>
          </cell>
          <cell r="GU144">
            <v>1.7</v>
          </cell>
          <cell r="GW144">
            <v>4.3</v>
          </cell>
          <cell r="GX144">
            <v>2</v>
          </cell>
          <cell r="HB144">
            <v>3.2</v>
          </cell>
          <cell r="HE144">
            <v>41.8</v>
          </cell>
          <cell r="HF144">
            <v>51.8</v>
          </cell>
          <cell r="HH144">
            <v>1.5</v>
          </cell>
          <cell r="HI144">
            <v>3.3</v>
          </cell>
          <cell r="HJ144">
            <v>4.5999999999999996</v>
          </cell>
          <cell r="HK144">
            <v>4.0999999999999996</v>
          </cell>
          <cell r="HL144">
            <v>4.0999999999999996</v>
          </cell>
          <cell r="HM144">
            <v>4.5</v>
          </cell>
          <cell r="HN144">
            <v>3.7</v>
          </cell>
          <cell r="HO144">
            <v>2.1</v>
          </cell>
          <cell r="HP144">
            <v>6.3</v>
          </cell>
          <cell r="HQ144">
            <v>9.3000000000000007</v>
          </cell>
          <cell r="HR144">
            <v>4.8</v>
          </cell>
          <cell r="HS144">
            <v>0.4</v>
          </cell>
          <cell r="HT144">
            <v>6.8</v>
          </cell>
          <cell r="HW144">
            <v>3.5</v>
          </cell>
          <cell r="IF144">
            <v>17.2</v>
          </cell>
        </row>
        <row r="145">
          <cell r="B145">
            <v>56.6</v>
          </cell>
          <cell r="C145">
            <v>64</v>
          </cell>
          <cell r="D145">
            <v>68.3</v>
          </cell>
          <cell r="E145">
            <v>54.6</v>
          </cell>
          <cell r="F145">
            <v>61.5</v>
          </cell>
          <cell r="G145">
            <v>54</v>
          </cell>
          <cell r="H145">
            <v>56.2</v>
          </cell>
          <cell r="I145">
            <v>52.2</v>
          </cell>
          <cell r="J145">
            <v>49.1</v>
          </cell>
          <cell r="K145">
            <v>58</v>
          </cell>
          <cell r="L145">
            <v>61.8</v>
          </cell>
          <cell r="M145">
            <v>56.5</v>
          </cell>
          <cell r="N145">
            <v>62.8</v>
          </cell>
          <cell r="O145">
            <v>68.099999999999994</v>
          </cell>
          <cell r="P145">
            <v>74.7</v>
          </cell>
          <cell r="Q145">
            <v>78.7</v>
          </cell>
          <cell r="R145">
            <v>66.3</v>
          </cell>
          <cell r="S145">
            <v>46.5</v>
          </cell>
          <cell r="Z145">
            <v>54.1</v>
          </cell>
          <cell r="AA145">
            <v>55.7</v>
          </cell>
          <cell r="AB145">
            <v>52.7</v>
          </cell>
          <cell r="AC145">
            <v>60.1</v>
          </cell>
          <cell r="AD145">
            <v>78.7</v>
          </cell>
          <cell r="AE145">
            <v>54.8</v>
          </cell>
          <cell r="AF145">
            <v>57.9</v>
          </cell>
          <cell r="AI145">
            <v>59</v>
          </cell>
          <cell r="AJ145">
            <v>48.8</v>
          </cell>
          <cell r="AK145">
            <v>53.9</v>
          </cell>
          <cell r="AL145">
            <v>53</v>
          </cell>
          <cell r="AM145">
            <v>61.1</v>
          </cell>
          <cell r="AN145">
            <v>52.3</v>
          </cell>
          <cell r="AO145">
            <v>38.6</v>
          </cell>
          <cell r="AP145">
            <v>58</v>
          </cell>
          <cell r="AS145">
            <v>57</v>
          </cell>
          <cell r="AV145">
            <v>54.5</v>
          </cell>
          <cell r="AX145">
            <v>58.8</v>
          </cell>
          <cell r="AY145">
            <v>64.8</v>
          </cell>
          <cell r="AZ145">
            <v>54</v>
          </cell>
          <cell r="BA145">
            <v>61.6</v>
          </cell>
          <cell r="BD145">
            <v>54.1</v>
          </cell>
          <cell r="BE145">
            <v>49.2</v>
          </cell>
          <cell r="BF145">
            <v>48.9</v>
          </cell>
          <cell r="BG145">
            <v>57</v>
          </cell>
          <cell r="BH145">
            <v>55.7</v>
          </cell>
          <cell r="BK145">
            <v>49.3</v>
          </cell>
          <cell r="BN145">
            <v>59.5</v>
          </cell>
          <cell r="BO145">
            <v>58.3</v>
          </cell>
          <cell r="BQ145">
            <v>54.9</v>
          </cell>
          <cell r="BR145">
            <v>55.6</v>
          </cell>
          <cell r="BS145">
            <v>57.3</v>
          </cell>
          <cell r="BU145">
            <v>73.900000000000006</v>
          </cell>
          <cell r="BV145">
            <v>73.900000000000006</v>
          </cell>
          <cell r="BX145">
            <v>49</v>
          </cell>
          <cell r="BZ145">
            <v>56.6</v>
          </cell>
          <cell r="CA145">
            <v>58.3</v>
          </cell>
          <cell r="CD145">
            <v>47.3</v>
          </cell>
          <cell r="CE145">
            <v>55.6</v>
          </cell>
          <cell r="CH145">
            <v>75.3</v>
          </cell>
          <cell r="CI145">
            <v>78.400000000000006</v>
          </cell>
          <cell r="CK145">
            <v>47.6</v>
          </cell>
          <cell r="CL145">
            <v>48.9</v>
          </cell>
          <cell r="CM145">
            <v>53.2</v>
          </cell>
          <cell r="CN145">
            <v>53.4</v>
          </cell>
          <cell r="CO145">
            <v>49.3</v>
          </cell>
          <cell r="CP145">
            <v>59.6</v>
          </cell>
          <cell r="CQ145">
            <v>54.4</v>
          </cell>
          <cell r="CR145">
            <v>62.3</v>
          </cell>
          <cell r="CS145">
            <v>61.7</v>
          </cell>
          <cell r="CT145">
            <v>50.3</v>
          </cell>
          <cell r="CU145">
            <v>69.099999999999994</v>
          </cell>
          <cell r="CV145">
            <v>57</v>
          </cell>
          <cell r="CW145">
            <v>72</v>
          </cell>
          <cell r="CZ145">
            <v>122.1</v>
          </cell>
          <cell r="DI145">
            <v>64.3</v>
          </cell>
          <cell r="DL145">
            <v>54.7</v>
          </cell>
          <cell r="DM145">
            <v>52.1</v>
          </cell>
          <cell r="DN145">
            <v>56.8</v>
          </cell>
          <cell r="DO145">
            <v>44.8</v>
          </cell>
          <cell r="DY145">
            <v>0.9</v>
          </cell>
          <cell r="DZ145">
            <v>4.5999999999999996</v>
          </cell>
          <cell r="EA145">
            <v>-3</v>
          </cell>
          <cell r="EB145">
            <v>3.6</v>
          </cell>
          <cell r="EC145">
            <v>2.2999999999999998</v>
          </cell>
          <cell r="ED145">
            <v>4.7</v>
          </cell>
          <cell r="EE145">
            <v>4.9000000000000004</v>
          </cell>
          <cell r="EF145">
            <v>3.6</v>
          </cell>
          <cell r="EG145">
            <v>4.7</v>
          </cell>
          <cell r="EH145">
            <v>7.2</v>
          </cell>
          <cell r="EI145">
            <v>-0.5</v>
          </cell>
          <cell r="EJ145">
            <v>-1.7</v>
          </cell>
          <cell r="EK145">
            <v>-0.5</v>
          </cell>
          <cell r="EL145">
            <v>2.1</v>
          </cell>
          <cell r="EM145">
            <v>1.8</v>
          </cell>
          <cell r="EN145">
            <v>1.8</v>
          </cell>
          <cell r="EO145">
            <v>1.8</v>
          </cell>
          <cell r="EP145">
            <v>-0.4</v>
          </cell>
          <cell r="EW145">
            <v>2.9</v>
          </cell>
          <cell r="EX145">
            <v>2.6</v>
          </cell>
          <cell r="EY145">
            <v>3.5</v>
          </cell>
          <cell r="EZ145">
            <v>2</v>
          </cell>
          <cell r="FA145">
            <v>1.2</v>
          </cell>
          <cell r="FB145">
            <v>2.6</v>
          </cell>
          <cell r="FC145">
            <v>0.7</v>
          </cell>
          <cell r="FF145">
            <v>4.0999999999999996</v>
          </cell>
          <cell r="FG145">
            <v>2.7</v>
          </cell>
          <cell r="FH145">
            <v>3.3</v>
          </cell>
          <cell r="FI145">
            <v>3.1</v>
          </cell>
          <cell r="FJ145">
            <v>3.7</v>
          </cell>
          <cell r="FK145">
            <v>3.8</v>
          </cell>
          <cell r="FL145">
            <v>1</v>
          </cell>
          <cell r="FM145">
            <v>0.3</v>
          </cell>
          <cell r="FP145">
            <v>-1.2</v>
          </cell>
          <cell r="FS145">
            <v>0.4</v>
          </cell>
          <cell r="FU145">
            <v>0.7</v>
          </cell>
          <cell r="FV145">
            <v>0.8</v>
          </cell>
          <cell r="FW145">
            <v>0.4</v>
          </cell>
          <cell r="FX145">
            <v>1.3</v>
          </cell>
          <cell r="GA145">
            <v>3.2</v>
          </cell>
          <cell r="GB145">
            <v>2.2999999999999998</v>
          </cell>
          <cell r="GC145">
            <v>2.2999999999999998</v>
          </cell>
          <cell r="GD145">
            <v>6.7</v>
          </cell>
          <cell r="GE145">
            <v>9</v>
          </cell>
          <cell r="GH145">
            <v>2.2999999999999998</v>
          </cell>
          <cell r="GK145">
            <v>3.5</v>
          </cell>
          <cell r="GL145">
            <v>2.6</v>
          </cell>
          <cell r="GN145">
            <v>0.9</v>
          </cell>
          <cell r="GO145">
            <v>1.6</v>
          </cell>
          <cell r="GP145">
            <v>0.9</v>
          </cell>
          <cell r="GR145">
            <v>1.4</v>
          </cell>
          <cell r="GS145">
            <v>1.4</v>
          </cell>
          <cell r="GU145">
            <v>2.2999999999999998</v>
          </cell>
          <cell r="GW145">
            <v>1.8</v>
          </cell>
          <cell r="GX145">
            <v>3.4</v>
          </cell>
          <cell r="HB145">
            <v>1.6</v>
          </cell>
          <cell r="HE145">
            <v>1.9</v>
          </cell>
          <cell r="HF145">
            <v>1.7</v>
          </cell>
          <cell r="HH145">
            <v>2.8</v>
          </cell>
          <cell r="HI145">
            <v>4.3</v>
          </cell>
          <cell r="HJ145">
            <v>1.1000000000000001</v>
          </cell>
          <cell r="HK145">
            <v>1.1000000000000001</v>
          </cell>
          <cell r="HL145">
            <v>2.1</v>
          </cell>
          <cell r="HM145">
            <v>-2</v>
          </cell>
          <cell r="HN145">
            <v>1.5</v>
          </cell>
          <cell r="HO145">
            <v>-1.6</v>
          </cell>
          <cell r="HP145">
            <v>6.7</v>
          </cell>
          <cell r="HQ145">
            <v>1.6</v>
          </cell>
          <cell r="HR145">
            <v>3</v>
          </cell>
          <cell r="HS145">
            <v>0</v>
          </cell>
          <cell r="HT145">
            <v>3.9</v>
          </cell>
          <cell r="HW145">
            <v>-1.4</v>
          </cell>
          <cell r="IF145">
            <v>0.3</v>
          </cell>
        </row>
        <row r="146">
          <cell r="B146">
            <v>57.4</v>
          </cell>
          <cell r="C146">
            <v>65.8</v>
          </cell>
          <cell r="D146">
            <v>69.599999999999994</v>
          </cell>
          <cell r="E146">
            <v>57.8</v>
          </cell>
          <cell r="F146">
            <v>64.400000000000006</v>
          </cell>
          <cell r="G146">
            <v>55.7</v>
          </cell>
          <cell r="H146">
            <v>57.3</v>
          </cell>
          <cell r="I146">
            <v>54.6</v>
          </cell>
          <cell r="J146">
            <v>51.4</v>
          </cell>
          <cell r="K146">
            <v>59.1</v>
          </cell>
          <cell r="L146">
            <v>63</v>
          </cell>
          <cell r="M146">
            <v>57.6</v>
          </cell>
          <cell r="N146">
            <v>66.3</v>
          </cell>
          <cell r="O146">
            <v>70.3</v>
          </cell>
          <cell r="P146">
            <v>74.5</v>
          </cell>
          <cell r="Q146">
            <v>80.8</v>
          </cell>
          <cell r="R146">
            <v>67.3</v>
          </cell>
          <cell r="S146">
            <v>45.7</v>
          </cell>
          <cell r="Z146">
            <v>55.5</v>
          </cell>
          <cell r="AA146">
            <v>56.9</v>
          </cell>
          <cell r="AB146">
            <v>54.2</v>
          </cell>
          <cell r="AC146">
            <v>60.7</v>
          </cell>
          <cell r="AD146">
            <v>80.099999999999994</v>
          </cell>
          <cell r="AE146">
            <v>55</v>
          </cell>
          <cell r="AF146">
            <v>59</v>
          </cell>
          <cell r="AI146">
            <v>58.9</v>
          </cell>
          <cell r="AJ146">
            <v>49.9</v>
          </cell>
          <cell r="AK146">
            <v>55.1</v>
          </cell>
          <cell r="AL146">
            <v>54.2</v>
          </cell>
          <cell r="AM146">
            <v>63.1</v>
          </cell>
          <cell r="AN146">
            <v>52.9</v>
          </cell>
          <cell r="AO146">
            <v>39.5</v>
          </cell>
          <cell r="AP146">
            <v>59.5</v>
          </cell>
          <cell r="AS146">
            <v>58.4</v>
          </cell>
          <cell r="AV146">
            <v>54.4</v>
          </cell>
          <cell r="AX146">
            <v>60.6</v>
          </cell>
          <cell r="AY146">
            <v>66.5</v>
          </cell>
          <cell r="AZ146">
            <v>57.3</v>
          </cell>
          <cell r="BA146">
            <v>60.1</v>
          </cell>
          <cell r="BD146">
            <v>56.6</v>
          </cell>
          <cell r="BE146">
            <v>50.8</v>
          </cell>
          <cell r="BF146">
            <v>50.6</v>
          </cell>
          <cell r="BG146">
            <v>59.2</v>
          </cell>
          <cell r="BH146">
            <v>58.4</v>
          </cell>
          <cell r="BK146">
            <v>50.9</v>
          </cell>
          <cell r="BN146">
            <v>62</v>
          </cell>
          <cell r="BO146">
            <v>60.1</v>
          </cell>
          <cell r="BQ146">
            <v>58.1</v>
          </cell>
          <cell r="BR146">
            <v>56</v>
          </cell>
          <cell r="BS146">
            <v>58.4</v>
          </cell>
          <cell r="BU146">
            <v>74.599999999999994</v>
          </cell>
          <cell r="BV146">
            <v>74.599999999999994</v>
          </cell>
          <cell r="BX146">
            <v>49.7</v>
          </cell>
          <cell r="BZ146">
            <v>59</v>
          </cell>
          <cell r="CA146">
            <v>58.9</v>
          </cell>
          <cell r="CD146">
            <v>48.7</v>
          </cell>
          <cell r="CE146">
            <v>57.4</v>
          </cell>
          <cell r="CH146">
            <v>77.3</v>
          </cell>
          <cell r="CI146">
            <v>80.400000000000006</v>
          </cell>
          <cell r="CK146">
            <v>49.5</v>
          </cell>
          <cell r="CL146">
            <v>50.4</v>
          </cell>
          <cell r="CM146">
            <v>54.8</v>
          </cell>
          <cell r="CN146">
            <v>55.2</v>
          </cell>
          <cell r="CO146">
            <v>49.8</v>
          </cell>
          <cell r="CP146">
            <v>61.3</v>
          </cell>
          <cell r="CQ146">
            <v>57.9</v>
          </cell>
          <cell r="CR146">
            <v>63.4</v>
          </cell>
          <cell r="CS146">
            <v>65.099999999999994</v>
          </cell>
          <cell r="CT146">
            <v>50.3</v>
          </cell>
          <cell r="CU146">
            <v>70.2</v>
          </cell>
          <cell r="CV146">
            <v>61.9</v>
          </cell>
          <cell r="CW146">
            <v>72</v>
          </cell>
          <cell r="CZ146">
            <v>118.5</v>
          </cell>
          <cell r="DI146">
            <v>66.5</v>
          </cell>
          <cell r="DL146">
            <v>53.9</v>
          </cell>
          <cell r="DM146">
            <v>53</v>
          </cell>
          <cell r="DN146">
            <v>54.5</v>
          </cell>
          <cell r="DO146">
            <v>44.8</v>
          </cell>
          <cell r="DY146">
            <v>1.4</v>
          </cell>
          <cell r="DZ146">
            <v>2.8</v>
          </cell>
          <cell r="EA146">
            <v>1.9</v>
          </cell>
          <cell r="EB146">
            <v>5.9</v>
          </cell>
          <cell r="EC146">
            <v>4.7</v>
          </cell>
          <cell r="ED146">
            <v>3.1</v>
          </cell>
          <cell r="EE146">
            <v>2</v>
          </cell>
          <cell r="EF146">
            <v>4.5999999999999996</v>
          </cell>
          <cell r="EG146">
            <v>4.7</v>
          </cell>
          <cell r="EH146">
            <v>1.9</v>
          </cell>
          <cell r="EI146">
            <v>1.9</v>
          </cell>
          <cell r="EJ146">
            <v>1.9</v>
          </cell>
          <cell r="EK146">
            <v>5.6</v>
          </cell>
          <cell r="EL146">
            <v>3.2</v>
          </cell>
          <cell r="EM146">
            <v>-0.3</v>
          </cell>
          <cell r="EN146">
            <v>2.7</v>
          </cell>
          <cell r="EO146">
            <v>1.5</v>
          </cell>
          <cell r="EP146">
            <v>-1.7</v>
          </cell>
          <cell r="EW146">
            <v>2.6</v>
          </cell>
          <cell r="EX146">
            <v>2.2000000000000002</v>
          </cell>
          <cell r="EY146">
            <v>2.8</v>
          </cell>
          <cell r="EZ146">
            <v>1</v>
          </cell>
          <cell r="FA146">
            <v>1.8</v>
          </cell>
          <cell r="FB146">
            <v>0.4</v>
          </cell>
          <cell r="FC146">
            <v>1.9</v>
          </cell>
          <cell r="FF146">
            <v>-0.2</v>
          </cell>
          <cell r="FG146">
            <v>2.2999999999999998</v>
          </cell>
          <cell r="FH146">
            <v>2.2000000000000002</v>
          </cell>
          <cell r="FI146">
            <v>2.2999999999999998</v>
          </cell>
          <cell r="FJ146">
            <v>3.3</v>
          </cell>
          <cell r="FK146">
            <v>1.1000000000000001</v>
          </cell>
          <cell r="FL146">
            <v>2.2999999999999998</v>
          </cell>
          <cell r="FM146">
            <v>2.6</v>
          </cell>
          <cell r="FP146">
            <v>2.5</v>
          </cell>
          <cell r="FS146">
            <v>-0.2</v>
          </cell>
          <cell r="FU146">
            <v>3.1</v>
          </cell>
          <cell r="FV146">
            <v>2.6</v>
          </cell>
          <cell r="FW146">
            <v>6.1</v>
          </cell>
          <cell r="FX146">
            <v>-2.4</v>
          </cell>
          <cell r="GA146">
            <v>4.5999999999999996</v>
          </cell>
          <cell r="GB146">
            <v>3.3</v>
          </cell>
          <cell r="GC146">
            <v>3.5</v>
          </cell>
          <cell r="GD146">
            <v>3.9</v>
          </cell>
          <cell r="GE146">
            <v>4.8</v>
          </cell>
          <cell r="GH146">
            <v>3.2</v>
          </cell>
          <cell r="GK146">
            <v>4.2</v>
          </cell>
          <cell r="GL146">
            <v>3.1</v>
          </cell>
          <cell r="GN146">
            <v>5.8</v>
          </cell>
          <cell r="GO146">
            <v>0.7</v>
          </cell>
          <cell r="GP146">
            <v>1.9</v>
          </cell>
          <cell r="GR146">
            <v>0.9</v>
          </cell>
          <cell r="GS146">
            <v>0.9</v>
          </cell>
          <cell r="GU146">
            <v>1.4</v>
          </cell>
          <cell r="GW146">
            <v>4.2</v>
          </cell>
          <cell r="GX146">
            <v>1</v>
          </cell>
          <cell r="HA146">
            <v>3</v>
          </cell>
          <cell r="HB146">
            <v>3.2</v>
          </cell>
          <cell r="HE146">
            <v>2.7</v>
          </cell>
          <cell r="HF146">
            <v>2.6</v>
          </cell>
          <cell r="HH146">
            <v>4</v>
          </cell>
          <cell r="HI146">
            <v>3.1</v>
          </cell>
          <cell r="HJ146">
            <v>3</v>
          </cell>
          <cell r="HK146">
            <v>3.4</v>
          </cell>
          <cell r="HL146">
            <v>1</v>
          </cell>
          <cell r="HM146">
            <v>2.9</v>
          </cell>
          <cell r="HN146">
            <v>6.4</v>
          </cell>
          <cell r="HO146">
            <v>1.8</v>
          </cell>
          <cell r="HP146">
            <v>5.5</v>
          </cell>
          <cell r="HQ146">
            <v>0</v>
          </cell>
          <cell r="HR146">
            <v>1.6</v>
          </cell>
          <cell r="HS146">
            <v>8.6</v>
          </cell>
          <cell r="HT146">
            <v>0</v>
          </cell>
          <cell r="HW146">
            <v>-2.9</v>
          </cell>
          <cell r="IF146">
            <v>3.4</v>
          </cell>
          <cell r="II146">
            <v>-1.5</v>
          </cell>
          <cell r="IJ146">
            <v>1.7</v>
          </cell>
          <cell r="IK146">
            <v>-4</v>
          </cell>
          <cell r="IL146">
            <v>0</v>
          </cell>
        </row>
        <row r="147">
          <cell r="B147">
            <v>59.2</v>
          </cell>
          <cell r="C147">
            <v>67.900000000000006</v>
          </cell>
          <cell r="D147">
            <v>70.7</v>
          </cell>
          <cell r="E147">
            <v>61.3</v>
          </cell>
          <cell r="F147">
            <v>66.8</v>
          </cell>
          <cell r="G147">
            <v>56.9</v>
          </cell>
          <cell r="H147">
            <v>58.1</v>
          </cell>
          <cell r="I147">
            <v>56.1</v>
          </cell>
          <cell r="J147">
            <v>53</v>
          </cell>
          <cell r="K147">
            <v>60</v>
          </cell>
          <cell r="L147">
            <v>63.5</v>
          </cell>
          <cell r="M147">
            <v>58</v>
          </cell>
          <cell r="N147">
            <v>63.1</v>
          </cell>
          <cell r="O147">
            <v>71.5</v>
          </cell>
          <cell r="P147">
            <v>76.3</v>
          </cell>
          <cell r="Q147">
            <v>85.3</v>
          </cell>
          <cell r="R147">
            <v>67.599999999999994</v>
          </cell>
          <cell r="S147">
            <v>47.5</v>
          </cell>
          <cell r="Z147">
            <v>56.9</v>
          </cell>
          <cell r="AA147">
            <v>58.2</v>
          </cell>
          <cell r="AB147">
            <v>55.7</v>
          </cell>
          <cell r="AC147">
            <v>62.6</v>
          </cell>
          <cell r="AD147">
            <v>81.400000000000006</v>
          </cell>
          <cell r="AE147">
            <v>57.9</v>
          </cell>
          <cell r="AF147">
            <v>60.9</v>
          </cell>
          <cell r="AI147">
            <v>61.5</v>
          </cell>
          <cell r="AJ147">
            <v>52.1</v>
          </cell>
          <cell r="AK147">
            <v>57.2</v>
          </cell>
          <cell r="AL147">
            <v>56.6</v>
          </cell>
          <cell r="AM147">
            <v>64.5</v>
          </cell>
          <cell r="AN147">
            <v>54</v>
          </cell>
          <cell r="AO147">
            <v>42</v>
          </cell>
          <cell r="AP147">
            <v>60.1</v>
          </cell>
          <cell r="AS147">
            <v>58.9</v>
          </cell>
          <cell r="AV147">
            <v>55.8</v>
          </cell>
          <cell r="AX147">
            <v>61.8</v>
          </cell>
          <cell r="AY147">
            <v>66.7</v>
          </cell>
          <cell r="AZ147">
            <v>58.1</v>
          </cell>
          <cell r="BA147">
            <v>63.7</v>
          </cell>
          <cell r="BD147">
            <v>58.5</v>
          </cell>
          <cell r="BE147">
            <v>52.1</v>
          </cell>
          <cell r="BF147">
            <v>52.6</v>
          </cell>
          <cell r="BG147">
            <v>63.9</v>
          </cell>
          <cell r="BH147">
            <v>64.099999999999994</v>
          </cell>
          <cell r="BK147">
            <v>52</v>
          </cell>
          <cell r="BN147">
            <v>64.599999999999994</v>
          </cell>
          <cell r="BO147">
            <v>62</v>
          </cell>
          <cell r="BQ147">
            <v>59.9</v>
          </cell>
          <cell r="BR147">
            <v>57.8</v>
          </cell>
          <cell r="BS147">
            <v>58.7</v>
          </cell>
          <cell r="BU147">
            <v>75.8</v>
          </cell>
          <cell r="BV147">
            <v>75.8</v>
          </cell>
          <cell r="BX147">
            <v>50.8</v>
          </cell>
          <cell r="BZ147">
            <v>60.9</v>
          </cell>
          <cell r="CA147">
            <v>60.5</v>
          </cell>
          <cell r="CD147">
            <v>50</v>
          </cell>
          <cell r="CE147">
            <v>60.8</v>
          </cell>
          <cell r="CH147">
            <v>83.5</v>
          </cell>
          <cell r="CI147">
            <v>87.3</v>
          </cell>
          <cell r="CK147">
            <v>50.8</v>
          </cell>
          <cell r="CL147">
            <v>52</v>
          </cell>
          <cell r="CM147">
            <v>57.9</v>
          </cell>
          <cell r="CN147">
            <v>58.3</v>
          </cell>
          <cell r="CO147">
            <v>51.1</v>
          </cell>
          <cell r="CP147">
            <v>68.8</v>
          </cell>
          <cell r="CQ147">
            <v>59.3</v>
          </cell>
          <cell r="CR147">
            <v>64.599999999999994</v>
          </cell>
          <cell r="CS147">
            <v>68.099999999999994</v>
          </cell>
          <cell r="CT147">
            <v>53</v>
          </cell>
          <cell r="CU147">
            <v>72.2</v>
          </cell>
          <cell r="CV147">
            <v>63.1</v>
          </cell>
          <cell r="CW147">
            <v>74.099999999999994</v>
          </cell>
          <cell r="CZ147">
            <v>117.5</v>
          </cell>
          <cell r="DI147">
            <v>66.7</v>
          </cell>
          <cell r="DL147">
            <v>54.9</v>
          </cell>
          <cell r="DM147">
            <v>55.9</v>
          </cell>
          <cell r="DN147">
            <v>54.1</v>
          </cell>
          <cell r="DO147">
            <v>44.8</v>
          </cell>
          <cell r="DY147">
            <v>3.1</v>
          </cell>
          <cell r="DZ147">
            <v>3.2</v>
          </cell>
          <cell r="EA147">
            <v>1.6</v>
          </cell>
          <cell r="EB147">
            <v>6.1</v>
          </cell>
          <cell r="EC147">
            <v>3.7</v>
          </cell>
          <cell r="ED147">
            <v>2.2000000000000002</v>
          </cell>
          <cell r="EE147">
            <v>1.4</v>
          </cell>
          <cell r="EF147">
            <v>2.7</v>
          </cell>
          <cell r="EG147">
            <v>3.1</v>
          </cell>
          <cell r="EH147">
            <v>1.5</v>
          </cell>
          <cell r="EI147">
            <v>0.8</v>
          </cell>
          <cell r="EJ147">
            <v>0.7</v>
          </cell>
          <cell r="EK147">
            <v>-4.8</v>
          </cell>
          <cell r="EL147">
            <v>1.7</v>
          </cell>
          <cell r="EM147">
            <v>2.4</v>
          </cell>
          <cell r="EN147">
            <v>5.6</v>
          </cell>
          <cell r="EO147">
            <v>0.4</v>
          </cell>
          <cell r="EP147">
            <v>3.9</v>
          </cell>
          <cell r="EW147">
            <v>2.5</v>
          </cell>
          <cell r="EX147">
            <v>2.2999999999999998</v>
          </cell>
          <cell r="EY147">
            <v>2.8</v>
          </cell>
          <cell r="EZ147">
            <v>3.1</v>
          </cell>
          <cell r="FA147">
            <v>1.6</v>
          </cell>
          <cell r="FB147">
            <v>5.3</v>
          </cell>
          <cell r="FC147">
            <v>3.2</v>
          </cell>
          <cell r="FF147">
            <v>4.4000000000000004</v>
          </cell>
          <cell r="FG147">
            <v>4.4000000000000004</v>
          </cell>
          <cell r="FH147">
            <v>3.8</v>
          </cell>
          <cell r="FI147">
            <v>4.4000000000000004</v>
          </cell>
          <cell r="FJ147">
            <v>2.2000000000000002</v>
          </cell>
          <cell r="FK147">
            <v>2.1</v>
          </cell>
          <cell r="FL147">
            <v>6.3</v>
          </cell>
          <cell r="FM147">
            <v>1</v>
          </cell>
          <cell r="FP147">
            <v>0.9</v>
          </cell>
          <cell r="FS147">
            <v>2.6</v>
          </cell>
          <cell r="FU147">
            <v>2</v>
          </cell>
          <cell r="FV147">
            <v>0.3</v>
          </cell>
          <cell r="FW147">
            <v>1.4</v>
          </cell>
          <cell r="FX147">
            <v>6</v>
          </cell>
          <cell r="GA147">
            <v>3.4</v>
          </cell>
          <cell r="GB147">
            <v>2.6</v>
          </cell>
          <cell r="GC147">
            <v>4</v>
          </cell>
          <cell r="GD147">
            <v>7.9</v>
          </cell>
          <cell r="GE147">
            <v>9.8000000000000007</v>
          </cell>
          <cell r="GH147">
            <v>2.2000000000000002</v>
          </cell>
          <cell r="GK147">
            <v>4.2</v>
          </cell>
          <cell r="GL147">
            <v>3.2</v>
          </cell>
          <cell r="GN147">
            <v>3.1</v>
          </cell>
          <cell r="GO147">
            <v>3.2</v>
          </cell>
          <cell r="GP147">
            <v>0.5</v>
          </cell>
          <cell r="GR147">
            <v>1.6</v>
          </cell>
          <cell r="GS147">
            <v>1.6</v>
          </cell>
          <cell r="GU147">
            <v>2.2000000000000002</v>
          </cell>
          <cell r="GW147">
            <v>3.2</v>
          </cell>
          <cell r="GX147">
            <v>2.7</v>
          </cell>
          <cell r="HA147">
            <v>2.7</v>
          </cell>
          <cell r="HB147">
            <v>5.9</v>
          </cell>
          <cell r="HE147">
            <v>8</v>
          </cell>
          <cell r="HF147">
            <v>8.6</v>
          </cell>
          <cell r="HH147">
            <v>2.6</v>
          </cell>
          <cell r="HI147">
            <v>3.2</v>
          </cell>
          <cell r="HJ147">
            <v>5.7</v>
          </cell>
          <cell r="HK147">
            <v>5.6</v>
          </cell>
          <cell r="HL147">
            <v>2.6</v>
          </cell>
          <cell r="HM147">
            <v>12.2</v>
          </cell>
          <cell r="HN147">
            <v>2.4</v>
          </cell>
          <cell r="HO147">
            <v>1.9</v>
          </cell>
          <cell r="HP147">
            <v>4.5999999999999996</v>
          </cell>
          <cell r="HQ147">
            <v>5.4</v>
          </cell>
          <cell r="HR147">
            <v>2.8</v>
          </cell>
          <cell r="HS147">
            <v>1.9</v>
          </cell>
          <cell r="HT147">
            <v>2.9</v>
          </cell>
          <cell r="HW147">
            <v>-0.8</v>
          </cell>
          <cell r="IF147">
            <v>0.3</v>
          </cell>
          <cell r="II147">
            <v>1.9</v>
          </cell>
          <cell r="IJ147">
            <v>5.5</v>
          </cell>
          <cell r="IK147">
            <v>-0.7</v>
          </cell>
          <cell r="IL147">
            <v>0</v>
          </cell>
        </row>
        <row r="148">
          <cell r="B148">
            <v>60.6</v>
          </cell>
          <cell r="C148">
            <v>69.599999999999994</v>
          </cell>
          <cell r="D148">
            <v>72.099999999999994</v>
          </cell>
          <cell r="E148">
            <v>63.7</v>
          </cell>
          <cell r="F148">
            <v>68.8</v>
          </cell>
          <cell r="G148">
            <v>58.1</v>
          </cell>
          <cell r="H148">
            <v>58.8</v>
          </cell>
          <cell r="I148">
            <v>58.2</v>
          </cell>
          <cell r="J148">
            <v>53.2</v>
          </cell>
          <cell r="K148">
            <v>60.2</v>
          </cell>
          <cell r="L148">
            <v>64.7</v>
          </cell>
          <cell r="M148">
            <v>59.3</v>
          </cell>
          <cell r="N148">
            <v>63.8</v>
          </cell>
          <cell r="O148">
            <v>72.400000000000006</v>
          </cell>
          <cell r="P148">
            <v>75.900000000000006</v>
          </cell>
          <cell r="Q148">
            <v>86.5</v>
          </cell>
          <cell r="R148">
            <v>68.7</v>
          </cell>
          <cell r="S148">
            <v>50.4</v>
          </cell>
          <cell r="Z148">
            <v>58.2</v>
          </cell>
          <cell r="AA148">
            <v>59.5</v>
          </cell>
          <cell r="AB148">
            <v>57.1</v>
          </cell>
          <cell r="AC148">
            <v>64</v>
          </cell>
          <cell r="AD148">
            <v>84</v>
          </cell>
          <cell r="AE148">
            <v>59.6</v>
          </cell>
          <cell r="AF148">
            <v>61.4</v>
          </cell>
          <cell r="AI148">
            <v>64</v>
          </cell>
          <cell r="AJ148">
            <v>54.8</v>
          </cell>
          <cell r="AK148">
            <v>59.7</v>
          </cell>
          <cell r="AL148">
            <v>59.7</v>
          </cell>
          <cell r="AM148">
            <v>65.400000000000006</v>
          </cell>
          <cell r="AN148">
            <v>55.4</v>
          </cell>
          <cell r="AO148">
            <v>44.9</v>
          </cell>
          <cell r="AP148">
            <v>61.5</v>
          </cell>
          <cell r="AS148">
            <v>59.7</v>
          </cell>
          <cell r="AV148">
            <v>57</v>
          </cell>
          <cell r="AX148">
            <v>63.1</v>
          </cell>
          <cell r="AY148">
            <v>67.900000000000006</v>
          </cell>
          <cell r="AZ148">
            <v>59.7</v>
          </cell>
          <cell r="BA148">
            <v>64.599999999999994</v>
          </cell>
          <cell r="BD148">
            <v>59.7</v>
          </cell>
          <cell r="BE148">
            <v>53.6</v>
          </cell>
          <cell r="BF148">
            <v>53.7</v>
          </cell>
          <cell r="BG148">
            <v>68.400000000000006</v>
          </cell>
          <cell r="BH148">
            <v>68.599999999999994</v>
          </cell>
          <cell r="BK148">
            <v>53.6</v>
          </cell>
          <cell r="BN148">
            <v>65.5</v>
          </cell>
          <cell r="BO148">
            <v>64.3</v>
          </cell>
          <cell r="BQ148">
            <v>62</v>
          </cell>
          <cell r="BR148">
            <v>58.8</v>
          </cell>
          <cell r="BS148">
            <v>59.8</v>
          </cell>
          <cell r="BU148">
            <v>76</v>
          </cell>
          <cell r="BV148">
            <v>76</v>
          </cell>
          <cell r="BX148">
            <v>53.3</v>
          </cell>
          <cell r="BZ148">
            <v>62.7</v>
          </cell>
          <cell r="CA148">
            <v>63.8</v>
          </cell>
          <cell r="CD148">
            <v>51.2</v>
          </cell>
          <cell r="CE148">
            <v>61.5</v>
          </cell>
          <cell r="CH148">
            <v>89.2</v>
          </cell>
          <cell r="CI148">
            <v>93.8</v>
          </cell>
          <cell r="CK148">
            <v>51.4</v>
          </cell>
          <cell r="CL148">
            <v>53.1</v>
          </cell>
          <cell r="CM148">
            <v>58.7</v>
          </cell>
          <cell r="CN148">
            <v>58.9</v>
          </cell>
          <cell r="CO148">
            <v>51.4</v>
          </cell>
          <cell r="CP148">
            <v>68.900000000000006</v>
          </cell>
          <cell r="CQ148">
            <v>60.5</v>
          </cell>
          <cell r="CR148">
            <v>64.400000000000006</v>
          </cell>
          <cell r="CS148">
            <v>68.7</v>
          </cell>
          <cell r="CT148">
            <v>55.5</v>
          </cell>
          <cell r="CU148">
            <v>75</v>
          </cell>
          <cell r="CV148">
            <v>64.099999999999994</v>
          </cell>
          <cell r="CW148">
            <v>77.5</v>
          </cell>
          <cell r="CZ148">
            <v>114.6</v>
          </cell>
          <cell r="DI148">
            <v>69.400000000000006</v>
          </cell>
          <cell r="DL148">
            <v>57.7</v>
          </cell>
          <cell r="DM148">
            <v>60.6</v>
          </cell>
          <cell r="DN148">
            <v>55.3</v>
          </cell>
          <cell r="DO148">
            <v>44.8</v>
          </cell>
          <cell r="DY148">
            <v>2.4</v>
          </cell>
          <cell r="DZ148">
            <v>2.5</v>
          </cell>
          <cell r="EA148">
            <v>2</v>
          </cell>
          <cell r="EB148">
            <v>3.9</v>
          </cell>
          <cell r="EC148">
            <v>3</v>
          </cell>
          <cell r="ED148">
            <v>2.1</v>
          </cell>
          <cell r="EE148">
            <v>1.2</v>
          </cell>
          <cell r="EF148">
            <v>3.7</v>
          </cell>
          <cell r="EG148">
            <v>0.4</v>
          </cell>
          <cell r="EH148">
            <v>0.3</v>
          </cell>
          <cell r="EI148">
            <v>1.9</v>
          </cell>
          <cell r="EJ148">
            <v>2.2000000000000002</v>
          </cell>
          <cell r="EK148">
            <v>1.1000000000000001</v>
          </cell>
          <cell r="EL148">
            <v>1.3</v>
          </cell>
          <cell r="EM148">
            <v>-0.5</v>
          </cell>
          <cell r="EN148">
            <v>1.4</v>
          </cell>
          <cell r="EO148">
            <v>1.6</v>
          </cell>
          <cell r="EP148">
            <v>6.1</v>
          </cell>
          <cell r="EW148">
            <v>2.2999999999999998</v>
          </cell>
          <cell r="EX148">
            <v>2.2000000000000002</v>
          </cell>
          <cell r="EY148">
            <v>2.5</v>
          </cell>
          <cell r="EZ148">
            <v>2.2000000000000002</v>
          </cell>
          <cell r="FA148">
            <v>3.2</v>
          </cell>
          <cell r="FB148">
            <v>2.9</v>
          </cell>
          <cell r="FC148">
            <v>0.8</v>
          </cell>
          <cell r="FF148">
            <v>4.0999999999999996</v>
          </cell>
          <cell r="FG148">
            <v>5.2</v>
          </cell>
          <cell r="FH148">
            <v>4.4000000000000004</v>
          </cell>
          <cell r="FI148">
            <v>5.5</v>
          </cell>
          <cell r="FJ148">
            <v>1.4</v>
          </cell>
          <cell r="FK148">
            <v>2.6</v>
          </cell>
          <cell r="FL148">
            <v>6.9</v>
          </cell>
          <cell r="FM148">
            <v>2.2999999999999998</v>
          </cell>
          <cell r="FP148">
            <v>1.4</v>
          </cell>
          <cell r="FS148">
            <v>2.2000000000000002</v>
          </cell>
          <cell r="FU148">
            <v>2.1</v>
          </cell>
          <cell r="FV148">
            <v>1.8</v>
          </cell>
          <cell r="FW148">
            <v>2.8</v>
          </cell>
          <cell r="FX148">
            <v>1.4</v>
          </cell>
          <cell r="GA148">
            <v>2.1</v>
          </cell>
          <cell r="GB148">
            <v>2.9</v>
          </cell>
          <cell r="GC148">
            <v>2.1</v>
          </cell>
          <cell r="GD148">
            <v>7</v>
          </cell>
          <cell r="GE148">
            <v>7</v>
          </cell>
          <cell r="GH148">
            <v>3.1</v>
          </cell>
          <cell r="GK148">
            <v>1.4</v>
          </cell>
          <cell r="GL148">
            <v>3.7</v>
          </cell>
          <cell r="GN148">
            <v>3.5</v>
          </cell>
          <cell r="GO148">
            <v>1.7</v>
          </cell>
          <cell r="GP148">
            <v>1.9</v>
          </cell>
          <cell r="GR148">
            <v>0.3</v>
          </cell>
          <cell r="GS148">
            <v>0.3</v>
          </cell>
          <cell r="GU148">
            <v>4.9000000000000004</v>
          </cell>
          <cell r="GW148">
            <v>3</v>
          </cell>
          <cell r="GX148">
            <v>5.5</v>
          </cell>
          <cell r="HA148">
            <v>2.4</v>
          </cell>
          <cell r="HB148">
            <v>1.2</v>
          </cell>
          <cell r="HE148">
            <v>6.8</v>
          </cell>
          <cell r="HF148">
            <v>7.4</v>
          </cell>
          <cell r="HH148">
            <v>1.2</v>
          </cell>
          <cell r="HI148">
            <v>2.1</v>
          </cell>
          <cell r="HJ148">
            <v>1.4</v>
          </cell>
          <cell r="HK148">
            <v>1</v>
          </cell>
          <cell r="HL148">
            <v>0.6</v>
          </cell>
          <cell r="HM148">
            <v>0.1</v>
          </cell>
          <cell r="HN148">
            <v>2</v>
          </cell>
          <cell r="HO148">
            <v>-0.3</v>
          </cell>
          <cell r="HP148">
            <v>0.9</v>
          </cell>
          <cell r="HQ148">
            <v>4.7</v>
          </cell>
          <cell r="HR148">
            <v>3.9</v>
          </cell>
          <cell r="HS148">
            <v>1.6</v>
          </cell>
          <cell r="HT148">
            <v>4.5999999999999996</v>
          </cell>
          <cell r="HW148">
            <v>-2.5</v>
          </cell>
          <cell r="IF148">
            <v>4</v>
          </cell>
          <cell r="II148">
            <v>5.0999999999999996</v>
          </cell>
          <cell r="IJ148">
            <v>8.4</v>
          </cell>
          <cell r="IK148">
            <v>2.2000000000000002</v>
          </cell>
          <cell r="IL148">
            <v>0</v>
          </cell>
        </row>
        <row r="149">
          <cell r="B149">
            <v>61.7</v>
          </cell>
          <cell r="C149">
            <v>70.5</v>
          </cell>
          <cell r="D149">
            <v>72.2</v>
          </cell>
          <cell r="E149">
            <v>65.8</v>
          </cell>
          <cell r="F149">
            <v>71.099999999999994</v>
          </cell>
          <cell r="G149">
            <v>60.1</v>
          </cell>
          <cell r="H149">
            <v>61.2</v>
          </cell>
          <cell r="I149">
            <v>59</v>
          </cell>
          <cell r="J149">
            <v>57.1</v>
          </cell>
          <cell r="K149">
            <v>63.9</v>
          </cell>
          <cell r="L149">
            <v>65.8</v>
          </cell>
          <cell r="M149">
            <v>60</v>
          </cell>
          <cell r="N149">
            <v>65.2</v>
          </cell>
          <cell r="O149">
            <v>74.099999999999994</v>
          </cell>
          <cell r="P149">
            <v>78</v>
          </cell>
          <cell r="Q149">
            <v>88</v>
          </cell>
          <cell r="R149">
            <v>70.900000000000006</v>
          </cell>
          <cell r="S149">
            <v>50.7</v>
          </cell>
          <cell r="Z149">
            <v>59.6</v>
          </cell>
          <cell r="AA149">
            <v>61</v>
          </cell>
          <cell r="AB149">
            <v>58.3</v>
          </cell>
          <cell r="AC149">
            <v>66</v>
          </cell>
          <cell r="AD149">
            <v>85.8</v>
          </cell>
          <cell r="AE149">
            <v>61.4</v>
          </cell>
          <cell r="AF149">
            <v>64.599999999999994</v>
          </cell>
          <cell r="AI149">
            <v>65.599999999999994</v>
          </cell>
          <cell r="AJ149">
            <v>55.6</v>
          </cell>
          <cell r="AK149">
            <v>60.5</v>
          </cell>
          <cell r="AL149">
            <v>60.6</v>
          </cell>
          <cell r="AM149">
            <v>65.900000000000006</v>
          </cell>
          <cell r="AN149">
            <v>56.2</v>
          </cell>
          <cell r="AO149">
            <v>45.7</v>
          </cell>
          <cell r="AP149">
            <v>61.6</v>
          </cell>
          <cell r="AS149">
            <v>59.7</v>
          </cell>
          <cell r="AV149">
            <v>57.5</v>
          </cell>
          <cell r="AX149">
            <v>62.4</v>
          </cell>
          <cell r="AY149">
            <v>68.5</v>
          </cell>
          <cell r="AZ149">
            <v>59.7</v>
          </cell>
          <cell r="BA149">
            <v>60.5</v>
          </cell>
          <cell r="BD149">
            <v>60.2</v>
          </cell>
          <cell r="BE149">
            <v>54.4</v>
          </cell>
          <cell r="BF149">
            <v>54.6</v>
          </cell>
          <cell r="BG149">
            <v>69</v>
          </cell>
          <cell r="BH149">
            <v>69</v>
          </cell>
          <cell r="BK149">
            <v>54.3</v>
          </cell>
          <cell r="BN149">
            <v>67.2</v>
          </cell>
          <cell r="BO149">
            <v>65.3</v>
          </cell>
          <cell r="BQ149">
            <v>63</v>
          </cell>
          <cell r="BR149">
            <v>59.3</v>
          </cell>
          <cell r="BS149">
            <v>61.2</v>
          </cell>
          <cell r="BU149">
            <v>76.099999999999994</v>
          </cell>
          <cell r="BV149">
            <v>76.099999999999994</v>
          </cell>
          <cell r="BX149">
            <v>54.7</v>
          </cell>
          <cell r="BZ149">
            <v>65.099999999999994</v>
          </cell>
          <cell r="CA149">
            <v>66.8</v>
          </cell>
          <cell r="CD149">
            <v>54.3</v>
          </cell>
          <cell r="CE149">
            <v>62.7</v>
          </cell>
          <cell r="CH149">
            <v>92.3</v>
          </cell>
          <cell r="CI149">
            <v>97.1</v>
          </cell>
          <cell r="CK149">
            <v>52.9</v>
          </cell>
          <cell r="CL149">
            <v>58.2</v>
          </cell>
          <cell r="CM149">
            <v>60.4</v>
          </cell>
          <cell r="CN149">
            <v>60.8</v>
          </cell>
          <cell r="CO149">
            <v>53</v>
          </cell>
          <cell r="CP149">
            <v>71.7</v>
          </cell>
          <cell r="CQ149">
            <v>62.3</v>
          </cell>
          <cell r="CR149">
            <v>64.5</v>
          </cell>
          <cell r="CS149">
            <v>69</v>
          </cell>
          <cell r="CT149">
            <v>55.9</v>
          </cell>
          <cell r="CU149">
            <v>75.099999999999994</v>
          </cell>
          <cell r="CV149">
            <v>64.099999999999994</v>
          </cell>
          <cell r="CW149">
            <v>77.5</v>
          </cell>
          <cell r="CZ149">
            <v>112.8</v>
          </cell>
          <cell r="DI149">
            <v>71.900000000000006</v>
          </cell>
          <cell r="DL149">
            <v>60.7</v>
          </cell>
          <cell r="DM149">
            <v>59.7</v>
          </cell>
          <cell r="DN149">
            <v>61.4</v>
          </cell>
          <cell r="DO149">
            <v>50.8</v>
          </cell>
          <cell r="DY149">
            <v>1.8</v>
          </cell>
          <cell r="DZ149">
            <v>1.3</v>
          </cell>
          <cell r="EA149">
            <v>0.1</v>
          </cell>
          <cell r="EB149">
            <v>3.3</v>
          </cell>
          <cell r="EC149">
            <v>3.3</v>
          </cell>
          <cell r="ED149">
            <v>3.4</v>
          </cell>
          <cell r="EE149">
            <v>4.0999999999999996</v>
          </cell>
          <cell r="EF149">
            <v>1.4</v>
          </cell>
          <cell r="EG149">
            <v>7.3</v>
          </cell>
          <cell r="EH149">
            <v>6.1</v>
          </cell>
          <cell r="EI149">
            <v>1.7</v>
          </cell>
          <cell r="EJ149">
            <v>1.2</v>
          </cell>
          <cell r="EK149">
            <v>2.2000000000000002</v>
          </cell>
          <cell r="EL149">
            <v>2.2999999999999998</v>
          </cell>
          <cell r="EM149">
            <v>2.8</v>
          </cell>
          <cell r="EN149">
            <v>1.7</v>
          </cell>
          <cell r="EO149">
            <v>3.2</v>
          </cell>
          <cell r="EP149">
            <v>0.6</v>
          </cell>
          <cell r="EW149">
            <v>2.4</v>
          </cell>
          <cell r="EX149">
            <v>2.5</v>
          </cell>
          <cell r="EY149">
            <v>2.1</v>
          </cell>
          <cell r="EZ149">
            <v>3.1</v>
          </cell>
          <cell r="FA149">
            <v>2.1</v>
          </cell>
          <cell r="FB149">
            <v>3</v>
          </cell>
          <cell r="FC149">
            <v>5.2</v>
          </cell>
          <cell r="FF149">
            <v>2.5</v>
          </cell>
          <cell r="FG149">
            <v>1.5</v>
          </cell>
          <cell r="FH149">
            <v>1.3</v>
          </cell>
          <cell r="FI149">
            <v>1.5</v>
          </cell>
          <cell r="FJ149">
            <v>0.8</v>
          </cell>
          <cell r="FK149">
            <v>1.4</v>
          </cell>
          <cell r="FL149">
            <v>1.8</v>
          </cell>
          <cell r="FM149">
            <v>0.2</v>
          </cell>
          <cell r="FP149">
            <v>0</v>
          </cell>
          <cell r="FS149">
            <v>0.9</v>
          </cell>
          <cell r="FU149">
            <v>-1.1000000000000001</v>
          </cell>
          <cell r="FV149">
            <v>0.9</v>
          </cell>
          <cell r="FW149">
            <v>0</v>
          </cell>
          <cell r="FX149">
            <v>-6.3</v>
          </cell>
          <cell r="GA149">
            <v>0.8</v>
          </cell>
          <cell r="GB149">
            <v>1.5</v>
          </cell>
          <cell r="GC149">
            <v>1.7</v>
          </cell>
          <cell r="GD149">
            <v>0.9</v>
          </cell>
          <cell r="GE149">
            <v>0.6</v>
          </cell>
          <cell r="GH149">
            <v>1.3</v>
          </cell>
          <cell r="GK149">
            <v>2.6</v>
          </cell>
          <cell r="GL149">
            <v>1.6</v>
          </cell>
          <cell r="GN149">
            <v>1.6</v>
          </cell>
          <cell r="GO149">
            <v>0.9</v>
          </cell>
          <cell r="GP149">
            <v>2.2999999999999998</v>
          </cell>
          <cell r="GR149">
            <v>0.1</v>
          </cell>
          <cell r="GS149">
            <v>0.1</v>
          </cell>
          <cell r="GU149">
            <v>2.6</v>
          </cell>
          <cell r="GW149">
            <v>3.8</v>
          </cell>
          <cell r="GX149">
            <v>4.7</v>
          </cell>
          <cell r="HA149">
            <v>6.1</v>
          </cell>
          <cell r="HB149">
            <v>2</v>
          </cell>
          <cell r="HE149">
            <v>3.5</v>
          </cell>
          <cell r="HF149">
            <v>3.5</v>
          </cell>
          <cell r="HH149">
            <v>2.9</v>
          </cell>
          <cell r="HI149">
            <v>9.6</v>
          </cell>
          <cell r="HJ149">
            <v>2.9</v>
          </cell>
          <cell r="HK149">
            <v>3.2</v>
          </cell>
          <cell r="HL149">
            <v>3.1</v>
          </cell>
          <cell r="HM149">
            <v>4.0999999999999996</v>
          </cell>
          <cell r="HN149">
            <v>3</v>
          </cell>
          <cell r="HO149">
            <v>0.2</v>
          </cell>
          <cell r="HP149">
            <v>0.4</v>
          </cell>
          <cell r="HQ149">
            <v>0.7</v>
          </cell>
          <cell r="HR149">
            <v>0.1</v>
          </cell>
          <cell r="HS149">
            <v>0</v>
          </cell>
          <cell r="HT149">
            <v>0</v>
          </cell>
          <cell r="HW149">
            <v>-1.6</v>
          </cell>
          <cell r="IF149">
            <v>3.6</v>
          </cell>
          <cell r="II149">
            <v>5.2</v>
          </cell>
          <cell r="IJ149">
            <v>-1.5</v>
          </cell>
          <cell r="IK149">
            <v>11</v>
          </cell>
          <cell r="IL149">
            <v>13.4</v>
          </cell>
        </row>
        <row r="150">
          <cell r="B150">
            <v>64.400000000000006</v>
          </cell>
          <cell r="C150">
            <v>71.599999999999994</v>
          </cell>
          <cell r="D150">
            <v>73</v>
          </cell>
          <cell r="E150">
            <v>68.5</v>
          </cell>
          <cell r="F150">
            <v>72.099999999999994</v>
          </cell>
          <cell r="G150">
            <v>61</v>
          </cell>
          <cell r="H150">
            <v>61.6</v>
          </cell>
          <cell r="I150">
            <v>60.5</v>
          </cell>
          <cell r="J150">
            <v>57.4</v>
          </cell>
          <cell r="K150">
            <v>64.599999999999994</v>
          </cell>
          <cell r="L150">
            <v>71.3</v>
          </cell>
          <cell r="M150">
            <v>68.099999999999994</v>
          </cell>
          <cell r="N150">
            <v>77.3</v>
          </cell>
          <cell r="O150">
            <v>73.900000000000006</v>
          </cell>
          <cell r="P150">
            <v>77.599999999999994</v>
          </cell>
          <cell r="Q150">
            <v>88.5</v>
          </cell>
          <cell r="R150">
            <v>70.7</v>
          </cell>
          <cell r="S150">
            <v>52</v>
          </cell>
          <cell r="Z150">
            <v>60.5</v>
          </cell>
          <cell r="AA150">
            <v>61.9</v>
          </cell>
          <cell r="AB150">
            <v>59.2</v>
          </cell>
          <cell r="AC150">
            <v>66.8</v>
          </cell>
          <cell r="AD150">
            <v>87.5</v>
          </cell>
          <cell r="AE150">
            <v>60.9</v>
          </cell>
          <cell r="AF150">
            <v>66.599999999999994</v>
          </cell>
          <cell r="AI150">
            <v>65.7</v>
          </cell>
          <cell r="AJ150">
            <v>56.8</v>
          </cell>
          <cell r="AK150">
            <v>61.4</v>
          </cell>
          <cell r="AL150">
            <v>61.5</v>
          </cell>
          <cell r="AM150">
            <v>67.099999999999994</v>
          </cell>
          <cell r="AN150">
            <v>56.7</v>
          </cell>
          <cell r="AO150">
            <v>47.4</v>
          </cell>
          <cell r="AP150">
            <v>63.7</v>
          </cell>
          <cell r="AS150">
            <v>61.3</v>
          </cell>
          <cell r="AV150">
            <v>58.7</v>
          </cell>
          <cell r="AX150">
            <v>66.599999999999994</v>
          </cell>
          <cell r="AY150">
            <v>70.099999999999994</v>
          </cell>
          <cell r="AZ150">
            <v>63.4</v>
          </cell>
          <cell r="BA150">
            <v>69.599999999999994</v>
          </cell>
          <cell r="BD150">
            <v>61.5</v>
          </cell>
          <cell r="BE150">
            <v>55.2</v>
          </cell>
          <cell r="BF150">
            <v>55.6</v>
          </cell>
          <cell r="BG150">
            <v>69</v>
          </cell>
          <cell r="BH150">
            <v>68.900000000000006</v>
          </cell>
          <cell r="BK150">
            <v>55.1</v>
          </cell>
          <cell r="BN150">
            <v>68.3</v>
          </cell>
          <cell r="BO150">
            <v>66.099999999999994</v>
          </cell>
          <cell r="BQ150">
            <v>64</v>
          </cell>
          <cell r="BR150">
            <v>60.8</v>
          </cell>
          <cell r="BS150">
            <v>65.2</v>
          </cell>
          <cell r="BU150">
            <v>77</v>
          </cell>
          <cell r="BV150">
            <v>77</v>
          </cell>
          <cell r="BX150">
            <v>56.1</v>
          </cell>
          <cell r="BZ150">
            <v>65.7</v>
          </cell>
          <cell r="CA150">
            <v>68.3</v>
          </cell>
          <cell r="CD150">
            <v>55.4</v>
          </cell>
          <cell r="CE150">
            <v>63.3</v>
          </cell>
          <cell r="CH150">
            <v>94.7</v>
          </cell>
          <cell r="CI150">
            <v>99.7</v>
          </cell>
          <cell r="CK150">
            <v>53.3</v>
          </cell>
          <cell r="CL150">
            <v>59.3</v>
          </cell>
          <cell r="CM150">
            <v>60.4</v>
          </cell>
          <cell r="CN150">
            <v>60.8</v>
          </cell>
          <cell r="CO150">
            <v>54.8</v>
          </cell>
          <cell r="CP150">
            <v>68.3</v>
          </cell>
          <cell r="CQ150">
            <v>63</v>
          </cell>
          <cell r="CR150">
            <v>67.8</v>
          </cell>
          <cell r="CS150">
            <v>68.900000000000006</v>
          </cell>
          <cell r="CT150">
            <v>55.9</v>
          </cell>
          <cell r="CU150">
            <v>75</v>
          </cell>
          <cell r="CV150">
            <v>64.099999999999994</v>
          </cell>
          <cell r="CW150">
            <v>77.5</v>
          </cell>
          <cell r="CZ150">
            <v>115.9</v>
          </cell>
          <cell r="DI150">
            <v>70.7</v>
          </cell>
          <cell r="DL150">
            <v>63.1</v>
          </cell>
          <cell r="DM150">
            <v>59.8</v>
          </cell>
          <cell r="DN150">
            <v>65.7</v>
          </cell>
          <cell r="DO150">
            <v>50.8</v>
          </cell>
          <cell r="DY150">
            <v>4.4000000000000004</v>
          </cell>
          <cell r="DZ150">
            <v>1.6</v>
          </cell>
          <cell r="EA150">
            <v>1.1000000000000001</v>
          </cell>
          <cell r="EB150">
            <v>4.0999999999999996</v>
          </cell>
          <cell r="EC150">
            <v>1.4</v>
          </cell>
          <cell r="ED150">
            <v>1.5</v>
          </cell>
          <cell r="EE150">
            <v>0.7</v>
          </cell>
          <cell r="EF150">
            <v>2.5</v>
          </cell>
          <cell r="EG150">
            <v>0.5</v>
          </cell>
          <cell r="EH150">
            <v>1.1000000000000001</v>
          </cell>
          <cell r="EI150">
            <v>8.4</v>
          </cell>
          <cell r="EJ150">
            <v>13.5</v>
          </cell>
          <cell r="EK150">
            <v>18.600000000000001</v>
          </cell>
          <cell r="EL150">
            <v>-0.3</v>
          </cell>
          <cell r="EM150">
            <v>-0.5</v>
          </cell>
          <cell r="EN150">
            <v>0.6</v>
          </cell>
          <cell r="EO150">
            <v>-0.3</v>
          </cell>
          <cell r="EP150">
            <v>2.6</v>
          </cell>
          <cell r="EW150">
            <v>1.5</v>
          </cell>
          <cell r="EX150">
            <v>1.5</v>
          </cell>
          <cell r="EY150">
            <v>1.5</v>
          </cell>
          <cell r="EZ150">
            <v>1.2</v>
          </cell>
          <cell r="FA150">
            <v>2</v>
          </cell>
          <cell r="FB150">
            <v>-0.8</v>
          </cell>
          <cell r="FC150">
            <v>3.1</v>
          </cell>
          <cell r="FF150">
            <v>0.2</v>
          </cell>
          <cell r="FG150">
            <v>2.2000000000000002</v>
          </cell>
          <cell r="FH150">
            <v>1.5</v>
          </cell>
          <cell r="FI150">
            <v>1.5</v>
          </cell>
          <cell r="FJ150">
            <v>1.8</v>
          </cell>
          <cell r="FK150">
            <v>0.9</v>
          </cell>
          <cell r="FL150">
            <v>3.7</v>
          </cell>
          <cell r="FM150">
            <v>3.4</v>
          </cell>
          <cell r="FP150">
            <v>2.7</v>
          </cell>
          <cell r="FS150">
            <v>2.1</v>
          </cell>
          <cell r="FU150">
            <v>6.7</v>
          </cell>
          <cell r="FV150">
            <v>2.2999999999999998</v>
          </cell>
          <cell r="FW150">
            <v>6.2</v>
          </cell>
          <cell r="FX150">
            <v>15</v>
          </cell>
          <cell r="GA150">
            <v>2.2000000000000002</v>
          </cell>
          <cell r="GB150">
            <v>1.5</v>
          </cell>
          <cell r="GC150">
            <v>1.8</v>
          </cell>
          <cell r="GD150">
            <v>0</v>
          </cell>
          <cell r="GE150">
            <v>-0.1</v>
          </cell>
          <cell r="GH150">
            <v>1.5</v>
          </cell>
          <cell r="GK150">
            <v>1.6</v>
          </cell>
          <cell r="GL150">
            <v>1.2</v>
          </cell>
          <cell r="GN150">
            <v>1.6</v>
          </cell>
          <cell r="GO150">
            <v>2.5</v>
          </cell>
          <cell r="GP150">
            <v>6.5</v>
          </cell>
          <cell r="GR150">
            <v>1.2</v>
          </cell>
          <cell r="GS150">
            <v>1.2</v>
          </cell>
          <cell r="GU150">
            <v>2.6</v>
          </cell>
          <cell r="GW150">
            <v>0.9</v>
          </cell>
          <cell r="GX150">
            <v>2.2000000000000002</v>
          </cell>
          <cell r="HA150">
            <v>2</v>
          </cell>
          <cell r="HB150">
            <v>1</v>
          </cell>
          <cell r="HE150">
            <v>2.6</v>
          </cell>
          <cell r="HF150">
            <v>2.7</v>
          </cell>
          <cell r="HH150">
            <v>0.8</v>
          </cell>
          <cell r="HI150">
            <v>1.9</v>
          </cell>
          <cell r="HJ150">
            <v>0</v>
          </cell>
          <cell r="HK150">
            <v>0</v>
          </cell>
          <cell r="HL150">
            <v>3.4</v>
          </cell>
          <cell r="HM150">
            <v>-4.7</v>
          </cell>
          <cell r="HN150">
            <v>1.1000000000000001</v>
          </cell>
          <cell r="HO150">
            <v>5.0999999999999996</v>
          </cell>
          <cell r="HP150">
            <v>-0.1</v>
          </cell>
          <cell r="HQ150">
            <v>0</v>
          </cell>
          <cell r="HR150">
            <v>-0.1</v>
          </cell>
          <cell r="HS150">
            <v>0</v>
          </cell>
          <cell r="HT150">
            <v>0</v>
          </cell>
          <cell r="HW150">
            <v>2.7</v>
          </cell>
          <cell r="IF150">
            <v>-1.7</v>
          </cell>
          <cell r="II150">
            <v>4</v>
          </cell>
          <cell r="IJ150">
            <v>0.2</v>
          </cell>
          <cell r="IK150">
            <v>7</v>
          </cell>
          <cell r="IL150">
            <v>0</v>
          </cell>
        </row>
        <row r="151">
          <cell r="B151">
            <v>65.2</v>
          </cell>
          <cell r="C151">
            <v>72</v>
          </cell>
          <cell r="D151">
            <v>73.3</v>
          </cell>
          <cell r="E151">
            <v>69.099999999999994</v>
          </cell>
          <cell r="F151">
            <v>71.400000000000006</v>
          </cell>
          <cell r="G151">
            <v>62</v>
          </cell>
          <cell r="H151">
            <v>62.4</v>
          </cell>
          <cell r="I151">
            <v>61.8</v>
          </cell>
          <cell r="J151">
            <v>59.1</v>
          </cell>
          <cell r="K151">
            <v>63.8</v>
          </cell>
          <cell r="L151">
            <v>69.8</v>
          </cell>
          <cell r="M151">
            <v>67.8</v>
          </cell>
          <cell r="N151">
            <v>65.099999999999994</v>
          </cell>
          <cell r="O151">
            <v>72.2</v>
          </cell>
          <cell r="P151">
            <v>82.7</v>
          </cell>
          <cell r="Q151">
            <v>85.8</v>
          </cell>
          <cell r="R151">
            <v>72</v>
          </cell>
          <cell r="S151">
            <v>52.1</v>
          </cell>
          <cell r="Z151">
            <v>62</v>
          </cell>
          <cell r="AA151">
            <v>62.9</v>
          </cell>
          <cell r="AB151">
            <v>61</v>
          </cell>
          <cell r="AC151">
            <v>68</v>
          </cell>
          <cell r="AD151">
            <v>88.8</v>
          </cell>
          <cell r="AE151">
            <v>62.7</v>
          </cell>
          <cell r="AF151">
            <v>68.3</v>
          </cell>
          <cell r="AI151">
            <v>65.400000000000006</v>
          </cell>
          <cell r="AJ151">
            <v>58</v>
          </cell>
          <cell r="AK151">
            <v>61.9</v>
          </cell>
          <cell r="AL151">
            <v>62</v>
          </cell>
          <cell r="AM151">
            <v>67.599999999999994</v>
          </cell>
          <cell r="AN151">
            <v>57.3</v>
          </cell>
          <cell r="AO151">
            <v>49.8</v>
          </cell>
          <cell r="AP151">
            <v>63.7</v>
          </cell>
          <cell r="AS151">
            <v>61.4</v>
          </cell>
          <cell r="AV151">
            <v>59.2</v>
          </cell>
          <cell r="AX151">
            <v>66.7</v>
          </cell>
          <cell r="AY151">
            <v>69.900000000000006</v>
          </cell>
          <cell r="AZ151">
            <v>63.6</v>
          </cell>
          <cell r="BA151">
            <v>69.900000000000006</v>
          </cell>
          <cell r="BD151">
            <v>62</v>
          </cell>
          <cell r="BE151">
            <v>55.8</v>
          </cell>
          <cell r="BF151">
            <v>56.5</v>
          </cell>
          <cell r="BG151">
            <v>71</v>
          </cell>
          <cell r="BH151">
            <v>71</v>
          </cell>
          <cell r="BK151">
            <v>55.6</v>
          </cell>
          <cell r="BN151">
            <v>68.900000000000006</v>
          </cell>
          <cell r="BO151">
            <v>67.2</v>
          </cell>
          <cell r="BQ151">
            <v>65.400000000000006</v>
          </cell>
          <cell r="BR151">
            <v>61.5</v>
          </cell>
          <cell r="BS151">
            <v>66.2</v>
          </cell>
          <cell r="BU151">
            <v>77.5</v>
          </cell>
          <cell r="BV151">
            <v>77.5</v>
          </cell>
          <cell r="BX151">
            <v>58.1</v>
          </cell>
          <cell r="BZ151">
            <v>67.7</v>
          </cell>
          <cell r="CA151">
            <v>69.599999999999994</v>
          </cell>
          <cell r="CD151">
            <v>57.5</v>
          </cell>
          <cell r="CE151">
            <v>65.2</v>
          </cell>
          <cell r="CH151">
            <v>96.7</v>
          </cell>
          <cell r="CI151">
            <v>101.8</v>
          </cell>
          <cell r="CK151">
            <v>54.3</v>
          </cell>
          <cell r="CL151">
            <v>60.4</v>
          </cell>
          <cell r="CM151">
            <v>62.6</v>
          </cell>
          <cell r="CN151">
            <v>63</v>
          </cell>
          <cell r="CO151">
            <v>55.5</v>
          </cell>
          <cell r="CP151">
            <v>73.400000000000006</v>
          </cell>
          <cell r="CQ151">
            <v>64</v>
          </cell>
          <cell r="CR151">
            <v>70.2</v>
          </cell>
          <cell r="CS151">
            <v>71.099999999999994</v>
          </cell>
          <cell r="CT151">
            <v>57.5</v>
          </cell>
          <cell r="CU151">
            <v>75</v>
          </cell>
          <cell r="CV151">
            <v>64.099999999999994</v>
          </cell>
          <cell r="CW151">
            <v>77.5</v>
          </cell>
          <cell r="CZ151">
            <v>116.4</v>
          </cell>
          <cell r="DI151">
            <v>70.400000000000006</v>
          </cell>
          <cell r="DL151">
            <v>63.3</v>
          </cell>
          <cell r="DM151">
            <v>60.8</v>
          </cell>
          <cell r="DN151">
            <v>65.3</v>
          </cell>
          <cell r="DO151">
            <v>50.8</v>
          </cell>
          <cell r="DY151">
            <v>1.2</v>
          </cell>
          <cell r="DZ151">
            <v>0.6</v>
          </cell>
          <cell r="EA151">
            <v>0.4</v>
          </cell>
          <cell r="EB151">
            <v>0.9</v>
          </cell>
          <cell r="EC151">
            <v>-1</v>
          </cell>
          <cell r="ED151">
            <v>1.6</v>
          </cell>
          <cell r="EE151">
            <v>1.3</v>
          </cell>
          <cell r="EF151">
            <v>2.1</v>
          </cell>
          <cell r="EG151">
            <v>3</v>
          </cell>
          <cell r="EH151">
            <v>-1.2</v>
          </cell>
          <cell r="EI151">
            <v>-2.1</v>
          </cell>
          <cell r="EJ151">
            <v>-0.4</v>
          </cell>
          <cell r="EK151">
            <v>-15.8</v>
          </cell>
          <cell r="EL151">
            <v>-2.2999999999999998</v>
          </cell>
          <cell r="EM151">
            <v>6.6</v>
          </cell>
          <cell r="EN151">
            <v>-3.1</v>
          </cell>
          <cell r="EO151">
            <v>1.8</v>
          </cell>
          <cell r="EP151">
            <v>0.2</v>
          </cell>
          <cell r="EW151">
            <v>2.5</v>
          </cell>
          <cell r="EX151">
            <v>1.6</v>
          </cell>
          <cell r="EY151">
            <v>3</v>
          </cell>
          <cell r="EZ151">
            <v>1.8</v>
          </cell>
          <cell r="FA151">
            <v>1.5</v>
          </cell>
          <cell r="FB151">
            <v>3</v>
          </cell>
          <cell r="FC151">
            <v>2.6</v>
          </cell>
          <cell r="FF151">
            <v>-0.5</v>
          </cell>
          <cell r="FG151">
            <v>2.1</v>
          </cell>
          <cell r="FH151">
            <v>0.8</v>
          </cell>
          <cell r="FI151">
            <v>0.8</v>
          </cell>
          <cell r="FJ151">
            <v>0.7</v>
          </cell>
          <cell r="FK151">
            <v>1.1000000000000001</v>
          </cell>
          <cell r="FL151">
            <v>5.0999999999999996</v>
          </cell>
          <cell r="FM151">
            <v>0</v>
          </cell>
          <cell r="FP151">
            <v>0.2</v>
          </cell>
          <cell r="FS151">
            <v>0.9</v>
          </cell>
          <cell r="FU151">
            <v>0.2</v>
          </cell>
          <cell r="FV151">
            <v>-0.3</v>
          </cell>
          <cell r="FW151">
            <v>0.3</v>
          </cell>
          <cell r="FX151">
            <v>0.4</v>
          </cell>
          <cell r="GA151">
            <v>0.8</v>
          </cell>
          <cell r="GB151">
            <v>1.1000000000000001</v>
          </cell>
          <cell r="GC151">
            <v>1.6</v>
          </cell>
          <cell r="GD151">
            <v>2.9</v>
          </cell>
          <cell r="GE151">
            <v>3</v>
          </cell>
          <cell r="GH151">
            <v>0.9</v>
          </cell>
          <cell r="GK151">
            <v>0.9</v>
          </cell>
          <cell r="GL151">
            <v>1.7</v>
          </cell>
          <cell r="GN151">
            <v>2.2000000000000002</v>
          </cell>
          <cell r="GO151">
            <v>1.2</v>
          </cell>
          <cell r="GP151">
            <v>1.5</v>
          </cell>
          <cell r="GR151">
            <v>0.6</v>
          </cell>
          <cell r="GS151">
            <v>0.6</v>
          </cell>
          <cell r="GU151">
            <v>3.6</v>
          </cell>
          <cell r="GW151">
            <v>3</v>
          </cell>
          <cell r="GX151">
            <v>1.9</v>
          </cell>
          <cell r="HA151">
            <v>3.8</v>
          </cell>
          <cell r="HB151">
            <v>3</v>
          </cell>
          <cell r="HE151">
            <v>2.1</v>
          </cell>
          <cell r="HF151">
            <v>2.1</v>
          </cell>
          <cell r="HH151">
            <v>1.9</v>
          </cell>
          <cell r="HI151">
            <v>1.9</v>
          </cell>
          <cell r="HJ151">
            <v>3.6</v>
          </cell>
          <cell r="HK151">
            <v>3.6</v>
          </cell>
          <cell r="HL151">
            <v>1.3</v>
          </cell>
          <cell r="HM151">
            <v>7.5</v>
          </cell>
          <cell r="HN151">
            <v>1.6</v>
          </cell>
          <cell r="HO151">
            <v>3.5</v>
          </cell>
          <cell r="HP151">
            <v>3.2</v>
          </cell>
          <cell r="HQ151">
            <v>2.9</v>
          </cell>
          <cell r="HR151">
            <v>0</v>
          </cell>
          <cell r="HS151">
            <v>0</v>
          </cell>
          <cell r="HT151">
            <v>0</v>
          </cell>
          <cell r="HW151">
            <v>0.4</v>
          </cell>
          <cell r="IF151">
            <v>-0.4</v>
          </cell>
          <cell r="II151">
            <v>0.3</v>
          </cell>
          <cell r="IJ151">
            <v>1.7</v>
          </cell>
          <cell r="IK151">
            <v>-0.6</v>
          </cell>
          <cell r="IL151">
            <v>0</v>
          </cell>
        </row>
        <row r="152">
          <cell r="B152">
            <v>66</v>
          </cell>
          <cell r="C152">
            <v>73.5</v>
          </cell>
          <cell r="D152">
            <v>75.599999999999994</v>
          </cell>
          <cell r="E152">
            <v>68.7</v>
          </cell>
          <cell r="F152">
            <v>72.5</v>
          </cell>
          <cell r="G152">
            <v>63.5</v>
          </cell>
          <cell r="H152">
            <v>64.2</v>
          </cell>
          <cell r="I152">
            <v>63</v>
          </cell>
          <cell r="J152">
            <v>60.9</v>
          </cell>
          <cell r="K152">
            <v>65.3</v>
          </cell>
          <cell r="L152">
            <v>68.400000000000006</v>
          </cell>
          <cell r="M152">
            <v>66.8</v>
          </cell>
          <cell r="N152">
            <v>61</v>
          </cell>
          <cell r="O152">
            <v>70.599999999999994</v>
          </cell>
          <cell r="P152">
            <v>78.599999999999994</v>
          </cell>
          <cell r="Q152">
            <v>86.4</v>
          </cell>
          <cell r="R152">
            <v>72.2</v>
          </cell>
          <cell r="S152">
            <v>52.8</v>
          </cell>
          <cell r="Z152">
            <v>63.1</v>
          </cell>
          <cell r="AA152">
            <v>64.099999999999994</v>
          </cell>
          <cell r="AB152">
            <v>62.2</v>
          </cell>
          <cell r="AC152">
            <v>69.900000000000006</v>
          </cell>
          <cell r="AD152">
            <v>86.2</v>
          </cell>
          <cell r="AE152">
            <v>64.5</v>
          </cell>
          <cell r="AF152">
            <v>71</v>
          </cell>
          <cell r="AI152">
            <v>67.099999999999994</v>
          </cell>
          <cell r="AJ152">
            <v>61.6</v>
          </cell>
          <cell r="AK152">
            <v>64.5</v>
          </cell>
          <cell r="AL152">
            <v>64.599999999999994</v>
          </cell>
          <cell r="AM152">
            <v>71</v>
          </cell>
          <cell r="AN152">
            <v>59.4</v>
          </cell>
          <cell r="AO152">
            <v>55.3</v>
          </cell>
          <cell r="AP152">
            <v>65.099999999999994</v>
          </cell>
          <cell r="AS152">
            <v>62.6</v>
          </cell>
          <cell r="AV152">
            <v>60.1</v>
          </cell>
          <cell r="AX152">
            <v>66.5</v>
          </cell>
          <cell r="AY152">
            <v>70.400000000000006</v>
          </cell>
          <cell r="AZ152">
            <v>62.6</v>
          </cell>
          <cell r="BA152">
            <v>70.2</v>
          </cell>
          <cell r="BD152">
            <v>63.2</v>
          </cell>
          <cell r="BE152">
            <v>57.2</v>
          </cell>
          <cell r="BF152">
            <v>57.4</v>
          </cell>
          <cell r="BG152">
            <v>74.2</v>
          </cell>
          <cell r="BH152">
            <v>74.2</v>
          </cell>
          <cell r="BK152">
            <v>57.2</v>
          </cell>
          <cell r="BN152">
            <v>70.2</v>
          </cell>
          <cell r="BO152">
            <v>69.099999999999994</v>
          </cell>
          <cell r="BQ152">
            <v>66.5</v>
          </cell>
          <cell r="BR152">
            <v>62.7</v>
          </cell>
          <cell r="BS152">
            <v>67.3</v>
          </cell>
          <cell r="BU152">
            <v>78.099999999999994</v>
          </cell>
          <cell r="BV152">
            <v>78.099999999999994</v>
          </cell>
          <cell r="BX152">
            <v>60.4</v>
          </cell>
          <cell r="BZ152">
            <v>68.099999999999994</v>
          </cell>
          <cell r="CA152">
            <v>69.5</v>
          </cell>
          <cell r="CD152">
            <v>58.6</v>
          </cell>
          <cell r="CE152">
            <v>67.8</v>
          </cell>
          <cell r="CH152">
            <v>99.1</v>
          </cell>
          <cell r="CI152">
            <v>104.5</v>
          </cell>
          <cell r="CK152">
            <v>55.8</v>
          </cell>
          <cell r="CL152">
            <v>60.8</v>
          </cell>
          <cell r="CM152">
            <v>64.3</v>
          </cell>
          <cell r="CN152">
            <v>64.400000000000006</v>
          </cell>
          <cell r="CO152">
            <v>56</v>
          </cell>
          <cell r="CP152">
            <v>76.900000000000006</v>
          </cell>
          <cell r="CQ152">
            <v>64.7</v>
          </cell>
          <cell r="CR152">
            <v>70.8</v>
          </cell>
          <cell r="CS152">
            <v>71.900000000000006</v>
          </cell>
          <cell r="CT152">
            <v>62.6</v>
          </cell>
          <cell r="CU152">
            <v>82.3</v>
          </cell>
          <cell r="CV152">
            <v>71.099999999999994</v>
          </cell>
          <cell r="CW152">
            <v>84.7</v>
          </cell>
          <cell r="CZ152">
            <v>114</v>
          </cell>
          <cell r="DI152">
            <v>70.400000000000006</v>
          </cell>
          <cell r="DL152">
            <v>62.9</v>
          </cell>
          <cell r="DM152">
            <v>64.2</v>
          </cell>
          <cell r="DN152">
            <v>61.8</v>
          </cell>
          <cell r="DO152">
            <v>50.8</v>
          </cell>
          <cell r="DY152">
            <v>1.2</v>
          </cell>
          <cell r="DZ152">
            <v>2.1</v>
          </cell>
          <cell r="EA152">
            <v>3.1</v>
          </cell>
          <cell r="EB152">
            <v>-0.6</v>
          </cell>
          <cell r="EC152">
            <v>1.5</v>
          </cell>
          <cell r="ED152">
            <v>2.4</v>
          </cell>
          <cell r="EE152">
            <v>2.9</v>
          </cell>
          <cell r="EF152">
            <v>1.9</v>
          </cell>
          <cell r="EG152">
            <v>3</v>
          </cell>
          <cell r="EH152">
            <v>2.4</v>
          </cell>
          <cell r="EI152">
            <v>-2</v>
          </cell>
          <cell r="EJ152">
            <v>-1.5</v>
          </cell>
          <cell r="EK152">
            <v>-6.3</v>
          </cell>
          <cell r="EL152">
            <v>-2.2000000000000002</v>
          </cell>
          <cell r="EM152">
            <v>-5</v>
          </cell>
          <cell r="EN152">
            <v>0.7</v>
          </cell>
          <cell r="EO152">
            <v>0.3</v>
          </cell>
          <cell r="EP152">
            <v>1.3</v>
          </cell>
          <cell r="EW152">
            <v>1.8</v>
          </cell>
          <cell r="EX152">
            <v>1.9</v>
          </cell>
          <cell r="EY152">
            <v>2</v>
          </cell>
          <cell r="EZ152">
            <v>2.8</v>
          </cell>
          <cell r="FA152">
            <v>-2.9</v>
          </cell>
          <cell r="FB152">
            <v>2.9</v>
          </cell>
          <cell r="FC152">
            <v>4</v>
          </cell>
          <cell r="FF152">
            <v>2.6</v>
          </cell>
          <cell r="FG152">
            <v>6.2</v>
          </cell>
          <cell r="FH152">
            <v>4.2</v>
          </cell>
          <cell r="FI152">
            <v>4.2</v>
          </cell>
          <cell r="FJ152">
            <v>5</v>
          </cell>
          <cell r="FK152">
            <v>3.7</v>
          </cell>
          <cell r="FL152">
            <v>11</v>
          </cell>
          <cell r="FM152">
            <v>2.2000000000000002</v>
          </cell>
          <cell r="FP152">
            <v>2</v>
          </cell>
          <cell r="FS152">
            <v>1.5</v>
          </cell>
          <cell r="FU152">
            <v>-0.3</v>
          </cell>
          <cell r="FV152">
            <v>0.7</v>
          </cell>
          <cell r="FW152">
            <v>-1.6</v>
          </cell>
          <cell r="FX152">
            <v>0.4</v>
          </cell>
          <cell r="GA152">
            <v>1.9</v>
          </cell>
          <cell r="GB152">
            <v>2.5</v>
          </cell>
          <cell r="GC152">
            <v>1.6</v>
          </cell>
          <cell r="GD152">
            <v>4.5</v>
          </cell>
          <cell r="GE152">
            <v>4.5</v>
          </cell>
          <cell r="GH152">
            <v>2.9</v>
          </cell>
          <cell r="GK152">
            <v>1.9</v>
          </cell>
          <cell r="GL152">
            <v>2.8</v>
          </cell>
          <cell r="GN152">
            <v>1.7</v>
          </cell>
          <cell r="GO152">
            <v>2</v>
          </cell>
          <cell r="GP152">
            <v>1.7</v>
          </cell>
          <cell r="GR152">
            <v>0.8</v>
          </cell>
          <cell r="GS152">
            <v>0.8</v>
          </cell>
          <cell r="GU152">
            <v>4</v>
          </cell>
          <cell r="GW152">
            <v>0.6</v>
          </cell>
          <cell r="GX152">
            <v>-0.1</v>
          </cell>
          <cell r="HA152">
            <v>1.9</v>
          </cell>
          <cell r="HB152">
            <v>4</v>
          </cell>
          <cell r="HE152">
            <v>2.5</v>
          </cell>
          <cell r="HF152">
            <v>2.7</v>
          </cell>
          <cell r="HH152">
            <v>2.8</v>
          </cell>
          <cell r="HI152">
            <v>0.7</v>
          </cell>
          <cell r="HJ152">
            <v>2.7</v>
          </cell>
          <cell r="HK152">
            <v>2.2000000000000002</v>
          </cell>
          <cell r="HL152">
            <v>0.9</v>
          </cell>
          <cell r="HM152">
            <v>4.8</v>
          </cell>
          <cell r="HN152">
            <v>1.1000000000000001</v>
          </cell>
          <cell r="HO152">
            <v>0.9</v>
          </cell>
          <cell r="HP152">
            <v>1.1000000000000001</v>
          </cell>
          <cell r="HQ152">
            <v>8.9</v>
          </cell>
          <cell r="HR152">
            <v>9.6999999999999993</v>
          </cell>
          <cell r="HS152">
            <v>10.9</v>
          </cell>
          <cell r="HT152">
            <v>9.3000000000000007</v>
          </cell>
          <cell r="HW152">
            <v>-2.1</v>
          </cell>
          <cell r="IF152">
            <v>0</v>
          </cell>
          <cell r="II152">
            <v>-0.6</v>
          </cell>
          <cell r="IJ152">
            <v>5.6</v>
          </cell>
          <cell r="IK152">
            <v>-5.4</v>
          </cell>
          <cell r="IL152">
            <v>0</v>
          </cell>
        </row>
        <row r="153">
          <cell r="B153">
            <v>67</v>
          </cell>
          <cell r="C153">
            <v>73.900000000000006</v>
          </cell>
          <cell r="D153">
            <v>76.5</v>
          </cell>
          <cell r="E153">
            <v>68.2</v>
          </cell>
          <cell r="F153">
            <v>73.2</v>
          </cell>
          <cell r="G153">
            <v>65.2</v>
          </cell>
          <cell r="H153">
            <v>66.7</v>
          </cell>
          <cell r="I153">
            <v>63.6</v>
          </cell>
          <cell r="J153">
            <v>63</v>
          </cell>
          <cell r="K153">
            <v>68.8</v>
          </cell>
          <cell r="L153">
            <v>69.900000000000006</v>
          </cell>
          <cell r="M153">
            <v>67.900000000000006</v>
          </cell>
          <cell r="N153">
            <v>68.2</v>
          </cell>
          <cell r="O153">
            <v>71.5</v>
          </cell>
          <cell r="P153">
            <v>79.099999999999994</v>
          </cell>
          <cell r="Q153">
            <v>84.4</v>
          </cell>
          <cell r="R153">
            <v>72.400000000000006</v>
          </cell>
          <cell r="S153">
            <v>53.4</v>
          </cell>
          <cell r="Z153">
            <v>64.400000000000006</v>
          </cell>
          <cell r="AA153">
            <v>65.599999999999994</v>
          </cell>
          <cell r="AB153">
            <v>63.2</v>
          </cell>
          <cell r="AC153">
            <v>70.599999999999994</v>
          </cell>
          <cell r="AD153">
            <v>85.8</v>
          </cell>
          <cell r="AE153">
            <v>64.3</v>
          </cell>
          <cell r="AF153">
            <v>73</v>
          </cell>
          <cell r="AI153">
            <v>66.900000000000006</v>
          </cell>
          <cell r="AJ153">
            <v>62.7</v>
          </cell>
          <cell r="AK153">
            <v>65.900000000000006</v>
          </cell>
          <cell r="AL153">
            <v>66.3</v>
          </cell>
          <cell r="AM153">
            <v>71.599999999999994</v>
          </cell>
          <cell r="AN153">
            <v>60.4</v>
          </cell>
          <cell r="AO153">
            <v>55.8</v>
          </cell>
          <cell r="AP153">
            <v>65.3</v>
          </cell>
          <cell r="AS153">
            <v>62.9</v>
          </cell>
          <cell r="AV153">
            <v>61.5</v>
          </cell>
          <cell r="AX153">
            <v>67.2</v>
          </cell>
          <cell r="AY153">
            <v>70.099999999999994</v>
          </cell>
          <cell r="AZ153">
            <v>62.7</v>
          </cell>
          <cell r="BA153">
            <v>73.900000000000006</v>
          </cell>
          <cell r="BD153">
            <v>63.7</v>
          </cell>
          <cell r="BE153">
            <v>58.1</v>
          </cell>
          <cell r="BF153">
            <v>58.3</v>
          </cell>
          <cell r="BG153">
            <v>73.900000000000006</v>
          </cell>
          <cell r="BH153">
            <v>73.3</v>
          </cell>
          <cell r="BK153">
            <v>58</v>
          </cell>
          <cell r="BN153">
            <v>72.099999999999994</v>
          </cell>
          <cell r="BO153">
            <v>69.599999999999994</v>
          </cell>
          <cell r="BQ153">
            <v>67.3</v>
          </cell>
          <cell r="BR153">
            <v>63.2</v>
          </cell>
          <cell r="BS153">
            <v>68</v>
          </cell>
          <cell r="BU153">
            <v>78.599999999999994</v>
          </cell>
          <cell r="BV153">
            <v>78.599999999999994</v>
          </cell>
          <cell r="BX153">
            <v>60.6</v>
          </cell>
          <cell r="BZ153">
            <v>69.099999999999994</v>
          </cell>
          <cell r="CA153">
            <v>70.599999999999994</v>
          </cell>
          <cell r="CD153">
            <v>61.2</v>
          </cell>
          <cell r="CE153">
            <v>68.5</v>
          </cell>
          <cell r="CH153">
            <v>68.900000000000006</v>
          </cell>
          <cell r="CI153">
            <v>69.400000000000006</v>
          </cell>
          <cell r="CK153">
            <v>57.7</v>
          </cell>
          <cell r="CL153">
            <v>62.2</v>
          </cell>
          <cell r="CM153">
            <v>64.8</v>
          </cell>
          <cell r="CN153">
            <v>64.8</v>
          </cell>
          <cell r="CO153">
            <v>56.5</v>
          </cell>
          <cell r="CP153">
            <v>76.5</v>
          </cell>
          <cell r="CQ153">
            <v>66</v>
          </cell>
          <cell r="CR153">
            <v>71.900000000000006</v>
          </cell>
          <cell r="CS153">
            <v>72.5</v>
          </cell>
          <cell r="CT153">
            <v>63.3</v>
          </cell>
          <cell r="CU153">
            <v>82.4</v>
          </cell>
          <cell r="CV153">
            <v>71.2</v>
          </cell>
          <cell r="CW153">
            <v>84.9</v>
          </cell>
          <cell r="CZ153">
            <v>111.9</v>
          </cell>
          <cell r="DI153">
            <v>70.3</v>
          </cell>
          <cell r="DL153">
            <v>63.9</v>
          </cell>
          <cell r="DM153">
            <v>63.5</v>
          </cell>
          <cell r="DN153">
            <v>64.2</v>
          </cell>
          <cell r="DO153">
            <v>56.3</v>
          </cell>
          <cell r="DY153">
            <v>1.5</v>
          </cell>
          <cell r="DZ153">
            <v>0.5</v>
          </cell>
          <cell r="EA153">
            <v>1.2</v>
          </cell>
          <cell r="EB153">
            <v>-0.7</v>
          </cell>
          <cell r="EC153">
            <v>1</v>
          </cell>
          <cell r="ED153">
            <v>2.7</v>
          </cell>
          <cell r="EE153">
            <v>3.9</v>
          </cell>
          <cell r="EF153">
            <v>1</v>
          </cell>
          <cell r="EG153">
            <v>3.4</v>
          </cell>
          <cell r="EH153">
            <v>5.4</v>
          </cell>
          <cell r="EI153">
            <v>2.2000000000000002</v>
          </cell>
          <cell r="EJ153">
            <v>1.6</v>
          </cell>
          <cell r="EK153">
            <v>11.8</v>
          </cell>
          <cell r="EL153">
            <v>1.3</v>
          </cell>
          <cell r="EM153">
            <v>0.6</v>
          </cell>
          <cell r="EN153">
            <v>-2.2999999999999998</v>
          </cell>
          <cell r="EO153">
            <v>0.3</v>
          </cell>
          <cell r="EP153">
            <v>1.1000000000000001</v>
          </cell>
          <cell r="EW153">
            <v>2.1</v>
          </cell>
          <cell r="EX153">
            <v>2.2999999999999998</v>
          </cell>
          <cell r="EY153">
            <v>1.6</v>
          </cell>
          <cell r="EZ153">
            <v>1</v>
          </cell>
          <cell r="FA153">
            <v>-0.5</v>
          </cell>
          <cell r="FB153">
            <v>-0.3</v>
          </cell>
          <cell r="FC153">
            <v>2.8</v>
          </cell>
          <cell r="FF153">
            <v>-0.3</v>
          </cell>
          <cell r="FG153">
            <v>1.8</v>
          </cell>
          <cell r="FH153">
            <v>2.2000000000000002</v>
          </cell>
          <cell r="FI153">
            <v>2.6</v>
          </cell>
          <cell r="FJ153">
            <v>0.8</v>
          </cell>
          <cell r="FK153">
            <v>1.7</v>
          </cell>
          <cell r="FL153">
            <v>0.9</v>
          </cell>
          <cell r="FM153">
            <v>0.3</v>
          </cell>
          <cell r="FP153">
            <v>0.5</v>
          </cell>
          <cell r="FS153">
            <v>2.2999999999999998</v>
          </cell>
          <cell r="FU153">
            <v>1.1000000000000001</v>
          </cell>
          <cell r="FV153">
            <v>-0.4</v>
          </cell>
          <cell r="FW153">
            <v>0.2</v>
          </cell>
          <cell r="FX153">
            <v>5.3</v>
          </cell>
          <cell r="GA153">
            <v>0.8</v>
          </cell>
          <cell r="GB153">
            <v>1.6</v>
          </cell>
          <cell r="GC153">
            <v>1.6</v>
          </cell>
          <cell r="GD153">
            <v>-0.4</v>
          </cell>
          <cell r="GE153">
            <v>-1.2</v>
          </cell>
          <cell r="GH153">
            <v>1.4</v>
          </cell>
          <cell r="GK153">
            <v>2.7</v>
          </cell>
          <cell r="GL153">
            <v>0.7</v>
          </cell>
          <cell r="GN153">
            <v>1.2</v>
          </cell>
          <cell r="GO153">
            <v>0.8</v>
          </cell>
          <cell r="GP153">
            <v>1</v>
          </cell>
          <cell r="GR153">
            <v>0.6</v>
          </cell>
          <cell r="GS153">
            <v>0.6</v>
          </cell>
          <cell r="GU153">
            <v>0.3</v>
          </cell>
          <cell r="GW153">
            <v>1.5</v>
          </cell>
          <cell r="GX153">
            <v>1.6</v>
          </cell>
          <cell r="HA153">
            <v>4.4000000000000004</v>
          </cell>
          <cell r="HB153">
            <v>1</v>
          </cell>
          <cell r="HE153">
            <v>-30.5</v>
          </cell>
          <cell r="HF153">
            <v>-33.6</v>
          </cell>
          <cell r="HH153">
            <v>3.4</v>
          </cell>
          <cell r="HI153">
            <v>2.2999999999999998</v>
          </cell>
          <cell r="HJ153">
            <v>0.8</v>
          </cell>
          <cell r="HK153">
            <v>0.6</v>
          </cell>
          <cell r="HL153">
            <v>0.9</v>
          </cell>
          <cell r="HM153">
            <v>-0.5</v>
          </cell>
          <cell r="HN153">
            <v>2</v>
          </cell>
          <cell r="HO153">
            <v>1.6</v>
          </cell>
          <cell r="HP153">
            <v>0.8</v>
          </cell>
          <cell r="HQ153">
            <v>1.1000000000000001</v>
          </cell>
          <cell r="HR153">
            <v>0.1</v>
          </cell>
          <cell r="HS153">
            <v>0.1</v>
          </cell>
          <cell r="HT153">
            <v>0.2</v>
          </cell>
          <cell r="HW153">
            <v>-1.8</v>
          </cell>
          <cell r="IF153">
            <v>-0.1</v>
          </cell>
          <cell r="II153">
            <v>1.6</v>
          </cell>
          <cell r="IJ153">
            <v>-1.1000000000000001</v>
          </cell>
          <cell r="IK153">
            <v>3.9</v>
          </cell>
          <cell r="IL153">
            <v>10.8</v>
          </cell>
        </row>
        <row r="154">
          <cell r="B154">
            <v>66.8</v>
          </cell>
          <cell r="C154">
            <v>73.8</v>
          </cell>
          <cell r="D154">
            <v>76.7</v>
          </cell>
          <cell r="E154">
            <v>67.7</v>
          </cell>
          <cell r="F154">
            <v>72.5</v>
          </cell>
          <cell r="G154">
            <v>66.7</v>
          </cell>
          <cell r="H154">
            <v>68.2</v>
          </cell>
          <cell r="I154">
            <v>65.3</v>
          </cell>
          <cell r="J154">
            <v>65</v>
          </cell>
          <cell r="K154">
            <v>68.2</v>
          </cell>
          <cell r="L154">
            <v>70.099999999999994</v>
          </cell>
          <cell r="M154">
            <v>68.5</v>
          </cell>
          <cell r="N154">
            <v>68.599999999999994</v>
          </cell>
          <cell r="O154">
            <v>71.099999999999994</v>
          </cell>
          <cell r="P154">
            <v>76.400000000000006</v>
          </cell>
          <cell r="Q154">
            <v>85.8</v>
          </cell>
          <cell r="R154">
            <v>71.8</v>
          </cell>
          <cell r="S154">
            <v>53.5</v>
          </cell>
          <cell r="Z154">
            <v>65.8</v>
          </cell>
          <cell r="AA154">
            <v>67.099999999999994</v>
          </cell>
          <cell r="AB154">
            <v>64.7</v>
          </cell>
          <cell r="AC154">
            <v>72.099999999999994</v>
          </cell>
          <cell r="AD154">
            <v>85.8</v>
          </cell>
          <cell r="AE154">
            <v>65.8</v>
          </cell>
          <cell r="AF154">
            <v>75.5</v>
          </cell>
          <cell r="AI154">
            <v>67.400000000000006</v>
          </cell>
          <cell r="AJ154">
            <v>64.3</v>
          </cell>
          <cell r="AK154">
            <v>67.7</v>
          </cell>
          <cell r="AL154">
            <v>68.2</v>
          </cell>
          <cell r="AM154">
            <v>72.5</v>
          </cell>
          <cell r="AN154">
            <v>61.8</v>
          </cell>
          <cell r="AO154">
            <v>57</v>
          </cell>
          <cell r="AP154">
            <v>67.2</v>
          </cell>
          <cell r="AS154">
            <v>66.7</v>
          </cell>
          <cell r="AV154">
            <v>62.8</v>
          </cell>
          <cell r="AX154">
            <v>69.3</v>
          </cell>
          <cell r="AY154">
            <v>72.2</v>
          </cell>
          <cell r="AZ154">
            <v>64.900000000000006</v>
          </cell>
          <cell r="BA154">
            <v>75.8</v>
          </cell>
          <cell r="BD154">
            <v>65.099999999999994</v>
          </cell>
          <cell r="BE154">
            <v>59.4</v>
          </cell>
          <cell r="BF154">
            <v>59.6</v>
          </cell>
          <cell r="BG154">
            <v>72.900000000000006</v>
          </cell>
          <cell r="BH154">
            <v>71.900000000000006</v>
          </cell>
          <cell r="BK154">
            <v>59.3</v>
          </cell>
          <cell r="BN154">
            <v>73.5</v>
          </cell>
          <cell r="BO154">
            <v>70.099999999999994</v>
          </cell>
          <cell r="BQ154">
            <v>67.7</v>
          </cell>
          <cell r="BR154">
            <v>64.099999999999994</v>
          </cell>
          <cell r="BS154">
            <v>69.599999999999994</v>
          </cell>
          <cell r="BU154">
            <v>79.099999999999994</v>
          </cell>
          <cell r="BV154">
            <v>79.099999999999994</v>
          </cell>
          <cell r="BX154">
            <v>61.4</v>
          </cell>
          <cell r="BZ154">
            <v>71.400000000000006</v>
          </cell>
          <cell r="CA154">
            <v>70.900000000000006</v>
          </cell>
          <cell r="CD154">
            <v>62.3</v>
          </cell>
          <cell r="CE154">
            <v>68.400000000000006</v>
          </cell>
          <cell r="CH154">
            <v>52.8</v>
          </cell>
          <cell r="CI154">
            <v>50.7</v>
          </cell>
          <cell r="CK154">
            <v>58.7</v>
          </cell>
          <cell r="CL154">
            <v>63.3</v>
          </cell>
          <cell r="CM154">
            <v>66</v>
          </cell>
          <cell r="CN154">
            <v>66.2</v>
          </cell>
          <cell r="CO154">
            <v>57.3</v>
          </cell>
          <cell r="CP154">
            <v>79.3</v>
          </cell>
          <cell r="CQ154">
            <v>66.900000000000006</v>
          </cell>
          <cell r="CR154">
            <v>74</v>
          </cell>
          <cell r="CS154">
            <v>74.3</v>
          </cell>
          <cell r="CT154">
            <v>63.3</v>
          </cell>
          <cell r="CU154">
            <v>82.4</v>
          </cell>
          <cell r="CV154">
            <v>71.2</v>
          </cell>
          <cell r="CW154">
            <v>84.9</v>
          </cell>
          <cell r="CZ154">
            <v>109</v>
          </cell>
          <cell r="DI154">
            <v>72.5</v>
          </cell>
          <cell r="DL154">
            <v>63.4</v>
          </cell>
          <cell r="DM154">
            <v>63.5</v>
          </cell>
          <cell r="DN154">
            <v>63.4</v>
          </cell>
          <cell r="DO154">
            <v>56.3</v>
          </cell>
          <cell r="DY154">
            <v>-0.3</v>
          </cell>
          <cell r="DZ154">
            <v>-0.1</v>
          </cell>
          <cell r="EA154">
            <v>0.3</v>
          </cell>
          <cell r="EB154">
            <v>-0.7</v>
          </cell>
          <cell r="EC154">
            <v>-1</v>
          </cell>
          <cell r="ED154">
            <v>2.2999999999999998</v>
          </cell>
          <cell r="EE154">
            <v>2.2000000000000002</v>
          </cell>
          <cell r="EF154">
            <v>2.7</v>
          </cell>
          <cell r="EG154">
            <v>3.2</v>
          </cell>
          <cell r="EH154">
            <v>-0.9</v>
          </cell>
          <cell r="EI154">
            <v>0.3</v>
          </cell>
          <cell r="EJ154">
            <v>0.9</v>
          </cell>
          <cell r="EK154">
            <v>0.6</v>
          </cell>
          <cell r="EL154">
            <v>-0.6</v>
          </cell>
          <cell r="EM154">
            <v>-3.4</v>
          </cell>
          <cell r="EN154">
            <v>1.7</v>
          </cell>
          <cell r="EO154">
            <v>-0.8</v>
          </cell>
          <cell r="EP154">
            <v>0.2</v>
          </cell>
          <cell r="EW154">
            <v>2.2000000000000002</v>
          </cell>
          <cell r="EX154">
            <v>2.2999999999999998</v>
          </cell>
          <cell r="EY154">
            <v>2.4</v>
          </cell>
          <cell r="EZ154">
            <v>2.1</v>
          </cell>
          <cell r="FA154">
            <v>0</v>
          </cell>
          <cell r="FB154">
            <v>2.2999999999999998</v>
          </cell>
          <cell r="FC154">
            <v>3.4</v>
          </cell>
          <cell r="FF154">
            <v>0.7</v>
          </cell>
          <cell r="FG154">
            <v>2.6</v>
          </cell>
          <cell r="FH154">
            <v>2.7</v>
          </cell>
          <cell r="FI154">
            <v>2.9</v>
          </cell>
          <cell r="FJ154">
            <v>1.3</v>
          </cell>
          <cell r="FK154">
            <v>2.2999999999999998</v>
          </cell>
          <cell r="FL154">
            <v>2.2000000000000002</v>
          </cell>
          <cell r="FM154">
            <v>2.9</v>
          </cell>
          <cell r="FP154">
            <v>6</v>
          </cell>
          <cell r="FS154">
            <v>2.1</v>
          </cell>
          <cell r="FU154">
            <v>3.1</v>
          </cell>
          <cell r="FV154">
            <v>3</v>
          </cell>
          <cell r="FW154">
            <v>3.5</v>
          </cell>
          <cell r="FX154">
            <v>2.6</v>
          </cell>
          <cell r="GA154">
            <v>2.2000000000000002</v>
          </cell>
          <cell r="GB154">
            <v>2.2000000000000002</v>
          </cell>
          <cell r="GC154">
            <v>2.2000000000000002</v>
          </cell>
          <cell r="GD154">
            <v>-1.4</v>
          </cell>
          <cell r="GE154">
            <v>-1.9</v>
          </cell>
          <cell r="GH154">
            <v>2.2000000000000002</v>
          </cell>
          <cell r="GK154">
            <v>1.9</v>
          </cell>
          <cell r="GL154">
            <v>0.7</v>
          </cell>
          <cell r="GN154">
            <v>0.6</v>
          </cell>
          <cell r="GO154">
            <v>1.4</v>
          </cell>
          <cell r="GP154">
            <v>2.4</v>
          </cell>
          <cell r="GR154">
            <v>0.6</v>
          </cell>
          <cell r="GS154">
            <v>0.6</v>
          </cell>
          <cell r="GU154">
            <v>1.3</v>
          </cell>
          <cell r="GW154">
            <v>3.3</v>
          </cell>
          <cell r="GX154">
            <v>0.4</v>
          </cell>
          <cell r="HA154">
            <v>1.8</v>
          </cell>
          <cell r="HB154">
            <v>-0.1</v>
          </cell>
          <cell r="HE154">
            <v>-23.4</v>
          </cell>
          <cell r="HF154">
            <v>-26.9</v>
          </cell>
          <cell r="HH154">
            <v>1.7</v>
          </cell>
          <cell r="HI154">
            <v>1.8</v>
          </cell>
          <cell r="HJ154">
            <v>1.9</v>
          </cell>
          <cell r="HK154">
            <v>2.2000000000000002</v>
          </cell>
          <cell r="HL154">
            <v>1.4</v>
          </cell>
          <cell r="HM154">
            <v>3.7</v>
          </cell>
          <cell r="HN154">
            <v>1.4</v>
          </cell>
          <cell r="HO154">
            <v>2.9</v>
          </cell>
          <cell r="HP154">
            <v>2.5</v>
          </cell>
          <cell r="HQ154">
            <v>0</v>
          </cell>
          <cell r="HR154">
            <v>0</v>
          </cell>
          <cell r="HS154">
            <v>0</v>
          </cell>
          <cell r="HT154">
            <v>0</v>
          </cell>
          <cell r="HW154">
            <v>-2.6</v>
          </cell>
          <cell r="IF154">
            <v>3.1</v>
          </cell>
          <cell r="II154">
            <v>-0.8</v>
          </cell>
          <cell r="IJ154">
            <v>0</v>
          </cell>
          <cell r="IK154">
            <v>-1.2</v>
          </cell>
          <cell r="IL154">
            <v>0</v>
          </cell>
        </row>
        <row r="155">
          <cell r="B155">
            <v>68.3</v>
          </cell>
          <cell r="C155">
            <v>73.7</v>
          </cell>
          <cell r="D155">
            <v>76.7</v>
          </cell>
          <cell r="E155">
            <v>67.900000000000006</v>
          </cell>
          <cell r="F155">
            <v>73</v>
          </cell>
          <cell r="G155">
            <v>67.8</v>
          </cell>
          <cell r="H155">
            <v>69</v>
          </cell>
          <cell r="I155">
            <v>66.5</v>
          </cell>
          <cell r="J155">
            <v>66.400000000000006</v>
          </cell>
          <cell r="K155">
            <v>69.8</v>
          </cell>
          <cell r="L155">
            <v>71.400000000000006</v>
          </cell>
          <cell r="M155">
            <v>70</v>
          </cell>
          <cell r="N155">
            <v>72.099999999999994</v>
          </cell>
          <cell r="O155">
            <v>73</v>
          </cell>
          <cell r="P155">
            <v>77.400000000000006</v>
          </cell>
          <cell r="Q155">
            <v>85.6</v>
          </cell>
          <cell r="R155">
            <v>72.400000000000006</v>
          </cell>
          <cell r="S155">
            <v>53.3</v>
          </cell>
          <cell r="Z155">
            <v>66.400000000000006</v>
          </cell>
          <cell r="AA155">
            <v>67.7</v>
          </cell>
          <cell r="AB155">
            <v>65.3</v>
          </cell>
          <cell r="AC155">
            <v>73.7</v>
          </cell>
          <cell r="AD155">
            <v>85.2</v>
          </cell>
          <cell r="AE155">
            <v>66.2</v>
          </cell>
          <cell r="AF155">
            <v>79.400000000000006</v>
          </cell>
          <cell r="AI155">
            <v>67.400000000000006</v>
          </cell>
          <cell r="AJ155">
            <v>65.2</v>
          </cell>
          <cell r="AK155">
            <v>68.400000000000006</v>
          </cell>
          <cell r="AL155">
            <v>69</v>
          </cell>
          <cell r="AM155">
            <v>73.3</v>
          </cell>
          <cell r="AN155">
            <v>62.8</v>
          </cell>
          <cell r="AO155">
            <v>58.1</v>
          </cell>
          <cell r="AP155">
            <v>67.5</v>
          </cell>
          <cell r="AS155">
            <v>67.400000000000006</v>
          </cell>
          <cell r="AV155">
            <v>63.1</v>
          </cell>
          <cell r="AX155">
            <v>69.900000000000006</v>
          </cell>
          <cell r="AY155">
            <v>73.900000000000006</v>
          </cell>
          <cell r="AZ155">
            <v>65.099999999999994</v>
          </cell>
          <cell r="BA155">
            <v>76</v>
          </cell>
          <cell r="BD155">
            <v>67.7</v>
          </cell>
          <cell r="BE155">
            <v>60.4</v>
          </cell>
          <cell r="BF155">
            <v>60.7</v>
          </cell>
          <cell r="BG155">
            <v>74.900000000000006</v>
          </cell>
          <cell r="BH155">
            <v>74.3</v>
          </cell>
          <cell r="BK155">
            <v>60.4</v>
          </cell>
          <cell r="BN155">
            <v>74.3</v>
          </cell>
          <cell r="BO155">
            <v>70.900000000000006</v>
          </cell>
          <cell r="BQ155">
            <v>68.7</v>
          </cell>
          <cell r="BR155">
            <v>64.7</v>
          </cell>
          <cell r="BS155">
            <v>69.2</v>
          </cell>
          <cell r="BU155">
            <v>78.7</v>
          </cell>
          <cell r="BV155">
            <v>78.7</v>
          </cell>
          <cell r="BX155">
            <v>61.6</v>
          </cell>
          <cell r="BZ155">
            <v>71.2</v>
          </cell>
          <cell r="CA155">
            <v>72.3</v>
          </cell>
          <cell r="CD155">
            <v>62.5</v>
          </cell>
          <cell r="CE155">
            <v>69.7</v>
          </cell>
          <cell r="CH155">
            <v>52</v>
          </cell>
          <cell r="CI155">
            <v>49.6</v>
          </cell>
          <cell r="CK155">
            <v>59.3</v>
          </cell>
          <cell r="CL155">
            <v>63.7</v>
          </cell>
          <cell r="CM155">
            <v>66.8</v>
          </cell>
          <cell r="CN155">
            <v>66.900000000000006</v>
          </cell>
          <cell r="CO155">
            <v>57.9</v>
          </cell>
          <cell r="CP155">
            <v>80</v>
          </cell>
          <cell r="CQ155">
            <v>67.5</v>
          </cell>
          <cell r="CR155">
            <v>75.3</v>
          </cell>
          <cell r="CS155">
            <v>76.400000000000006</v>
          </cell>
          <cell r="CT155">
            <v>64.8</v>
          </cell>
          <cell r="CU155">
            <v>82.4</v>
          </cell>
          <cell r="CV155">
            <v>71.2</v>
          </cell>
          <cell r="CW155">
            <v>84.9</v>
          </cell>
          <cell r="CZ155">
            <v>106.9</v>
          </cell>
          <cell r="DI155">
            <v>72.099999999999994</v>
          </cell>
          <cell r="DL155">
            <v>64.5</v>
          </cell>
          <cell r="DM155">
            <v>64.3</v>
          </cell>
          <cell r="DN155">
            <v>64.599999999999994</v>
          </cell>
          <cell r="DO155">
            <v>56.6</v>
          </cell>
          <cell r="DY155">
            <v>2.2000000000000002</v>
          </cell>
          <cell r="DZ155">
            <v>-0.1</v>
          </cell>
          <cell r="EA155">
            <v>0</v>
          </cell>
          <cell r="EB155">
            <v>0.3</v>
          </cell>
          <cell r="EC155">
            <v>0.7</v>
          </cell>
          <cell r="ED155">
            <v>1.6</v>
          </cell>
          <cell r="EE155">
            <v>1.2</v>
          </cell>
          <cell r="EF155">
            <v>1.8</v>
          </cell>
          <cell r="EG155">
            <v>2.2000000000000002</v>
          </cell>
          <cell r="EH155">
            <v>2.2999999999999998</v>
          </cell>
          <cell r="EI155">
            <v>1.9</v>
          </cell>
          <cell r="EJ155">
            <v>2.2000000000000002</v>
          </cell>
          <cell r="EK155">
            <v>5.0999999999999996</v>
          </cell>
          <cell r="EL155">
            <v>2.7</v>
          </cell>
          <cell r="EM155">
            <v>1.3</v>
          </cell>
          <cell r="EN155">
            <v>-0.2</v>
          </cell>
          <cell r="EO155">
            <v>0.8</v>
          </cell>
          <cell r="EP155">
            <v>-0.4</v>
          </cell>
          <cell r="EW155">
            <v>0.9</v>
          </cell>
          <cell r="EX155">
            <v>0.9</v>
          </cell>
          <cell r="EY155">
            <v>0.9</v>
          </cell>
          <cell r="EZ155">
            <v>2.2000000000000002</v>
          </cell>
          <cell r="FA155">
            <v>-0.7</v>
          </cell>
          <cell r="FB155">
            <v>0.6</v>
          </cell>
          <cell r="FC155">
            <v>5.2</v>
          </cell>
          <cell r="FF155">
            <v>0</v>
          </cell>
          <cell r="FG155">
            <v>1.4</v>
          </cell>
          <cell r="FH155">
            <v>1</v>
          </cell>
          <cell r="FI155">
            <v>1.2</v>
          </cell>
          <cell r="FJ155">
            <v>1.1000000000000001</v>
          </cell>
          <cell r="FK155">
            <v>1.6</v>
          </cell>
          <cell r="FL155">
            <v>1.9</v>
          </cell>
          <cell r="FM155">
            <v>0.4</v>
          </cell>
          <cell r="FP155">
            <v>1</v>
          </cell>
          <cell r="FS155">
            <v>0.5</v>
          </cell>
          <cell r="FU155">
            <v>0.9</v>
          </cell>
          <cell r="FV155">
            <v>2.4</v>
          </cell>
          <cell r="FW155">
            <v>0.3</v>
          </cell>
          <cell r="FX155">
            <v>0.3</v>
          </cell>
          <cell r="GA155">
            <v>4</v>
          </cell>
          <cell r="GB155">
            <v>1.7</v>
          </cell>
          <cell r="GC155">
            <v>1.8</v>
          </cell>
          <cell r="GD155">
            <v>2.7</v>
          </cell>
          <cell r="GE155">
            <v>3.3</v>
          </cell>
          <cell r="GH155">
            <v>1.9</v>
          </cell>
          <cell r="GK155">
            <v>1.1000000000000001</v>
          </cell>
          <cell r="GL155">
            <v>1.1000000000000001</v>
          </cell>
          <cell r="GN155">
            <v>1.5</v>
          </cell>
          <cell r="GO155">
            <v>0.9</v>
          </cell>
          <cell r="GP155">
            <v>-0.6</v>
          </cell>
          <cell r="GR155">
            <v>-0.5</v>
          </cell>
          <cell r="GS155">
            <v>-0.5</v>
          </cell>
          <cell r="GU155">
            <v>0.3</v>
          </cell>
          <cell r="GW155">
            <v>-0.3</v>
          </cell>
          <cell r="GX155">
            <v>2</v>
          </cell>
          <cell r="HA155">
            <v>0.3</v>
          </cell>
          <cell r="HB155">
            <v>1.9</v>
          </cell>
          <cell r="HE155">
            <v>-1.5</v>
          </cell>
          <cell r="HF155">
            <v>-2.2000000000000002</v>
          </cell>
          <cell r="HH155">
            <v>1</v>
          </cell>
          <cell r="HI155">
            <v>0.6</v>
          </cell>
          <cell r="HJ155">
            <v>1.2</v>
          </cell>
          <cell r="HK155">
            <v>1.1000000000000001</v>
          </cell>
          <cell r="HL155">
            <v>1</v>
          </cell>
          <cell r="HM155">
            <v>0.9</v>
          </cell>
          <cell r="HN155">
            <v>0.9</v>
          </cell>
          <cell r="HO155">
            <v>1.8</v>
          </cell>
          <cell r="HP155">
            <v>2.8</v>
          </cell>
          <cell r="HQ155">
            <v>2.4</v>
          </cell>
          <cell r="HR155">
            <v>0</v>
          </cell>
          <cell r="HS155">
            <v>0</v>
          </cell>
          <cell r="HT155">
            <v>0</v>
          </cell>
          <cell r="HW155">
            <v>-1.9</v>
          </cell>
          <cell r="IF155">
            <v>-0.6</v>
          </cell>
          <cell r="II155">
            <v>1.7</v>
          </cell>
          <cell r="IJ155">
            <v>1.3</v>
          </cell>
          <cell r="IK155">
            <v>1.9</v>
          </cell>
          <cell r="IL155">
            <v>0.5</v>
          </cell>
        </row>
        <row r="156">
          <cell r="B156">
            <v>69.3</v>
          </cell>
          <cell r="C156">
            <v>73.400000000000006</v>
          </cell>
          <cell r="D156">
            <v>76.599999999999994</v>
          </cell>
          <cell r="E156">
            <v>66.7</v>
          </cell>
          <cell r="F156">
            <v>71.900000000000006</v>
          </cell>
          <cell r="G156">
            <v>67.900000000000006</v>
          </cell>
          <cell r="H156">
            <v>68.400000000000006</v>
          </cell>
          <cell r="I156">
            <v>67.3</v>
          </cell>
          <cell r="J156">
            <v>67</v>
          </cell>
          <cell r="K156">
            <v>69.2</v>
          </cell>
          <cell r="L156">
            <v>72.099999999999994</v>
          </cell>
          <cell r="M156">
            <v>70.900000000000006</v>
          </cell>
          <cell r="N156">
            <v>69.3</v>
          </cell>
          <cell r="O156">
            <v>76.3</v>
          </cell>
          <cell r="P156">
            <v>79.599999999999994</v>
          </cell>
          <cell r="Q156">
            <v>85.7</v>
          </cell>
          <cell r="R156">
            <v>72.599999999999994</v>
          </cell>
          <cell r="S156">
            <v>56.2</v>
          </cell>
          <cell r="Z156">
            <v>67.599999999999994</v>
          </cell>
          <cell r="AA156">
            <v>68.8</v>
          </cell>
          <cell r="AB156">
            <v>66.5</v>
          </cell>
          <cell r="AC156">
            <v>74.5</v>
          </cell>
          <cell r="AD156">
            <v>85.4</v>
          </cell>
          <cell r="AE156">
            <v>67</v>
          </cell>
          <cell r="AF156">
            <v>81.099999999999994</v>
          </cell>
          <cell r="AI156">
            <v>69.400000000000006</v>
          </cell>
          <cell r="AJ156">
            <v>66.5</v>
          </cell>
          <cell r="AK156">
            <v>69.8</v>
          </cell>
          <cell r="AL156">
            <v>70.2</v>
          </cell>
          <cell r="AM156">
            <v>76.3</v>
          </cell>
          <cell r="AN156">
            <v>63</v>
          </cell>
          <cell r="AO156">
            <v>59.4</v>
          </cell>
          <cell r="AP156">
            <v>69.2</v>
          </cell>
          <cell r="AS156">
            <v>68.8</v>
          </cell>
          <cell r="AV156">
            <v>64.7</v>
          </cell>
          <cell r="AX156">
            <v>72.099999999999994</v>
          </cell>
          <cell r="AY156">
            <v>76.2</v>
          </cell>
          <cell r="AZ156">
            <v>67.599999999999994</v>
          </cell>
          <cell r="BA156">
            <v>77.3</v>
          </cell>
          <cell r="BD156">
            <v>68</v>
          </cell>
          <cell r="BE156">
            <v>61.4</v>
          </cell>
          <cell r="BF156">
            <v>61.8</v>
          </cell>
          <cell r="BG156">
            <v>76.8</v>
          </cell>
          <cell r="BH156">
            <v>76.3</v>
          </cell>
          <cell r="BK156">
            <v>61.3</v>
          </cell>
          <cell r="BN156">
            <v>74.099999999999994</v>
          </cell>
          <cell r="BO156">
            <v>71.599999999999994</v>
          </cell>
          <cell r="BQ156">
            <v>70.400000000000006</v>
          </cell>
          <cell r="BR156">
            <v>65.400000000000006</v>
          </cell>
          <cell r="BS156">
            <v>69.400000000000006</v>
          </cell>
          <cell r="BU156">
            <v>78.400000000000006</v>
          </cell>
          <cell r="BV156">
            <v>78.400000000000006</v>
          </cell>
          <cell r="BX156">
            <v>62.2</v>
          </cell>
          <cell r="BZ156">
            <v>72</v>
          </cell>
          <cell r="CA156">
            <v>75.599999999999994</v>
          </cell>
          <cell r="CD156">
            <v>60.7</v>
          </cell>
          <cell r="CE156">
            <v>71.3</v>
          </cell>
          <cell r="CH156">
            <v>52.7</v>
          </cell>
          <cell r="CI156">
            <v>50.1</v>
          </cell>
          <cell r="CK156">
            <v>61</v>
          </cell>
          <cell r="CL156">
            <v>64.8</v>
          </cell>
          <cell r="CM156">
            <v>67.400000000000006</v>
          </cell>
          <cell r="CN156">
            <v>67.400000000000006</v>
          </cell>
          <cell r="CO156">
            <v>58.8</v>
          </cell>
          <cell r="CP156">
            <v>79.3</v>
          </cell>
          <cell r="CQ156">
            <v>68.400000000000006</v>
          </cell>
          <cell r="CR156">
            <v>75.5</v>
          </cell>
          <cell r="CS156">
            <v>79.3</v>
          </cell>
          <cell r="CT156">
            <v>66.3</v>
          </cell>
          <cell r="CU156">
            <v>82.4</v>
          </cell>
          <cell r="CV156">
            <v>71.2</v>
          </cell>
          <cell r="CW156">
            <v>84.9</v>
          </cell>
          <cell r="CZ156">
            <v>102.9</v>
          </cell>
          <cell r="DI156">
            <v>73.900000000000006</v>
          </cell>
          <cell r="DL156">
            <v>65.099999999999994</v>
          </cell>
          <cell r="DM156">
            <v>67.599999999999994</v>
          </cell>
          <cell r="DN156">
            <v>63</v>
          </cell>
          <cell r="DO156">
            <v>56.6</v>
          </cell>
          <cell r="DY156">
            <v>1.5</v>
          </cell>
          <cell r="DZ156">
            <v>-0.4</v>
          </cell>
          <cell r="EA156">
            <v>-0.1</v>
          </cell>
          <cell r="EB156">
            <v>-1.8</v>
          </cell>
          <cell r="EC156">
            <v>-1.5</v>
          </cell>
          <cell r="ED156">
            <v>0.1</v>
          </cell>
          <cell r="EE156">
            <v>-0.9</v>
          </cell>
          <cell r="EF156">
            <v>1.2</v>
          </cell>
          <cell r="EG156">
            <v>0.9</v>
          </cell>
          <cell r="EH156">
            <v>-0.9</v>
          </cell>
          <cell r="EI156">
            <v>1</v>
          </cell>
          <cell r="EJ156">
            <v>1.3</v>
          </cell>
          <cell r="EK156">
            <v>-3.9</v>
          </cell>
          <cell r="EL156">
            <v>4.5</v>
          </cell>
          <cell r="EM156">
            <v>2.8</v>
          </cell>
          <cell r="EN156">
            <v>0.1</v>
          </cell>
          <cell r="EO156">
            <v>0.3</v>
          </cell>
          <cell r="EP156">
            <v>5.4</v>
          </cell>
          <cell r="EW156">
            <v>1.8</v>
          </cell>
          <cell r="EX156">
            <v>1.6</v>
          </cell>
          <cell r="EY156">
            <v>1.8</v>
          </cell>
          <cell r="EZ156">
            <v>1.1000000000000001</v>
          </cell>
          <cell r="FA156">
            <v>0.2</v>
          </cell>
          <cell r="FB156">
            <v>1.2</v>
          </cell>
          <cell r="FC156">
            <v>2.1</v>
          </cell>
          <cell r="FF156">
            <v>3</v>
          </cell>
          <cell r="FG156">
            <v>2</v>
          </cell>
          <cell r="FH156">
            <v>2</v>
          </cell>
          <cell r="FI156">
            <v>1.7</v>
          </cell>
          <cell r="FJ156">
            <v>4.0999999999999996</v>
          </cell>
          <cell r="FK156">
            <v>0.3</v>
          </cell>
          <cell r="FL156">
            <v>2.2000000000000002</v>
          </cell>
          <cell r="FM156">
            <v>2.5</v>
          </cell>
          <cell r="FP156">
            <v>2.1</v>
          </cell>
          <cell r="FS156">
            <v>2.5</v>
          </cell>
          <cell r="FU156">
            <v>3.1</v>
          </cell>
          <cell r="FV156">
            <v>3.1</v>
          </cell>
          <cell r="FW156">
            <v>3.8</v>
          </cell>
          <cell r="FX156">
            <v>1.7</v>
          </cell>
          <cell r="GA156">
            <v>0.4</v>
          </cell>
          <cell r="GB156">
            <v>1.7</v>
          </cell>
          <cell r="GC156">
            <v>1.8</v>
          </cell>
          <cell r="GD156">
            <v>2.5</v>
          </cell>
          <cell r="GE156">
            <v>2.7</v>
          </cell>
          <cell r="GH156">
            <v>1.5</v>
          </cell>
          <cell r="GK156">
            <v>-0.3</v>
          </cell>
          <cell r="GL156">
            <v>1</v>
          </cell>
          <cell r="GN156">
            <v>2.5</v>
          </cell>
          <cell r="GO156">
            <v>1.1000000000000001</v>
          </cell>
          <cell r="GP156">
            <v>0.3</v>
          </cell>
          <cell r="GR156">
            <v>-0.4</v>
          </cell>
          <cell r="GS156">
            <v>-0.4</v>
          </cell>
          <cell r="GU156">
            <v>1</v>
          </cell>
          <cell r="GW156">
            <v>1.1000000000000001</v>
          </cell>
          <cell r="GX156">
            <v>4.5999999999999996</v>
          </cell>
          <cell r="HA156">
            <v>-2.9</v>
          </cell>
          <cell r="HB156">
            <v>2.2999999999999998</v>
          </cell>
          <cell r="HE156">
            <v>1.3</v>
          </cell>
          <cell r="HF156">
            <v>1</v>
          </cell>
          <cell r="HH156">
            <v>2.9</v>
          </cell>
          <cell r="HI156">
            <v>1.7</v>
          </cell>
          <cell r="HJ156">
            <v>0.9</v>
          </cell>
          <cell r="HK156">
            <v>0.7</v>
          </cell>
          <cell r="HL156">
            <v>1.6</v>
          </cell>
          <cell r="HM156">
            <v>-0.9</v>
          </cell>
          <cell r="HN156">
            <v>1.3</v>
          </cell>
          <cell r="HO156">
            <v>0.3</v>
          </cell>
          <cell r="HP156">
            <v>3.8</v>
          </cell>
          <cell r="HQ156">
            <v>2.2999999999999998</v>
          </cell>
          <cell r="HR156">
            <v>0</v>
          </cell>
          <cell r="HS156">
            <v>0</v>
          </cell>
          <cell r="HT156">
            <v>0</v>
          </cell>
          <cell r="HW156">
            <v>-3.7</v>
          </cell>
          <cell r="IF156">
            <v>2.5</v>
          </cell>
          <cell r="II156">
            <v>0.9</v>
          </cell>
          <cell r="IJ156">
            <v>5.0999999999999996</v>
          </cell>
          <cell r="IK156">
            <v>-2.5</v>
          </cell>
          <cell r="IL156">
            <v>0</v>
          </cell>
        </row>
        <row r="157">
          <cell r="B157">
            <v>70</v>
          </cell>
          <cell r="C157">
            <v>74.8</v>
          </cell>
          <cell r="D157">
            <v>78.8</v>
          </cell>
          <cell r="E157">
            <v>67.5</v>
          </cell>
          <cell r="F157">
            <v>72.2</v>
          </cell>
          <cell r="G157">
            <v>68.8</v>
          </cell>
          <cell r="H157">
            <v>69.099999999999994</v>
          </cell>
          <cell r="I157">
            <v>68.2</v>
          </cell>
          <cell r="J157">
            <v>67.8</v>
          </cell>
          <cell r="K157">
            <v>70.5</v>
          </cell>
          <cell r="L157">
            <v>72.400000000000006</v>
          </cell>
          <cell r="M157">
            <v>70.5</v>
          </cell>
          <cell r="N157">
            <v>68.400000000000006</v>
          </cell>
          <cell r="O157">
            <v>77.8</v>
          </cell>
          <cell r="P157">
            <v>82.3</v>
          </cell>
          <cell r="Q157">
            <v>87.8</v>
          </cell>
          <cell r="R157">
            <v>74</v>
          </cell>
          <cell r="S157">
            <v>55.9</v>
          </cell>
          <cell r="Z157">
            <v>69</v>
          </cell>
          <cell r="AA157">
            <v>70.099999999999994</v>
          </cell>
          <cell r="AB157">
            <v>68</v>
          </cell>
          <cell r="AC157">
            <v>76.400000000000006</v>
          </cell>
          <cell r="AD157">
            <v>86.9</v>
          </cell>
          <cell r="AE157">
            <v>68.7</v>
          </cell>
          <cell r="AF157">
            <v>84.7</v>
          </cell>
          <cell r="AI157">
            <v>70.3</v>
          </cell>
          <cell r="AJ157">
            <v>67.3</v>
          </cell>
          <cell r="AK157">
            <v>70.599999999999994</v>
          </cell>
          <cell r="AL157">
            <v>71.2</v>
          </cell>
          <cell r="AM157">
            <v>76.400000000000006</v>
          </cell>
          <cell r="AN157">
            <v>63.8</v>
          </cell>
          <cell r="AO157">
            <v>60.1</v>
          </cell>
          <cell r="AP157">
            <v>69.400000000000006</v>
          </cell>
          <cell r="AS157">
            <v>68.400000000000006</v>
          </cell>
          <cell r="AV157">
            <v>65.599999999999994</v>
          </cell>
          <cell r="AX157">
            <v>72.400000000000006</v>
          </cell>
          <cell r="AY157">
            <v>76.2</v>
          </cell>
          <cell r="AZ157">
            <v>67.900000000000006</v>
          </cell>
          <cell r="BA157">
            <v>77.7</v>
          </cell>
          <cell r="BD157">
            <v>66.3</v>
          </cell>
          <cell r="BE157">
            <v>62.3</v>
          </cell>
          <cell r="BF157">
            <v>62.9</v>
          </cell>
          <cell r="BG157">
            <v>78.7</v>
          </cell>
          <cell r="BH157">
            <v>78.7</v>
          </cell>
          <cell r="BK157">
            <v>62.1</v>
          </cell>
          <cell r="BN157">
            <v>74.5</v>
          </cell>
          <cell r="BO157">
            <v>72.7</v>
          </cell>
          <cell r="BQ157">
            <v>71.2</v>
          </cell>
          <cell r="BR157">
            <v>66.3</v>
          </cell>
          <cell r="BS157">
            <v>69.3</v>
          </cell>
          <cell r="BU157">
            <v>78</v>
          </cell>
          <cell r="BV157">
            <v>78</v>
          </cell>
          <cell r="BX157">
            <v>62.7</v>
          </cell>
          <cell r="BZ157">
            <v>74.3</v>
          </cell>
          <cell r="CA157">
            <v>76.8</v>
          </cell>
          <cell r="CD157">
            <v>62.2</v>
          </cell>
          <cell r="CE157">
            <v>72.3</v>
          </cell>
          <cell r="CH157">
            <v>53.9</v>
          </cell>
          <cell r="CI157">
            <v>51.2</v>
          </cell>
          <cell r="CK157">
            <v>62.6</v>
          </cell>
          <cell r="CL157">
            <v>65.8</v>
          </cell>
          <cell r="CM157">
            <v>68.5</v>
          </cell>
          <cell r="CN157">
            <v>68.7</v>
          </cell>
          <cell r="CO157">
            <v>60.5</v>
          </cell>
          <cell r="CP157">
            <v>80.900000000000006</v>
          </cell>
          <cell r="CQ157">
            <v>69.099999999999994</v>
          </cell>
          <cell r="CR157">
            <v>76.099999999999994</v>
          </cell>
          <cell r="CS157">
            <v>79.599999999999994</v>
          </cell>
          <cell r="CT157">
            <v>66.599999999999994</v>
          </cell>
          <cell r="CU157">
            <v>84.9</v>
          </cell>
          <cell r="CV157">
            <v>73.5</v>
          </cell>
          <cell r="CW157">
            <v>87.4</v>
          </cell>
          <cell r="CZ157">
            <v>100.4</v>
          </cell>
          <cell r="DI157">
            <v>73.900000000000006</v>
          </cell>
          <cell r="DL157">
            <v>66.7</v>
          </cell>
          <cell r="DM157">
            <v>67.099999999999994</v>
          </cell>
          <cell r="DN157">
            <v>66.3</v>
          </cell>
          <cell r="DO157">
            <v>61.2</v>
          </cell>
          <cell r="DY157">
            <v>1</v>
          </cell>
          <cell r="DZ157">
            <v>1.9</v>
          </cell>
          <cell r="EA157">
            <v>2.9</v>
          </cell>
          <cell r="EB157">
            <v>1.2</v>
          </cell>
          <cell r="EC157">
            <v>0.4</v>
          </cell>
          <cell r="ED157">
            <v>1.3</v>
          </cell>
          <cell r="EE157">
            <v>1</v>
          </cell>
          <cell r="EF157">
            <v>1.3</v>
          </cell>
          <cell r="EG157">
            <v>1.2</v>
          </cell>
          <cell r="EH157">
            <v>1.9</v>
          </cell>
          <cell r="EI157">
            <v>0.4</v>
          </cell>
          <cell r="EJ157">
            <v>-0.6</v>
          </cell>
          <cell r="EK157">
            <v>-1.3</v>
          </cell>
          <cell r="EL157">
            <v>2</v>
          </cell>
          <cell r="EM157">
            <v>3.4</v>
          </cell>
          <cell r="EN157">
            <v>2.5</v>
          </cell>
          <cell r="EO157">
            <v>1.9</v>
          </cell>
          <cell r="EP157">
            <v>-0.5</v>
          </cell>
          <cell r="EW157">
            <v>2.1</v>
          </cell>
          <cell r="EX157">
            <v>1.9</v>
          </cell>
          <cell r="EY157">
            <v>2.2999999999999998</v>
          </cell>
          <cell r="EZ157">
            <v>2.6</v>
          </cell>
          <cell r="FA157">
            <v>1.8</v>
          </cell>
          <cell r="FB157">
            <v>2.5</v>
          </cell>
          <cell r="FC157">
            <v>4.4000000000000004</v>
          </cell>
          <cell r="FF157">
            <v>1.3</v>
          </cell>
          <cell r="FG157">
            <v>1.2</v>
          </cell>
          <cell r="FH157">
            <v>1.1000000000000001</v>
          </cell>
          <cell r="FI157">
            <v>1.4</v>
          </cell>
          <cell r="FJ157">
            <v>0.1</v>
          </cell>
          <cell r="FK157">
            <v>1.3</v>
          </cell>
          <cell r="FL157">
            <v>1.2</v>
          </cell>
          <cell r="FM157">
            <v>0.3</v>
          </cell>
          <cell r="FP157">
            <v>-0.6</v>
          </cell>
          <cell r="FS157">
            <v>1.4</v>
          </cell>
          <cell r="FU157">
            <v>0.4</v>
          </cell>
          <cell r="FV157">
            <v>0</v>
          </cell>
          <cell r="FW157">
            <v>0.4</v>
          </cell>
          <cell r="FX157">
            <v>0.5</v>
          </cell>
          <cell r="GA157">
            <v>-2.5</v>
          </cell>
          <cell r="GB157">
            <v>1.5</v>
          </cell>
          <cell r="GC157">
            <v>1.8</v>
          </cell>
          <cell r="GD157">
            <v>2.5</v>
          </cell>
          <cell r="GE157">
            <v>3.1</v>
          </cell>
          <cell r="GH157">
            <v>1.3</v>
          </cell>
          <cell r="GK157">
            <v>0.5</v>
          </cell>
          <cell r="GL157">
            <v>1.5</v>
          </cell>
          <cell r="GN157">
            <v>1.1000000000000001</v>
          </cell>
          <cell r="GO157">
            <v>1.4</v>
          </cell>
          <cell r="GP157">
            <v>-0.1</v>
          </cell>
          <cell r="GR157">
            <v>-0.5</v>
          </cell>
          <cell r="GS157">
            <v>-0.5</v>
          </cell>
          <cell r="GU157">
            <v>0.8</v>
          </cell>
          <cell r="GW157">
            <v>3.2</v>
          </cell>
          <cell r="GX157">
            <v>1.6</v>
          </cell>
          <cell r="HA157">
            <v>2.5</v>
          </cell>
          <cell r="HB157">
            <v>1.4</v>
          </cell>
          <cell r="HE157">
            <v>2.2999999999999998</v>
          </cell>
          <cell r="HF157">
            <v>2.2000000000000002</v>
          </cell>
          <cell r="HH157">
            <v>2.6</v>
          </cell>
          <cell r="HI157">
            <v>1.5</v>
          </cell>
          <cell r="HJ157">
            <v>1.6</v>
          </cell>
          <cell r="HK157">
            <v>1.9</v>
          </cell>
          <cell r="HL157">
            <v>2.9</v>
          </cell>
          <cell r="HM157">
            <v>2</v>
          </cell>
          <cell r="HN157">
            <v>1</v>
          </cell>
          <cell r="HO157">
            <v>0.8</v>
          </cell>
          <cell r="HP157">
            <v>0.4</v>
          </cell>
          <cell r="HQ157">
            <v>0.5</v>
          </cell>
          <cell r="HR157">
            <v>3</v>
          </cell>
          <cell r="HS157">
            <v>3.2</v>
          </cell>
          <cell r="HT157">
            <v>2.9</v>
          </cell>
          <cell r="HW157">
            <v>-2.4</v>
          </cell>
          <cell r="IF157">
            <v>0</v>
          </cell>
          <cell r="II157">
            <v>2.5</v>
          </cell>
          <cell r="IJ157">
            <v>-0.7</v>
          </cell>
          <cell r="IK157">
            <v>5.2</v>
          </cell>
          <cell r="IL157">
            <v>8.1</v>
          </cell>
        </row>
        <row r="158">
          <cell r="B158">
            <v>71.3</v>
          </cell>
          <cell r="C158">
            <v>76.400000000000006</v>
          </cell>
          <cell r="D158">
            <v>79.7</v>
          </cell>
          <cell r="E158">
            <v>70.5</v>
          </cell>
          <cell r="F158">
            <v>73.3</v>
          </cell>
          <cell r="G158">
            <v>70.7</v>
          </cell>
          <cell r="H158">
            <v>72.2</v>
          </cell>
          <cell r="I158">
            <v>69.2</v>
          </cell>
          <cell r="J158">
            <v>69.099999999999994</v>
          </cell>
          <cell r="K158">
            <v>71.5</v>
          </cell>
          <cell r="L158">
            <v>74.599999999999994</v>
          </cell>
          <cell r="M158">
            <v>72.8</v>
          </cell>
          <cell r="N158">
            <v>71.5</v>
          </cell>
          <cell r="O158">
            <v>76.3</v>
          </cell>
          <cell r="P158">
            <v>82.2</v>
          </cell>
          <cell r="Q158">
            <v>88.8</v>
          </cell>
          <cell r="R158">
            <v>76.099999999999994</v>
          </cell>
          <cell r="S158">
            <v>59.8</v>
          </cell>
          <cell r="Z158">
            <v>70.599999999999994</v>
          </cell>
          <cell r="AA158">
            <v>72.2</v>
          </cell>
          <cell r="AB158">
            <v>69.3</v>
          </cell>
          <cell r="AC158">
            <v>78.400000000000006</v>
          </cell>
          <cell r="AD158">
            <v>87.2</v>
          </cell>
          <cell r="AE158">
            <v>67.900000000000006</v>
          </cell>
          <cell r="AF158">
            <v>85.7</v>
          </cell>
          <cell r="AI158">
            <v>70.900000000000006</v>
          </cell>
          <cell r="AJ158">
            <v>68.3</v>
          </cell>
          <cell r="AK158">
            <v>71.5</v>
          </cell>
          <cell r="AL158">
            <v>72.2</v>
          </cell>
          <cell r="AM158">
            <v>76.3</v>
          </cell>
          <cell r="AN158">
            <v>65.400000000000006</v>
          </cell>
          <cell r="AO158">
            <v>61.3</v>
          </cell>
          <cell r="AP158">
            <v>71.3</v>
          </cell>
          <cell r="AS158">
            <v>69.7</v>
          </cell>
          <cell r="AV158">
            <v>66.7</v>
          </cell>
          <cell r="AX158">
            <v>73.8</v>
          </cell>
          <cell r="AY158">
            <v>77.5</v>
          </cell>
          <cell r="AZ158">
            <v>69.599999999999994</v>
          </cell>
          <cell r="BA158">
            <v>78.7</v>
          </cell>
          <cell r="BD158">
            <v>67</v>
          </cell>
          <cell r="BE158">
            <v>63.7</v>
          </cell>
          <cell r="BF158">
            <v>64.2</v>
          </cell>
          <cell r="BG158">
            <v>79.5</v>
          </cell>
          <cell r="BH158">
            <v>79</v>
          </cell>
          <cell r="BK158">
            <v>63.6</v>
          </cell>
          <cell r="BN158">
            <v>75.8</v>
          </cell>
          <cell r="BO158">
            <v>73.900000000000006</v>
          </cell>
          <cell r="BQ158">
            <v>71.3</v>
          </cell>
          <cell r="BR158">
            <v>67.8</v>
          </cell>
          <cell r="BS158">
            <v>71.2</v>
          </cell>
          <cell r="BU158">
            <v>79</v>
          </cell>
          <cell r="BV158">
            <v>79</v>
          </cell>
          <cell r="BX158">
            <v>65</v>
          </cell>
          <cell r="BZ158">
            <v>78.099999999999994</v>
          </cell>
          <cell r="CA158">
            <v>78.5</v>
          </cell>
          <cell r="CD158">
            <v>62.7</v>
          </cell>
          <cell r="CE158">
            <v>73.599999999999994</v>
          </cell>
          <cell r="CH158">
            <v>54.6</v>
          </cell>
          <cell r="CI158">
            <v>51.8</v>
          </cell>
          <cell r="CK158">
            <v>64</v>
          </cell>
          <cell r="CL158">
            <v>66.5</v>
          </cell>
          <cell r="CM158">
            <v>71.599999999999994</v>
          </cell>
          <cell r="CN158">
            <v>71.900000000000006</v>
          </cell>
          <cell r="CO158">
            <v>62.4</v>
          </cell>
          <cell r="CP158">
            <v>88.7</v>
          </cell>
          <cell r="CQ158">
            <v>70.7</v>
          </cell>
          <cell r="CR158">
            <v>77.900000000000006</v>
          </cell>
          <cell r="CS158">
            <v>79.900000000000006</v>
          </cell>
          <cell r="CT158">
            <v>66.8</v>
          </cell>
          <cell r="CU158">
            <v>86.8</v>
          </cell>
          <cell r="CV158">
            <v>78</v>
          </cell>
          <cell r="CW158">
            <v>88.6</v>
          </cell>
          <cell r="CZ158">
            <v>102.9</v>
          </cell>
          <cell r="DI158">
            <v>75.5</v>
          </cell>
          <cell r="DL158">
            <v>69.8</v>
          </cell>
          <cell r="DM158">
            <v>67.099999999999994</v>
          </cell>
          <cell r="DN158">
            <v>71.8</v>
          </cell>
          <cell r="DO158">
            <v>61.2</v>
          </cell>
          <cell r="DY158">
            <v>1.9</v>
          </cell>
          <cell r="DZ158">
            <v>2.1</v>
          </cell>
          <cell r="EA158">
            <v>1.1000000000000001</v>
          </cell>
          <cell r="EB158">
            <v>4.4000000000000004</v>
          </cell>
          <cell r="EC158">
            <v>1.5</v>
          </cell>
          <cell r="ED158">
            <v>2.8</v>
          </cell>
          <cell r="EE158">
            <v>4.5</v>
          </cell>
          <cell r="EF158">
            <v>1.5</v>
          </cell>
          <cell r="EG158">
            <v>1.9</v>
          </cell>
          <cell r="EH158">
            <v>1.4</v>
          </cell>
          <cell r="EI158">
            <v>3</v>
          </cell>
          <cell r="EJ158">
            <v>3.3</v>
          </cell>
          <cell r="EK158">
            <v>4.5</v>
          </cell>
          <cell r="EL158">
            <v>-1.9</v>
          </cell>
          <cell r="EM158">
            <v>-0.1</v>
          </cell>
          <cell r="EN158">
            <v>1.1000000000000001</v>
          </cell>
          <cell r="EO158">
            <v>2.8</v>
          </cell>
          <cell r="EP158">
            <v>7</v>
          </cell>
          <cell r="EW158">
            <v>2.2999999999999998</v>
          </cell>
          <cell r="EX158">
            <v>3</v>
          </cell>
          <cell r="EY158">
            <v>1.9</v>
          </cell>
          <cell r="EZ158">
            <v>2.6</v>
          </cell>
          <cell r="FA158">
            <v>0.3</v>
          </cell>
          <cell r="FB158">
            <v>-1.2</v>
          </cell>
          <cell r="FC158">
            <v>1.2</v>
          </cell>
          <cell r="FF158">
            <v>0.9</v>
          </cell>
          <cell r="FG158">
            <v>1.5</v>
          </cell>
          <cell r="FH158">
            <v>1.3</v>
          </cell>
          <cell r="FI158">
            <v>1.4</v>
          </cell>
          <cell r="FJ158">
            <v>-0.1</v>
          </cell>
          <cell r="FK158">
            <v>2.5</v>
          </cell>
          <cell r="FL158">
            <v>2</v>
          </cell>
          <cell r="FM158">
            <v>2.7</v>
          </cell>
          <cell r="FP158">
            <v>1.9</v>
          </cell>
          <cell r="FS158">
            <v>1.7</v>
          </cell>
          <cell r="FU158">
            <v>1.9</v>
          </cell>
          <cell r="FV158">
            <v>1.7</v>
          </cell>
          <cell r="FW158">
            <v>2.5</v>
          </cell>
          <cell r="FX158">
            <v>1.3</v>
          </cell>
          <cell r="GA158">
            <v>1.1000000000000001</v>
          </cell>
          <cell r="GB158">
            <v>2.2000000000000002</v>
          </cell>
          <cell r="GC158">
            <v>2.1</v>
          </cell>
          <cell r="GD158">
            <v>1</v>
          </cell>
          <cell r="GE158">
            <v>0.4</v>
          </cell>
          <cell r="GH158">
            <v>2.4</v>
          </cell>
          <cell r="GK158">
            <v>1.7</v>
          </cell>
          <cell r="GL158">
            <v>1.7</v>
          </cell>
          <cell r="GN158">
            <v>0.1</v>
          </cell>
          <cell r="GO158">
            <v>2.2999999999999998</v>
          </cell>
          <cell r="GP158">
            <v>2.7</v>
          </cell>
          <cell r="GR158">
            <v>1.3</v>
          </cell>
          <cell r="GS158">
            <v>1.3</v>
          </cell>
          <cell r="GU158">
            <v>3.7</v>
          </cell>
          <cell r="GW158">
            <v>5.0999999999999996</v>
          </cell>
          <cell r="GX158">
            <v>2.2000000000000002</v>
          </cell>
          <cell r="HA158">
            <v>0.8</v>
          </cell>
          <cell r="HB158">
            <v>1.8</v>
          </cell>
          <cell r="HE158">
            <v>1.3</v>
          </cell>
          <cell r="HF158">
            <v>1.2</v>
          </cell>
          <cell r="HH158">
            <v>2.2000000000000002</v>
          </cell>
          <cell r="HI158">
            <v>1.1000000000000001</v>
          </cell>
          <cell r="HJ158">
            <v>4.5</v>
          </cell>
          <cell r="HK158">
            <v>4.7</v>
          </cell>
          <cell r="HL158">
            <v>3.1</v>
          </cell>
          <cell r="HM158">
            <v>9.6</v>
          </cell>
          <cell r="HN158">
            <v>2.2999999999999998</v>
          </cell>
          <cell r="HO158">
            <v>2.4</v>
          </cell>
          <cell r="HP158">
            <v>0.4</v>
          </cell>
          <cell r="HQ158">
            <v>0.3</v>
          </cell>
          <cell r="HR158">
            <v>2.2000000000000002</v>
          </cell>
          <cell r="HS158">
            <v>6.1</v>
          </cell>
          <cell r="HT158">
            <v>1.4</v>
          </cell>
          <cell r="HW158">
            <v>2.5</v>
          </cell>
          <cell r="IF158">
            <v>2.2000000000000002</v>
          </cell>
          <cell r="II158">
            <v>4.5999999999999996</v>
          </cell>
          <cell r="IJ158">
            <v>0</v>
          </cell>
          <cell r="IK158">
            <v>8.3000000000000007</v>
          </cell>
          <cell r="IL158">
            <v>0</v>
          </cell>
        </row>
        <row r="159">
          <cell r="B159">
            <v>72.599999999999994</v>
          </cell>
          <cell r="C159">
            <v>76.900000000000006</v>
          </cell>
          <cell r="D159">
            <v>80.8</v>
          </cell>
          <cell r="E159">
            <v>69.3</v>
          </cell>
          <cell r="F159">
            <v>74.2</v>
          </cell>
          <cell r="G159">
            <v>72.599999999999994</v>
          </cell>
          <cell r="H159">
            <v>74.2</v>
          </cell>
          <cell r="I159">
            <v>70.900000000000006</v>
          </cell>
          <cell r="J159">
            <v>71.599999999999994</v>
          </cell>
          <cell r="K159">
            <v>73.8</v>
          </cell>
          <cell r="L159">
            <v>75.2</v>
          </cell>
          <cell r="M159">
            <v>73</v>
          </cell>
          <cell r="N159">
            <v>71</v>
          </cell>
          <cell r="O159">
            <v>77.3</v>
          </cell>
          <cell r="P159">
            <v>81.099999999999994</v>
          </cell>
          <cell r="Q159">
            <v>89.5</v>
          </cell>
          <cell r="R159">
            <v>77.2</v>
          </cell>
          <cell r="S159">
            <v>64.400000000000006</v>
          </cell>
          <cell r="Z159">
            <v>72.2</v>
          </cell>
          <cell r="AA159">
            <v>74.099999999999994</v>
          </cell>
          <cell r="AB159">
            <v>70.599999999999994</v>
          </cell>
          <cell r="AC159">
            <v>80.8</v>
          </cell>
          <cell r="AD159">
            <v>90.4</v>
          </cell>
          <cell r="AE159">
            <v>71.400000000000006</v>
          </cell>
          <cell r="AF159">
            <v>88.9</v>
          </cell>
          <cell r="AI159">
            <v>72.900000000000006</v>
          </cell>
          <cell r="AJ159">
            <v>70.2</v>
          </cell>
          <cell r="AK159">
            <v>73.3</v>
          </cell>
          <cell r="AL159">
            <v>74.2</v>
          </cell>
          <cell r="AM159">
            <v>77.3</v>
          </cell>
          <cell r="AN159">
            <v>66.900000000000006</v>
          </cell>
          <cell r="AO159">
            <v>63.4</v>
          </cell>
          <cell r="AP159">
            <v>72.2</v>
          </cell>
          <cell r="AS159">
            <v>72.099999999999994</v>
          </cell>
          <cell r="AV159">
            <v>68.3</v>
          </cell>
          <cell r="AX159">
            <v>74.900000000000006</v>
          </cell>
          <cell r="AY159">
            <v>78.7</v>
          </cell>
          <cell r="AZ159">
            <v>70.2</v>
          </cell>
          <cell r="BA159">
            <v>80.8</v>
          </cell>
          <cell r="BD159">
            <v>68.8</v>
          </cell>
          <cell r="BE159">
            <v>65.2</v>
          </cell>
          <cell r="BF159">
            <v>66.3</v>
          </cell>
          <cell r="BG159">
            <v>80.7</v>
          </cell>
          <cell r="BH159">
            <v>80.400000000000006</v>
          </cell>
          <cell r="BK159">
            <v>64.8</v>
          </cell>
          <cell r="BN159">
            <v>77.2</v>
          </cell>
          <cell r="BO159">
            <v>75.400000000000006</v>
          </cell>
          <cell r="BQ159">
            <v>73.8</v>
          </cell>
          <cell r="BR159">
            <v>70.900000000000006</v>
          </cell>
          <cell r="BS159">
            <v>72.400000000000006</v>
          </cell>
          <cell r="BU159">
            <v>79.099999999999994</v>
          </cell>
          <cell r="BV159">
            <v>79.099999999999994</v>
          </cell>
          <cell r="BX159">
            <v>67.8</v>
          </cell>
          <cell r="BZ159">
            <v>79.7</v>
          </cell>
          <cell r="CA159">
            <v>80.599999999999994</v>
          </cell>
          <cell r="CD159">
            <v>63.5</v>
          </cell>
          <cell r="CE159">
            <v>74.8</v>
          </cell>
          <cell r="CH159">
            <v>55.6</v>
          </cell>
          <cell r="CI159">
            <v>52.5</v>
          </cell>
          <cell r="CK159">
            <v>65.7</v>
          </cell>
          <cell r="CL159">
            <v>71.2</v>
          </cell>
          <cell r="CM159">
            <v>73.099999999999994</v>
          </cell>
          <cell r="CN159">
            <v>73.400000000000006</v>
          </cell>
          <cell r="CO159">
            <v>63.8</v>
          </cell>
          <cell r="CP159">
            <v>90.9</v>
          </cell>
          <cell r="CQ159">
            <v>72</v>
          </cell>
          <cell r="CR159">
            <v>79.099999999999994</v>
          </cell>
          <cell r="CS159">
            <v>81.7</v>
          </cell>
          <cell r="CT159">
            <v>68.599999999999994</v>
          </cell>
          <cell r="CU159">
            <v>86.8</v>
          </cell>
          <cell r="CV159">
            <v>78</v>
          </cell>
          <cell r="CW159">
            <v>88.6</v>
          </cell>
          <cell r="CZ159">
            <v>104.2</v>
          </cell>
          <cell r="DI159">
            <v>77.2</v>
          </cell>
          <cell r="DL159">
            <v>72.3</v>
          </cell>
          <cell r="DM159">
            <v>69.3</v>
          </cell>
          <cell r="DN159">
            <v>74.599999999999994</v>
          </cell>
          <cell r="DO159">
            <v>61.3</v>
          </cell>
          <cell r="DY159">
            <v>1.8</v>
          </cell>
          <cell r="DZ159">
            <v>0.7</v>
          </cell>
          <cell r="EA159">
            <v>1.4</v>
          </cell>
          <cell r="EB159">
            <v>-1.7</v>
          </cell>
          <cell r="EC159">
            <v>1.2</v>
          </cell>
          <cell r="ED159">
            <v>2.7</v>
          </cell>
          <cell r="EE159">
            <v>2.8</v>
          </cell>
          <cell r="EF159">
            <v>2.5</v>
          </cell>
          <cell r="EG159">
            <v>3.6</v>
          </cell>
          <cell r="EH159">
            <v>3.2</v>
          </cell>
          <cell r="EI159">
            <v>0.8</v>
          </cell>
          <cell r="EJ159">
            <v>0.3</v>
          </cell>
          <cell r="EK159">
            <v>-0.7</v>
          </cell>
          <cell r="EL159">
            <v>1.3</v>
          </cell>
          <cell r="EM159">
            <v>-1.3</v>
          </cell>
          <cell r="EN159">
            <v>0.8</v>
          </cell>
          <cell r="EO159">
            <v>1.4</v>
          </cell>
          <cell r="EP159">
            <v>7.7</v>
          </cell>
          <cell r="EW159">
            <v>2.2999999999999998</v>
          </cell>
          <cell r="EX159">
            <v>2.6</v>
          </cell>
          <cell r="EY159">
            <v>1.9</v>
          </cell>
          <cell r="EZ159">
            <v>3.1</v>
          </cell>
          <cell r="FA159">
            <v>3.7</v>
          </cell>
          <cell r="FB159">
            <v>5.2</v>
          </cell>
          <cell r="FC159">
            <v>3.7</v>
          </cell>
          <cell r="FF159">
            <v>2.8</v>
          </cell>
          <cell r="FG159">
            <v>2.8</v>
          </cell>
          <cell r="FH159">
            <v>2.5</v>
          </cell>
          <cell r="FI159">
            <v>2.8</v>
          </cell>
          <cell r="FJ159">
            <v>1.3</v>
          </cell>
          <cell r="FK159">
            <v>2.2999999999999998</v>
          </cell>
          <cell r="FL159">
            <v>3.4</v>
          </cell>
          <cell r="FM159">
            <v>1.3</v>
          </cell>
          <cell r="FP159">
            <v>3.4</v>
          </cell>
          <cell r="FS159">
            <v>2.4</v>
          </cell>
          <cell r="FU159">
            <v>1.5</v>
          </cell>
          <cell r="FV159">
            <v>1.5</v>
          </cell>
          <cell r="FW159">
            <v>0.9</v>
          </cell>
          <cell r="FX159">
            <v>2.7</v>
          </cell>
          <cell r="GA159">
            <v>2.7</v>
          </cell>
          <cell r="GB159">
            <v>2.4</v>
          </cell>
          <cell r="GC159">
            <v>3.3</v>
          </cell>
          <cell r="GD159">
            <v>1.5</v>
          </cell>
          <cell r="GE159">
            <v>1.8</v>
          </cell>
          <cell r="GH159">
            <v>1.9</v>
          </cell>
          <cell r="GK159">
            <v>1.8</v>
          </cell>
          <cell r="GL159">
            <v>2</v>
          </cell>
          <cell r="GN159">
            <v>3.5</v>
          </cell>
          <cell r="GO159">
            <v>4.5999999999999996</v>
          </cell>
          <cell r="GP159">
            <v>1.7</v>
          </cell>
          <cell r="GR159">
            <v>0.1</v>
          </cell>
          <cell r="GS159">
            <v>0.1</v>
          </cell>
          <cell r="GU159">
            <v>4.3</v>
          </cell>
          <cell r="GW159">
            <v>2</v>
          </cell>
          <cell r="GX159">
            <v>2.7</v>
          </cell>
          <cell r="HA159">
            <v>1.3</v>
          </cell>
          <cell r="HB159">
            <v>1.6</v>
          </cell>
          <cell r="HE159">
            <v>1.8</v>
          </cell>
          <cell r="HF159">
            <v>1.4</v>
          </cell>
          <cell r="HH159">
            <v>2.7</v>
          </cell>
          <cell r="HI159">
            <v>7.1</v>
          </cell>
          <cell r="HJ159">
            <v>2.1</v>
          </cell>
          <cell r="HK159">
            <v>2.1</v>
          </cell>
          <cell r="HL159">
            <v>2.2000000000000002</v>
          </cell>
          <cell r="HM159">
            <v>2.5</v>
          </cell>
          <cell r="HN159">
            <v>1.8</v>
          </cell>
          <cell r="HO159">
            <v>1.5</v>
          </cell>
          <cell r="HP159">
            <v>2.2999999999999998</v>
          </cell>
          <cell r="HQ159">
            <v>2.7</v>
          </cell>
          <cell r="HR159">
            <v>0</v>
          </cell>
          <cell r="HS159">
            <v>0</v>
          </cell>
          <cell r="HT159">
            <v>0</v>
          </cell>
          <cell r="HW159">
            <v>1.3</v>
          </cell>
          <cell r="IF159">
            <v>2.2999999999999998</v>
          </cell>
          <cell r="II159">
            <v>3.6</v>
          </cell>
          <cell r="IJ159">
            <v>3.3</v>
          </cell>
          <cell r="IK159">
            <v>3.9</v>
          </cell>
          <cell r="IL159">
            <v>0.2</v>
          </cell>
        </row>
        <row r="160">
          <cell r="B160">
            <v>74.3</v>
          </cell>
          <cell r="C160">
            <v>78</v>
          </cell>
          <cell r="D160">
            <v>82.3</v>
          </cell>
          <cell r="E160">
            <v>69.099999999999994</v>
          </cell>
          <cell r="F160">
            <v>74.400000000000006</v>
          </cell>
          <cell r="G160">
            <v>76.2</v>
          </cell>
          <cell r="H160">
            <v>75.400000000000006</v>
          </cell>
          <cell r="I160">
            <v>77.900000000000006</v>
          </cell>
          <cell r="J160">
            <v>73.2</v>
          </cell>
          <cell r="K160">
            <v>75.5</v>
          </cell>
          <cell r="L160">
            <v>74.7</v>
          </cell>
          <cell r="M160">
            <v>73.099999999999994</v>
          </cell>
          <cell r="N160">
            <v>65.8</v>
          </cell>
          <cell r="O160">
            <v>77.8</v>
          </cell>
          <cell r="P160">
            <v>81.7</v>
          </cell>
          <cell r="Q160">
            <v>89</v>
          </cell>
          <cell r="R160">
            <v>77.900000000000006</v>
          </cell>
          <cell r="S160">
            <v>65.8</v>
          </cell>
          <cell r="Z160">
            <v>73.900000000000006</v>
          </cell>
          <cell r="AA160">
            <v>75.099999999999994</v>
          </cell>
          <cell r="AB160">
            <v>72.8</v>
          </cell>
          <cell r="AC160">
            <v>81.7</v>
          </cell>
          <cell r="AD160">
            <v>90.7</v>
          </cell>
          <cell r="AE160">
            <v>75</v>
          </cell>
          <cell r="AF160">
            <v>89.9</v>
          </cell>
          <cell r="AI160">
            <v>75.3</v>
          </cell>
          <cell r="AJ160">
            <v>71.900000000000006</v>
          </cell>
          <cell r="AK160">
            <v>74.8</v>
          </cell>
          <cell r="AL160">
            <v>75.900000000000006</v>
          </cell>
          <cell r="AM160">
            <v>77.099999999999994</v>
          </cell>
          <cell r="AN160">
            <v>69.099999999999994</v>
          </cell>
          <cell r="AO160">
            <v>65.400000000000006</v>
          </cell>
          <cell r="AP160">
            <v>74.599999999999994</v>
          </cell>
          <cell r="AS160">
            <v>73.2</v>
          </cell>
          <cell r="AV160">
            <v>71.3</v>
          </cell>
          <cell r="AX160">
            <v>76.2</v>
          </cell>
          <cell r="AY160">
            <v>80.7</v>
          </cell>
          <cell r="AZ160">
            <v>70.900000000000006</v>
          </cell>
          <cell r="BA160">
            <v>82.7</v>
          </cell>
          <cell r="BD160">
            <v>68.8</v>
          </cell>
          <cell r="BE160">
            <v>66.7</v>
          </cell>
          <cell r="BF160">
            <v>67.7</v>
          </cell>
          <cell r="BG160">
            <v>81.7</v>
          </cell>
          <cell r="BH160">
            <v>81.099999999999994</v>
          </cell>
          <cell r="BK160">
            <v>66.3</v>
          </cell>
          <cell r="BN160">
            <v>79.7</v>
          </cell>
          <cell r="BO160">
            <v>77.7</v>
          </cell>
          <cell r="BQ160">
            <v>76.2</v>
          </cell>
          <cell r="BR160">
            <v>74.400000000000006</v>
          </cell>
          <cell r="BS160">
            <v>75</v>
          </cell>
          <cell r="BU160">
            <v>81.599999999999994</v>
          </cell>
          <cell r="BV160">
            <v>81.599999999999994</v>
          </cell>
          <cell r="BX160">
            <v>70.2</v>
          </cell>
          <cell r="BZ160">
            <v>81.599999999999994</v>
          </cell>
          <cell r="CA160">
            <v>80.8</v>
          </cell>
          <cell r="CD160">
            <v>65.2</v>
          </cell>
          <cell r="CE160">
            <v>76</v>
          </cell>
          <cell r="CH160">
            <v>56.4</v>
          </cell>
          <cell r="CI160">
            <v>53.3</v>
          </cell>
          <cell r="CK160">
            <v>67.3</v>
          </cell>
          <cell r="CL160">
            <v>72.5</v>
          </cell>
          <cell r="CM160">
            <v>73.5</v>
          </cell>
          <cell r="CN160">
            <v>73.7</v>
          </cell>
          <cell r="CO160">
            <v>65.7</v>
          </cell>
          <cell r="CP160">
            <v>87.7</v>
          </cell>
          <cell r="CQ160">
            <v>73.7</v>
          </cell>
          <cell r="CR160">
            <v>79.3</v>
          </cell>
          <cell r="CS160">
            <v>82.5</v>
          </cell>
          <cell r="CT160">
            <v>70.099999999999994</v>
          </cell>
          <cell r="CU160">
            <v>88.4</v>
          </cell>
          <cell r="CV160">
            <v>78.5</v>
          </cell>
          <cell r="CW160">
            <v>90.4</v>
          </cell>
          <cell r="CZ160">
            <v>102.9</v>
          </cell>
          <cell r="DI160">
            <v>77.3</v>
          </cell>
          <cell r="DL160">
            <v>73.7</v>
          </cell>
          <cell r="DM160">
            <v>73.099999999999994</v>
          </cell>
          <cell r="DN160">
            <v>74.2</v>
          </cell>
          <cell r="DO160">
            <v>61.3</v>
          </cell>
          <cell r="DY160">
            <v>2.2999999999999998</v>
          </cell>
          <cell r="DZ160">
            <v>1.4</v>
          </cell>
          <cell r="EA160">
            <v>1.9</v>
          </cell>
          <cell r="EB160">
            <v>-0.3</v>
          </cell>
          <cell r="EC160">
            <v>0.3</v>
          </cell>
          <cell r="ED160">
            <v>5</v>
          </cell>
          <cell r="EE160">
            <v>1.6</v>
          </cell>
          <cell r="EF160">
            <v>9.9</v>
          </cell>
          <cell r="EG160">
            <v>2.2000000000000002</v>
          </cell>
          <cell r="EH160">
            <v>2.2999999999999998</v>
          </cell>
          <cell r="EI160">
            <v>-0.7</v>
          </cell>
          <cell r="EJ160">
            <v>0.1</v>
          </cell>
          <cell r="EK160">
            <v>-7.3</v>
          </cell>
          <cell r="EL160">
            <v>0.6</v>
          </cell>
          <cell r="EM160">
            <v>0.7</v>
          </cell>
          <cell r="EN160">
            <v>-0.6</v>
          </cell>
          <cell r="EO160">
            <v>0.9</v>
          </cell>
          <cell r="EP160">
            <v>2.2000000000000002</v>
          </cell>
          <cell r="EW160">
            <v>2.4</v>
          </cell>
          <cell r="EX160">
            <v>1.3</v>
          </cell>
          <cell r="EY160">
            <v>3.1</v>
          </cell>
          <cell r="EZ160">
            <v>1.1000000000000001</v>
          </cell>
          <cell r="FA160">
            <v>0.3</v>
          </cell>
          <cell r="FB160">
            <v>5</v>
          </cell>
          <cell r="FC160">
            <v>1.1000000000000001</v>
          </cell>
          <cell r="FF160">
            <v>3.3</v>
          </cell>
          <cell r="FG160">
            <v>2.4</v>
          </cell>
          <cell r="FH160">
            <v>2</v>
          </cell>
          <cell r="FI160">
            <v>2.2999999999999998</v>
          </cell>
          <cell r="FJ160">
            <v>-0.3</v>
          </cell>
          <cell r="FK160">
            <v>3.3</v>
          </cell>
          <cell r="FL160">
            <v>3.2</v>
          </cell>
          <cell r="FM160">
            <v>3.3</v>
          </cell>
          <cell r="FP160">
            <v>1.5</v>
          </cell>
          <cell r="FS160">
            <v>4.4000000000000004</v>
          </cell>
          <cell r="FU160">
            <v>1.7</v>
          </cell>
          <cell r="FV160">
            <v>2.5</v>
          </cell>
          <cell r="FW160">
            <v>1</v>
          </cell>
          <cell r="FX160">
            <v>2.4</v>
          </cell>
          <cell r="GA160">
            <v>0</v>
          </cell>
          <cell r="GB160">
            <v>2.2999999999999998</v>
          </cell>
          <cell r="GC160">
            <v>2.1</v>
          </cell>
          <cell r="GD160">
            <v>1.2</v>
          </cell>
          <cell r="GE160">
            <v>0.9</v>
          </cell>
          <cell r="GH160">
            <v>2.2999999999999998</v>
          </cell>
          <cell r="GK160">
            <v>3.2</v>
          </cell>
          <cell r="GL160">
            <v>3.1</v>
          </cell>
          <cell r="GN160">
            <v>3.3</v>
          </cell>
          <cell r="GO160">
            <v>4.9000000000000004</v>
          </cell>
          <cell r="GP160">
            <v>3.6</v>
          </cell>
          <cell r="GR160">
            <v>3.2</v>
          </cell>
          <cell r="GS160">
            <v>3.2</v>
          </cell>
          <cell r="GU160">
            <v>3.5</v>
          </cell>
          <cell r="GW160">
            <v>2.4</v>
          </cell>
          <cell r="GX160">
            <v>0.2</v>
          </cell>
          <cell r="HA160">
            <v>2.7</v>
          </cell>
          <cell r="HB160">
            <v>1.6</v>
          </cell>
          <cell r="HE160">
            <v>1.4</v>
          </cell>
          <cell r="HF160">
            <v>1.5</v>
          </cell>
          <cell r="HH160">
            <v>2.4</v>
          </cell>
          <cell r="HI160">
            <v>1.8</v>
          </cell>
          <cell r="HJ160">
            <v>0.5</v>
          </cell>
          <cell r="HK160">
            <v>0.4</v>
          </cell>
          <cell r="HL160">
            <v>3</v>
          </cell>
          <cell r="HM160">
            <v>-3.5</v>
          </cell>
          <cell r="HN160">
            <v>2.4</v>
          </cell>
          <cell r="HO160">
            <v>0.3</v>
          </cell>
          <cell r="HP160">
            <v>1</v>
          </cell>
          <cell r="HQ160">
            <v>2.2000000000000002</v>
          </cell>
          <cell r="HR160">
            <v>1.8</v>
          </cell>
          <cell r="HS160">
            <v>0.6</v>
          </cell>
          <cell r="HT160">
            <v>2</v>
          </cell>
          <cell r="HW160">
            <v>-1.2</v>
          </cell>
          <cell r="IF160">
            <v>0.1</v>
          </cell>
          <cell r="II160">
            <v>1.9</v>
          </cell>
          <cell r="IJ160">
            <v>5.5</v>
          </cell>
          <cell r="IK160">
            <v>-0.5</v>
          </cell>
          <cell r="IL160">
            <v>0</v>
          </cell>
        </row>
        <row r="161">
          <cell r="B161">
            <v>75.8</v>
          </cell>
          <cell r="C161">
            <v>79.2</v>
          </cell>
          <cell r="D161">
            <v>83.6</v>
          </cell>
          <cell r="E161">
            <v>70.7</v>
          </cell>
          <cell r="F161">
            <v>75.2</v>
          </cell>
          <cell r="G161">
            <v>77.599999999999994</v>
          </cell>
          <cell r="H161">
            <v>76.5</v>
          </cell>
          <cell r="I161">
            <v>79.8</v>
          </cell>
          <cell r="J161">
            <v>73.599999999999994</v>
          </cell>
          <cell r="K161">
            <v>77.099999999999994</v>
          </cell>
          <cell r="L161">
            <v>75.7</v>
          </cell>
          <cell r="M161">
            <v>73.5</v>
          </cell>
          <cell r="N161">
            <v>68</v>
          </cell>
          <cell r="O161">
            <v>79.2</v>
          </cell>
          <cell r="P161">
            <v>84.4</v>
          </cell>
          <cell r="Q161">
            <v>89.8</v>
          </cell>
          <cell r="R161">
            <v>78.7</v>
          </cell>
          <cell r="S161">
            <v>66.400000000000006</v>
          </cell>
          <cell r="Z161">
            <v>75.8</v>
          </cell>
          <cell r="AA161">
            <v>77.599999999999994</v>
          </cell>
          <cell r="AB161">
            <v>74.2</v>
          </cell>
          <cell r="AC161">
            <v>82.8</v>
          </cell>
          <cell r="AD161">
            <v>91.3</v>
          </cell>
          <cell r="AE161">
            <v>74.900000000000006</v>
          </cell>
          <cell r="AF161">
            <v>90.9</v>
          </cell>
          <cell r="AI161">
            <v>77.599999999999994</v>
          </cell>
          <cell r="AJ161">
            <v>74</v>
          </cell>
          <cell r="AK161">
            <v>76.5</v>
          </cell>
          <cell r="AL161">
            <v>77.8</v>
          </cell>
          <cell r="AM161">
            <v>77.900000000000006</v>
          </cell>
          <cell r="AN161">
            <v>70.8</v>
          </cell>
          <cell r="AO161">
            <v>68.3</v>
          </cell>
          <cell r="AP161">
            <v>75.099999999999994</v>
          </cell>
          <cell r="AS161">
            <v>75.3</v>
          </cell>
          <cell r="AV161">
            <v>72.2</v>
          </cell>
          <cell r="AX161">
            <v>76.7</v>
          </cell>
          <cell r="AY161">
            <v>80.7</v>
          </cell>
          <cell r="AZ161">
            <v>71</v>
          </cell>
          <cell r="BA161">
            <v>84.7</v>
          </cell>
          <cell r="BD161">
            <v>70.7</v>
          </cell>
          <cell r="BE161">
            <v>67.900000000000006</v>
          </cell>
          <cell r="BF161">
            <v>69.2</v>
          </cell>
          <cell r="BG161">
            <v>83.3</v>
          </cell>
          <cell r="BH161">
            <v>83</v>
          </cell>
          <cell r="BK161">
            <v>67.400000000000006</v>
          </cell>
          <cell r="BN161">
            <v>81.900000000000006</v>
          </cell>
          <cell r="BO161">
            <v>79.099999999999994</v>
          </cell>
          <cell r="BQ161">
            <v>77.8</v>
          </cell>
          <cell r="BR161">
            <v>75.8</v>
          </cell>
          <cell r="BS161">
            <v>76.5</v>
          </cell>
          <cell r="BU161">
            <v>84.3</v>
          </cell>
          <cell r="BV161">
            <v>84.3</v>
          </cell>
          <cell r="BX161">
            <v>72</v>
          </cell>
          <cell r="BZ161">
            <v>83.3</v>
          </cell>
          <cell r="CA161">
            <v>82.5</v>
          </cell>
          <cell r="CD161">
            <v>68.2</v>
          </cell>
          <cell r="CE161">
            <v>77.2</v>
          </cell>
          <cell r="CH161">
            <v>58.1</v>
          </cell>
          <cell r="CI161">
            <v>55</v>
          </cell>
          <cell r="CK161">
            <v>69</v>
          </cell>
          <cell r="CL161">
            <v>74.2</v>
          </cell>
          <cell r="CM161">
            <v>76</v>
          </cell>
          <cell r="CN161">
            <v>76.400000000000006</v>
          </cell>
          <cell r="CO161">
            <v>68.900000000000006</v>
          </cell>
          <cell r="CP161">
            <v>89.8</v>
          </cell>
          <cell r="CQ161">
            <v>76</v>
          </cell>
          <cell r="CR161">
            <v>80.400000000000006</v>
          </cell>
          <cell r="CS161">
            <v>83.6</v>
          </cell>
          <cell r="CT161">
            <v>71.3</v>
          </cell>
          <cell r="CU161">
            <v>89.1</v>
          </cell>
          <cell r="CV161">
            <v>78.5</v>
          </cell>
          <cell r="CW161">
            <v>91.4</v>
          </cell>
          <cell r="CZ161">
            <v>103.9</v>
          </cell>
          <cell r="DI161">
            <v>79.900000000000006</v>
          </cell>
          <cell r="DL161">
            <v>73.900000000000006</v>
          </cell>
          <cell r="DM161">
            <v>71.3</v>
          </cell>
          <cell r="DN161">
            <v>75.8</v>
          </cell>
          <cell r="DO161">
            <v>67.3</v>
          </cell>
          <cell r="DY161">
            <v>2</v>
          </cell>
          <cell r="DZ161">
            <v>1.5</v>
          </cell>
          <cell r="EA161">
            <v>1.6</v>
          </cell>
          <cell r="EB161">
            <v>2.2999999999999998</v>
          </cell>
          <cell r="EC161">
            <v>1.1000000000000001</v>
          </cell>
          <cell r="ED161">
            <v>1.8</v>
          </cell>
          <cell r="EE161">
            <v>1.5</v>
          </cell>
          <cell r="EF161">
            <v>2.4</v>
          </cell>
          <cell r="EG161">
            <v>0.5</v>
          </cell>
          <cell r="EH161">
            <v>2.1</v>
          </cell>
          <cell r="EI161">
            <v>1.3</v>
          </cell>
          <cell r="EJ161">
            <v>0.5</v>
          </cell>
          <cell r="EK161">
            <v>3.3</v>
          </cell>
          <cell r="EL161">
            <v>1.8</v>
          </cell>
          <cell r="EM161">
            <v>3.3</v>
          </cell>
          <cell r="EN161">
            <v>0.9</v>
          </cell>
          <cell r="EO161">
            <v>1</v>
          </cell>
          <cell r="EP161">
            <v>0.9</v>
          </cell>
          <cell r="EW161">
            <v>2.6</v>
          </cell>
          <cell r="EX161">
            <v>3.3</v>
          </cell>
          <cell r="EY161">
            <v>1.9</v>
          </cell>
          <cell r="EZ161">
            <v>1.3</v>
          </cell>
          <cell r="FA161">
            <v>0.7</v>
          </cell>
          <cell r="FB161">
            <v>-0.1</v>
          </cell>
          <cell r="FC161">
            <v>1.1000000000000001</v>
          </cell>
          <cell r="FF161">
            <v>3.1</v>
          </cell>
          <cell r="FG161">
            <v>2.9</v>
          </cell>
          <cell r="FH161">
            <v>2.2999999999999998</v>
          </cell>
          <cell r="FI161">
            <v>2.5</v>
          </cell>
          <cell r="FJ161">
            <v>1</v>
          </cell>
          <cell r="FK161">
            <v>2.5</v>
          </cell>
          <cell r="FL161">
            <v>4.4000000000000004</v>
          </cell>
          <cell r="FM161">
            <v>0.7</v>
          </cell>
          <cell r="FP161">
            <v>2.9</v>
          </cell>
          <cell r="FS161">
            <v>1.3</v>
          </cell>
          <cell r="FU161">
            <v>0.7</v>
          </cell>
          <cell r="FV161">
            <v>0</v>
          </cell>
          <cell r="FW161">
            <v>0.1</v>
          </cell>
          <cell r="FX161">
            <v>2.4</v>
          </cell>
          <cell r="GA161">
            <v>2.8</v>
          </cell>
          <cell r="GB161">
            <v>1.8</v>
          </cell>
          <cell r="GC161">
            <v>2.2000000000000002</v>
          </cell>
          <cell r="GD161">
            <v>2</v>
          </cell>
          <cell r="GE161">
            <v>2.2999999999999998</v>
          </cell>
          <cell r="GH161">
            <v>1.7</v>
          </cell>
          <cell r="GK161">
            <v>2.8</v>
          </cell>
          <cell r="GL161">
            <v>1.8</v>
          </cell>
          <cell r="GN161">
            <v>2.1</v>
          </cell>
          <cell r="GO161">
            <v>1.9</v>
          </cell>
          <cell r="GP161">
            <v>2</v>
          </cell>
          <cell r="GR161">
            <v>3.3</v>
          </cell>
          <cell r="GS161">
            <v>3.3</v>
          </cell>
          <cell r="GU161">
            <v>2.6</v>
          </cell>
          <cell r="GW161">
            <v>2.1</v>
          </cell>
          <cell r="GX161">
            <v>2.1</v>
          </cell>
          <cell r="HA161">
            <v>4.5999999999999996</v>
          </cell>
          <cell r="HB161">
            <v>1.6</v>
          </cell>
          <cell r="HE161">
            <v>3</v>
          </cell>
          <cell r="HF161">
            <v>3.2</v>
          </cell>
          <cell r="HH161">
            <v>2.5</v>
          </cell>
          <cell r="HI161">
            <v>2.2999999999999998</v>
          </cell>
          <cell r="HJ161">
            <v>3.4</v>
          </cell>
          <cell r="HK161">
            <v>3.7</v>
          </cell>
          <cell r="HL161">
            <v>4.9000000000000004</v>
          </cell>
          <cell r="HM161">
            <v>2.4</v>
          </cell>
          <cell r="HN161">
            <v>3.1</v>
          </cell>
          <cell r="HO161">
            <v>1.4</v>
          </cell>
          <cell r="HP161">
            <v>1.3</v>
          </cell>
          <cell r="HQ161">
            <v>1.7</v>
          </cell>
          <cell r="HR161">
            <v>0.8</v>
          </cell>
          <cell r="HS161">
            <v>0</v>
          </cell>
          <cell r="HT161">
            <v>1.1000000000000001</v>
          </cell>
          <cell r="HW161">
            <v>1</v>
          </cell>
          <cell r="IF161">
            <v>3.4</v>
          </cell>
          <cell r="II161">
            <v>0.3</v>
          </cell>
          <cell r="IJ161">
            <v>-2.5</v>
          </cell>
          <cell r="IK161">
            <v>2.2000000000000002</v>
          </cell>
          <cell r="IL161">
            <v>9.8000000000000007</v>
          </cell>
        </row>
        <row r="162">
          <cell r="B162">
            <v>77.5</v>
          </cell>
          <cell r="C162">
            <v>80.7</v>
          </cell>
          <cell r="D162">
            <v>85.3</v>
          </cell>
          <cell r="E162">
            <v>72.5</v>
          </cell>
          <cell r="F162">
            <v>74.8</v>
          </cell>
          <cell r="G162">
            <v>78.900000000000006</v>
          </cell>
          <cell r="H162">
            <v>77.7</v>
          </cell>
          <cell r="I162">
            <v>81.5</v>
          </cell>
          <cell r="J162">
            <v>75</v>
          </cell>
          <cell r="K162">
            <v>76.400000000000006</v>
          </cell>
          <cell r="L162">
            <v>76.900000000000006</v>
          </cell>
          <cell r="M162">
            <v>74.400000000000006</v>
          </cell>
          <cell r="N162">
            <v>73.900000000000006</v>
          </cell>
          <cell r="O162">
            <v>79</v>
          </cell>
          <cell r="P162">
            <v>83.7</v>
          </cell>
          <cell r="Q162">
            <v>90.1</v>
          </cell>
          <cell r="R162">
            <v>79</v>
          </cell>
          <cell r="S162">
            <v>66</v>
          </cell>
          <cell r="Z162">
            <v>77.2</v>
          </cell>
          <cell r="AA162">
            <v>78.599999999999994</v>
          </cell>
          <cell r="AB162">
            <v>75.900000000000006</v>
          </cell>
          <cell r="AC162">
            <v>87.1</v>
          </cell>
          <cell r="AD162">
            <v>90.3</v>
          </cell>
          <cell r="AE162">
            <v>77.400000000000006</v>
          </cell>
          <cell r="AF162">
            <v>109.3</v>
          </cell>
          <cell r="AI162">
            <v>78.599999999999994</v>
          </cell>
          <cell r="AJ162">
            <v>75.5</v>
          </cell>
          <cell r="AK162">
            <v>77.900000000000006</v>
          </cell>
          <cell r="AL162">
            <v>79.5</v>
          </cell>
          <cell r="AM162">
            <v>78.099999999999994</v>
          </cell>
          <cell r="AN162">
            <v>72.5</v>
          </cell>
          <cell r="AO162">
            <v>69.8</v>
          </cell>
          <cell r="AP162">
            <v>78.599999999999994</v>
          </cell>
          <cell r="AS162">
            <v>78</v>
          </cell>
          <cell r="AV162">
            <v>73.400000000000006</v>
          </cell>
          <cell r="AX162">
            <v>82.8</v>
          </cell>
          <cell r="AY162">
            <v>83.2</v>
          </cell>
          <cell r="AZ162">
            <v>81</v>
          </cell>
          <cell r="BA162">
            <v>86.7</v>
          </cell>
          <cell r="BD162">
            <v>73.099999999999994</v>
          </cell>
          <cell r="BE162">
            <v>69.099999999999994</v>
          </cell>
          <cell r="BF162">
            <v>71.099999999999994</v>
          </cell>
          <cell r="BG162">
            <v>83.1</v>
          </cell>
          <cell r="BH162">
            <v>83.5</v>
          </cell>
          <cell r="BK162">
            <v>68.400000000000006</v>
          </cell>
          <cell r="BN162">
            <v>81.7</v>
          </cell>
          <cell r="BO162">
            <v>80.3</v>
          </cell>
          <cell r="BQ162">
            <v>79.2</v>
          </cell>
          <cell r="BR162">
            <v>76.7</v>
          </cell>
          <cell r="BS162">
            <v>80.3</v>
          </cell>
          <cell r="BU162">
            <v>85.1</v>
          </cell>
          <cell r="BV162">
            <v>85.1</v>
          </cell>
          <cell r="BX162">
            <v>73.599999999999994</v>
          </cell>
          <cell r="BZ162">
            <v>84.3</v>
          </cell>
          <cell r="CA162">
            <v>84.2</v>
          </cell>
          <cell r="CD162">
            <v>71.3</v>
          </cell>
          <cell r="CE162">
            <v>78.099999999999994</v>
          </cell>
          <cell r="CH162">
            <v>62.3</v>
          </cell>
          <cell r="CI162">
            <v>59.6</v>
          </cell>
          <cell r="CK162">
            <v>70.400000000000006</v>
          </cell>
          <cell r="CL162">
            <v>76.400000000000006</v>
          </cell>
          <cell r="CM162">
            <v>74.8</v>
          </cell>
          <cell r="CN162">
            <v>75</v>
          </cell>
          <cell r="CO162">
            <v>70.7</v>
          </cell>
          <cell r="CP162">
            <v>79.7</v>
          </cell>
          <cell r="CQ162">
            <v>78.099999999999994</v>
          </cell>
          <cell r="CR162">
            <v>81.099999999999994</v>
          </cell>
          <cell r="CS162">
            <v>83.8</v>
          </cell>
          <cell r="CT162">
            <v>71.599999999999994</v>
          </cell>
          <cell r="CU162">
            <v>89.1</v>
          </cell>
          <cell r="CV162">
            <v>78.5</v>
          </cell>
          <cell r="CW162">
            <v>91.4</v>
          </cell>
          <cell r="CZ162">
            <v>105.1</v>
          </cell>
          <cell r="DI162">
            <v>81</v>
          </cell>
          <cell r="DL162">
            <v>75.099999999999994</v>
          </cell>
          <cell r="DM162">
            <v>71.8</v>
          </cell>
          <cell r="DN162">
            <v>77.8</v>
          </cell>
          <cell r="DO162">
            <v>67.400000000000006</v>
          </cell>
          <cell r="DY162">
            <v>2.2000000000000002</v>
          </cell>
          <cell r="DZ162">
            <v>1.9</v>
          </cell>
          <cell r="EA162">
            <v>2</v>
          </cell>
          <cell r="EB162">
            <v>2.5</v>
          </cell>
          <cell r="EC162">
            <v>-0.5</v>
          </cell>
          <cell r="ED162">
            <v>1.7</v>
          </cell>
          <cell r="EE162">
            <v>1.6</v>
          </cell>
          <cell r="EF162">
            <v>2.1</v>
          </cell>
          <cell r="EG162">
            <v>1.9</v>
          </cell>
          <cell r="EH162">
            <v>-0.9</v>
          </cell>
          <cell r="EI162">
            <v>1.6</v>
          </cell>
          <cell r="EJ162">
            <v>1.2</v>
          </cell>
          <cell r="EK162">
            <v>8.6999999999999993</v>
          </cell>
          <cell r="EL162">
            <v>-0.3</v>
          </cell>
          <cell r="EM162">
            <v>-0.8</v>
          </cell>
          <cell r="EN162">
            <v>0.3</v>
          </cell>
          <cell r="EO162">
            <v>0.4</v>
          </cell>
          <cell r="EP162">
            <v>-0.6</v>
          </cell>
          <cell r="EW162">
            <v>1.8</v>
          </cell>
          <cell r="EX162">
            <v>1.3</v>
          </cell>
          <cell r="EY162">
            <v>2.2999999999999998</v>
          </cell>
          <cell r="EZ162">
            <v>5.2</v>
          </cell>
          <cell r="FA162">
            <v>-1.1000000000000001</v>
          </cell>
          <cell r="FB162">
            <v>3.3</v>
          </cell>
          <cell r="FC162">
            <v>20.2</v>
          </cell>
          <cell r="FF162">
            <v>1.3</v>
          </cell>
          <cell r="FG162">
            <v>2</v>
          </cell>
          <cell r="FH162">
            <v>1.8</v>
          </cell>
          <cell r="FI162">
            <v>2.2000000000000002</v>
          </cell>
          <cell r="FJ162">
            <v>0.3</v>
          </cell>
          <cell r="FK162">
            <v>2.4</v>
          </cell>
          <cell r="FL162">
            <v>2.2000000000000002</v>
          </cell>
          <cell r="FM162">
            <v>4.7</v>
          </cell>
          <cell r="FP162">
            <v>3.6</v>
          </cell>
          <cell r="FS162">
            <v>1.7</v>
          </cell>
          <cell r="FU162">
            <v>8</v>
          </cell>
          <cell r="FV162">
            <v>3.1</v>
          </cell>
          <cell r="FW162">
            <v>14.1</v>
          </cell>
          <cell r="FX162">
            <v>2.4</v>
          </cell>
          <cell r="GA162">
            <v>3.4</v>
          </cell>
          <cell r="GB162">
            <v>1.8</v>
          </cell>
          <cell r="GC162">
            <v>2.7</v>
          </cell>
          <cell r="GD162">
            <v>-0.2</v>
          </cell>
          <cell r="GE162">
            <v>0.6</v>
          </cell>
          <cell r="GH162">
            <v>1.5</v>
          </cell>
          <cell r="GK162">
            <v>-0.2</v>
          </cell>
          <cell r="GL162">
            <v>1.5</v>
          </cell>
          <cell r="GN162">
            <v>1.8</v>
          </cell>
          <cell r="GO162">
            <v>1.2</v>
          </cell>
          <cell r="GP162">
            <v>5</v>
          </cell>
          <cell r="GR162">
            <v>0.9</v>
          </cell>
          <cell r="GS162">
            <v>0.9</v>
          </cell>
          <cell r="GU162">
            <v>2.2000000000000002</v>
          </cell>
          <cell r="GW162">
            <v>1.2</v>
          </cell>
          <cell r="GX162">
            <v>2.1</v>
          </cell>
          <cell r="HA162">
            <v>4.5</v>
          </cell>
          <cell r="HB162">
            <v>1.2</v>
          </cell>
          <cell r="HE162">
            <v>7.2</v>
          </cell>
          <cell r="HF162">
            <v>8.4</v>
          </cell>
          <cell r="HH162">
            <v>2</v>
          </cell>
          <cell r="HI162">
            <v>3</v>
          </cell>
          <cell r="HJ162">
            <v>-1.6</v>
          </cell>
          <cell r="HK162">
            <v>-1.8</v>
          </cell>
          <cell r="HL162">
            <v>2.6</v>
          </cell>
          <cell r="HM162">
            <v>-11.2</v>
          </cell>
          <cell r="HN162">
            <v>2.8</v>
          </cell>
          <cell r="HO162">
            <v>0.9</v>
          </cell>
          <cell r="HP162">
            <v>0.2</v>
          </cell>
          <cell r="HQ162">
            <v>0.4</v>
          </cell>
          <cell r="HR162">
            <v>0</v>
          </cell>
          <cell r="HS162">
            <v>0</v>
          </cell>
          <cell r="HT162">
            <v>0</v>
          </cell>
          <cell r="HW162">
            <v>1.2</v>
          </cell>
          <cell r="IF162">
            <v>1.4</v>
          </cell>
          <cell r="II162">
            <v>1.6</v>
          </cell>
          <cell r="IJ162">
            <v>0.7</v>
          </cell>
          <cell r="IK162">
            <v>2.6</v>
          </cell>
          <cell r="IL162">
            <v>0.1</v>
          </cell>
        </row>
        <row r="163">
          <cell r="B163">
            <v>79.7</v>
          </cell>
          <cell r="C163">
            <v>82.5</v>
          </cell>
          <cell r="D163">
            <v>86.5</v>
          </cell>
          <cell r="E163">
            <v>76.3</v>
          </cell>
          <cell r="F163">
            <v>75.5</v>
          </cell>
          <cell r="G163">
            <v>80.2</v>
          </cell>
          <cell r="H163">
            <v>79.099999999999994</v>
          </cell>
          <cell r="I163">
            <v>82.1</v>
          </cell>
          <cell r="J163">
            <v>76.5</v>
          </cell>
          <cell r="K163">
            <v>79.599999999999994</v>
          </cell>
          <cell r="L163">
            <v>78.900000000000006</v>
          </cell>
          <cell r="M163">
            <v>75.5</v>
          </cell>
          <cell r="N163">
            <v>82.6</v>
          </cell>
          <cell r="O163">
            <v>79</v>
          </cell>
          <cell r="P163">
            <v>82.9</v>
          </cell>
          <cell r="Q163">
            <v>88.1</v>
          </cell>
          <cell r="R163">
            <v>79.8</v>
          </cell>
          <cell r="S163">
            <v>68.2</v>
          </cell>
          <cell r="Z163">
            <v>78.599999999999994</v>
          </cell>
          <cell r="AA163">
            <v>80.2</v>
          </cell>
          <cell r="AB163">
            <v>77.099999999999994</v>
          </cell>
          <cell r="AC163">
            <v>86.5</v>
          </cell>
          <cell r="AD163">
            <v>89.6</v>
          </cell>
          <cell r="AE163">
            <v>77.5</v>
          </cell>
          <cell r="AF163">
            <v>103.8</v>
          </cell>
          <cell r="AI163">
            <v>79.5</v>
          </cell>
          <cell r="AJ163">
            <v>77.3</v>
          </cell>
          <cell r="AK163">
            <v>79.7</v>
          </cell>
          <cell r="AL163">
            <v>81.400000000000006</v>
          </cell>
          <cell r="AM163">
            <v>79.599999999999994</v>
          </cell>
          <cell r="AN163">
            <v>74.099999999999994</v>
          </cell>
          <cell r="AO163">
            <v>71.5</v>
          </cell>
          <cell r="AP163">
            <v>79</v>
          </cell>
          <cell r="AS163">
            <v>77.3</v>
          </cell>
          <cell r="AV163">
            <v>75.5</v>
          </cell>
          <cell r="AX163">
            <v>83.6</v>
          </cell>
          <cell r="AY163">
            <v>84.5</v>
          </cell>
          <cell r="AZ163">
            <v>81.599999999999994</v>
          </cell>
          <cell r="BA163">
            <v>87.4</v>
          </cell>
          <cell r="BD163">
            <v>73.8</v>
          </cell>
          <cell r="BE163">
            <v>70.3</v>
          </cell>
          <cell r="BF163">
            <v>73</v>
          </cell>
          <cell r="BG163">
            <v>84.8</v>
          </cell>
          <cell r="BH163">
            <v>84.9</v>
          </cell>
          <cell r="BK163">
            <v>69.2</v>
          </cell>
          <cell r="BN163">
            <v>82</v>
          </cell>
          <cell r="BO163">
            <v>81.599999999999994</v>
          </cell>
          <cell r="BQ163">
            <v>81</v>
          </cell>
          <cell r="BR163">
            <v>77.2</v>
          </cell>
          <cell r="BS163">
            <v>81.7</v>
          </cell>
          <cell r="BU163">
            <v>86.8</v>
          </cell>
          <cell r="BV163">
            <v>86.8</v>
          </cell>
          <cell r="BX163">
            <v>75.8</v>
          </cell>
          <cell r="BZ163">
            <v>84.1</v>
          </cell>
          <cell r="CA163">
            <v>85.5</v>
          </cell>
          <cell r="CD163">
            <v>72.7</v>
          </cell>
          <cell r="CE163">
            <v>79.8</v>
          </cell>
          <cell r="CH163">
            <v>64.599999999999994</v>
          </cell>
          <cell r="CI163">
            <v>61.7</v>
          </cell>
          <cell r="CK163">
            <v>72.8</v>
          </cell>
          <cell r="CL163">
            <v>77.599999999999994</v>
          </cell>
          <cell r="CM163">
            <v>78.599999999999994</v>
          </cell>
          <cell r="CN163">
            <v>78.7</v>
          </cell>
          <cell r="CO163">
            <v>74.3</v>
          </cell>
          <cell r="CP163">
            <v>84.7</v>
          </cell>
          <cell r="CQ163">
            <v>80.3</v>
          </cell>
          <cell r="CR163">
            <v>82.6</v>
          </cell>
          <cell r="CS163">
            <v>87.5</v>
          </cell>
          <cell r="CT163">
            <v>76.099999999999994</v>
          </cell>
          <cell r="CU163">
            <v>89.8</v>
          </cell>
          <cell r="CV163">
            <v>81.599999999999994</v>
          </cell>
          <cell r="CW163">
            <v>91.4</v>
          </cell>
          <cell r="CZ163">
            <v>107</v>
          </cell>
          <cell r="DI163">
            <v>82.8</v>
          </cell>
          <cell r="DL163">
            <v>79</v>
          </cell>
          <cell r="DM163">
            <v>75.5</v>
          </cell>
          <cell r="DN163">
            <v>81.7</v>
          </cell>
          <cell r="DO163">
            <v>67.400000000000006</v>
          </cell>
          <cell r="DY163">
            <v>2.8</v>
          </cell>
          <cell r="DZ163">
            <v>2.2000000000000002</v>
          </cell>
          <cell r="EA163">
            <v>1.4</v>
          </cell>
          <cell r="EB163">
            <v>5.2</v>
          </cell>
          <cell r="EC163">
            <v>0.9</v>
          </cell>
          <cell r="ED163">
            <v>1.6</v>
          </cell>
          <cell r="EE163">
            <v>1.8</v>
          </cell>
          <cell r="EF163">
            <v>0.7</v>
          </cell>
          <cell r="EG163">
            <v>2</v>
          </cell>
          <cell r="EH163">
            <v>4.2</v>
          </cell>
          <cell r="EI163">
            <v>2.6</v>
          </cell>
          <cell r="EJ163">
            <v>1.5</v>
          </cell>
          <cell r="EK163">
            <v>11.8</v>
          </cell>
          <cell r="EL163">
            <v>0</v>
          </cell>
          <cell r="EM163">
            <v>-1</v>
          </cell>
          <cell r="EN163">
            <v>-2.2000000000000002</v>
          </cell>
          <cell r="EO163">
            <v>1</v>
          </cell>
          <cell r="EP163">
            <v>3.3</v>
          </cell>
          <cell r="EW163">
            <v>1.8</v>
          </cell>
          <cell r="EX163">
            <v>2</v>
          </cell>
          <cell r="EY163">
            <v>1.6</v>
          </cell>
          <cell r="EZ163">
            <v>-0.7</v>
          </cell>
          <cell r="FA163">
            <v>-0.8</v>
          </cell>
          <cell r="FB163">
            <v>0.1</v>
          </cell>
          <cell r="FC163">
            <v>-5</v>
          </cell>
          <cell r="FF163">
            <v>1.1000000000000001</v>
          </cell>
          <cell r="FG163">
            <v>2.4</v>
          </cell>
          <cell r="FH163">
            <v>2.2999999999999998</v>
          </cell>
          <cell r="FI163">
            <v>2.4</v>
          </cell>
          <cell r="FJ163">
            <v>1.9</v>
          </cell>
          <cell r="FK163">
            <v>2.2000000000000002</v>
          </cell>
          <cell r="FL163">
            <v>2.4</v>
          </cell>
          <cell r="FM163">
            <v>0.5</v>
          </cell>
          <cell r="FP163">
            <v>-0.9</v>
          </cell>
          <cell r="FS163">
            <v>2.9</v>
          </cell>
          <cell r="FU163">
            <v>1</v>
          </cell>
          <cell r="FV163">
            <v>1.6</v>
          </cell>
          <cell r="FW163">
            <v>0.7</v>
          </cell>
          <cell r="FX163">
            <v>0.8</v>
          </cell>
          <cell r="GA163">
            <v>1</v>
          </cell>
          <cell r="GB163">
            <v>1.7</v>
          </cell>
          <cell r="GC163">
            <v>2.7</v>
          </cell>
          <cell r="GD163">
            <v>2</v>
          </cell>
          <cell r="GE163">
            <v>1.7</v>
          </cell>
          <cell r="GH163">
            <v>1.2</v>
          </cell>
          <cell r="GK163">
            <v>0.4</v>
          </cell>
          <cell r="GL163">
            <v>1.6</v>
          </cell>
          <cell r="GN163">
            <v>2.2999999999999998</v>
          </cell>
          <cell r="GO163">
            <v>0.7</v>
          </cell>
          <cell r="GP163">
            <v>1.7</v>
          </cell>
          <cell r="GR163">
            <v>2</v>
          </cell>
          <cell r="GS163">
            <v>2</v>
          </cell>
          <cell r="GU163">
            <v>3</v>
          </cell>
          <cell r="GW163">
            <v>-0.2</v>
          </cell>
          <cell r="GX163">
            <v>1.5</v>
          </cell>
          <cell r="HA163">
            <v>2</v>
          </cell>
          <cell r="HB163">
            <v>2.2000000000000002</v>
          </cell>
          <cell r="HE163">
            <v>3.7</v>
          </cell>
          <cell r="HF163">
            <v>3.5</v>
          </cell>
          <cell r="HH163">
            <v>3.4</v>
          </cell>
          <cell r="HI163">
            <v>1.6</v>
          </cell>
          <cell r="HJ163">
            <v>5.0999999999999996</v>
          </cell>
          <cell r="HK163">
            <v>4.9000000000000004</v>
          </cell>
          <cell r="HL163">
            <v>5.0999999999999996</v>
          </cell>
          <cell r="HM163">
            <v>6.3</v>
          </cell>
          <cell r="HN163">
            <v>2.8</v>
          </cell>
          <cell r="HO163">
            <v>1.8</v>
          </cell>
          <cell r="HP163">
            <v>4.4000000000000004</v>
          </cell>
          <cell r="HQ163">
            <v>6.3</v>
          </cell>
          <cell r="HR163">
            <v>0.8</v>
          </cell>
          <cell r="HS163">
            <v>3.9</v>
          </cell>
          <cell r="HT163">
            <v>0</v>
          </cell>
          <cell r="HW163">
            <v>1.8</v>
          </cell>
          <cell r="IF163">
            <v>2.2000000000000002</v>
          </cell>
          <cell r="II163">
            <v>5.2</v>
          </cell>
          <cell r="IJ163">
            <v>5.2</v>
          </cell>
          <cell r="IK163">
            <v>5</v>
          </cell>
          <cell r="IL163">
            <v>0</v>
          </cell>
        </row>
        <row r="164">
          <cell r="B164">
            <v>80.900000000000006</v>
          </cell>
          <cell r="C164">
            <v>82.1</v>
          </cell>
          <cell r="D164">
            <v>86.9</v>
          </cell>
          <cell r="E164">
            <v>73.2</v>
          </cell>
          <cell r="F164">
            <v>76</v>
          </cell>
          <cell r="G164">
            <v>80.5</v>
          </cell>
          <cell r="H164">
            <v>79.5</v>
          </cell>
          <cell r="I164">
            <v>82.1</v>
          </cell>
          <cell r="J164">
            <v>78.099999999999994</v>
          </cell>
          <cell r="K164">
            <v>80.099999999999994</v>
          </cell>
          <cell r="L164">
            <v>80.599999999999994</v>
          </cell>
          <cell r="M164">
            <v>77</v>
          </cell>
          <cell r="N164">
            <v>78</v>
          </cell>
          <cell r="O164">
            <v>83</v>
          </cell>
          <cell r="P164">
            <v>83.9</v>
          </cell>
          <cell r="Q164">
            <v>91.9</v>
          </cell>
          <cell r="R164">
            <v>81.7</v>
          </cell>
          <cell r="S164">
            <v>77.8</v>
          </cell>
          <cell r="Z164">
            <v>80.400000000000006</v>
          </cell>
          <cell r="AA164">
            <v>82.6</v>
          </cell>
          <cell r="AB164">
            <v>78.400000000000006</v>
          </cell>
          <cell r="AC164">
            <v>86.7</v>
          </cell>
          <cell r="AD164">
            <v>89.1</v>
          </cell>
          <cell r="AE164">
            <v>81.599999999999994</v>
          </cell>
          <cell r="AF164">
            <v>101.7</v>
          </cell>
          <cell r="AI164">
            <v>82</v>
          </cell>
          <cell r="AJ164">
            <v>79.599999999999994</v>
          </cell>
          <cell r="AK164">
            <v>82.1</v>
          </cell>
          <cell r="AL164">
            <v>83.5</v>
          </cell>
          <cell r="AM164">
            <v>84</v>
          </cell>
          <cell r="AN164">
            <v>76.2</v>
          </cell>
          <cell r="AO164">
            <v>73.599999999999994</v>
          </cell>
          <cell r="AP164">
            <v>82.3</v>
          </cell>
          <cell r="AS164">
            <v>80.2</v>
          </cell>
          <cell r="AV164">
            <v>78.8</v>
          </cell>
          <cell r="AX164">
            <v>85.4</v>
          </cell>
          <cell r="AY164">
            <v>86.5</v>
          </cell>
          <cell r="AZ164">
            <v>83.4</v>
          </cell>
          <cell r="BA164">
            <v>88.4</v>
          </cell>
          <cell r="BD164">
            <v>74.400000000000006</v>
          </cell>
          <cell r="BE164">
            <v>71.5</v>
          </cell>
          <cell r="BF164">
            <v>74.599999999999994</v>
          </cell>
          <cell r="BG164">
            <v>86.4</v>
          </cell>
          <cell r="BH164">
            <v>86.1</v>
          </cell>
          <cell r="BK164">
            <v>70.099999999999994</v>
          </cell>
          <cell r="BN164">
            <v>83</v>
          </cell>
          <cell r="BO164">
            <v>83.4</v>
          </cell>
          <cell r="BQ164">
            <v>82.8</v>
          </cell>
          <cell r="BR164">
            <v>78.599999999999994</v>
          </cell>
          <cell r="BS164">
            <v>82.8</v>
          </cell>
          <cell r="BU164">
            <v>88.1</v>
          </cell>
          <cell r="BV164">
            <v>88.1</v>
          </cell>
          <cell r="BX164">
            <v>82.5</v>
          </cell>
          <cell r="BZ164">
            <v>83.9</v>
          </cell>
          <cell r="CA164">
            <v>86.2</v>
          </cell>
          <cell r="CD164">
            <v>73.099999999999994</v>
          </cell>
          <cell r="CE164">
            <v>81.2</v>
          </cell>
          <cell r="CH164">
            <v>71.2</v>
          </cell>
          <cell r="CI164">
            <v>69</v>
          </cell>
          <cell r="CJ164">
            <v>86.6</v>
          </cell>
          <cell r="CK164">
            <v>74.400000000000006</v>
          </cell>
          <cell r="CL164">
            <v>85.8</v>
          </cell>
          <cell r="CM164">
            <v>82.2</v>
          </cell>
          <cell r="CN164">
            <v>82.5</v>
          </cell>
          <cell r="CO164">
            <v>79.3</v>
          </cell>
          <cell r="CP164">
            <v>90.4</v>
          </cell>
          <cell r="CQ164">
            <v>82</v>
          </cell>
          <cell r="CR164">
            <v>84.3</v>
          </cell>
          <cell r="CS164">
            <v>88.4</v>
          </cell>
          <cell r="CT164">
            <v>77.599999999999994</v>
          </cell>
          <cell r="CU164">
            <v>91.8</v>
          </cell>
          <cell r="CV164">
            <v>86.2</v>
          </cell>
          <cell r="CW164">
            <v>92.6</v>
          </cell>
          <cell r="CZ164">
            <v>109.8</v>
          </cell>
          <cell r="DI164">
            <v>84.8</v>
          </cell>
          <cell r="DJ164">
            <v>73.400000000000006</v>
          </cell>
          <cell r="DL164">
            <v>78.400000000000006</v>
          </cell>
          <cell r="DM164">
            <v>78.599999999999994</v>
          </cell>
          <cell r="DN164">
            <v>78.099999999999994</v>
          </cell>
          <cell r="DO164">
            <v>67.400000000000006</v>
          </cell>
          <cell r="DY164">
            <v>1.5</v>
          </cell>
          <cell r="DZ164">
            <v>-0.5</v>
          </cell>
          <cell r="EA164">
            <v>0.5</v>
          </cell>
          <cell r="EB164">
            <v>-4.0999999999999996</v>
          </cell>
          <cell r="EC164">
            <v>0.7</v>
          </cell>
          <cell r="ED164">
            <v>0.4</v>
          </cell>
          <cell r="EE164">
            <v>0.5</v>
          </cell>
          <cell r="EF164">
            <v>0</v>
          </cell>
          <cell r="EG164">
            <v>2.1</v>
          </cell>
          <cell r="EH164">
            <v>0.6</v>
          </cell>
          <cell r="EI164">
            <v>2.2000000000000002</v>
          </cell>
          <cell r="EJ164">
            <v>2</v>
          </cell>
          <cell r="EK164">
            <v>-5.6</v>
          </cell>
          <cell r="EL164">
            <v>5.0999999999999996</v>
          </cell>
          <cell r="EM164">
            <v>1.2</v>
          </cell>
          <cell r="EN164">
            <v>4.3</v>
          </cell>
          <cell r="EO164">
            <v>2.4</v>
          </cell>
          <cell r="EP164">
            <v>14.1</v>
          </cell>
          <cell r="EW164">
            <v>2.2999999999999998</v>
          </cell>
          <cell r="EX164">
            <v>3</v>
          </cell>
          <cell r="EY164">
            <v>1.7</v>
          </cell>
          <cell r="EZ164">
            <v>0.2</v>
          </cell>
          <cell r="FA164">
            <v>-0.6</v>
          </cell>
          <cell r="FB164">
            <v>5.3</v>
          </cell>
          <cell r="FC164">
            <v>-2</v>
          </cell>
          <cell r="FF164">
            <v>3.1</v>
          </cell>
          <cell r="FG164">
            <v>3</v>
          </cell>
          <cell r="FH164">
            <v>3</v>
          </cell>
          <cell r="FI164">
            <v>2.6</v>
          </cell>
          <cell r="FJ164">
            <v>5.5</v>
          </cell>
          <cell r="FK164">
            <v>2.8</v>
          </cell>
          <cell r="FL164">
            <v>2.9</v>
          </cell>
          <cell r="FM164">
            <v>4.2</v>
          </cell>
          <cell r="FP164">
            <v>3.8</v>
          </cell>
          <cell r="FS164">
            <v>4.4000000000000004</v>
          </cell>
          <cell r="FU164">
            <v>2.2000000000000002</v>
          </cell>
          <cell r="FV164">
            <v>2.4</v>
          </cell>
          <cell r="FW164">
            <v>2.2000000000000002</v>
          </cell>
          <cell r="FX164">
            <v>1.1000000000000001</v>
          </cell>
          <cell r="GA164">
            <v>0.8</v>
          </cell>
          <cell r="GB164">
            <v>1.7</v>
          </cell>
          <cell r="GC164">
            <v>2.2000000000000002</v>
          </cell>
          <cell r="GD164">
            <v>1.9</v>
          </cell>
          <cell r="GE164">
            <v>1.4</v>
          </cell>
          <cell r="GH164">
            <v>1.3</v>
          </cell>
          <cell r="GK164">
            <v>1.2</v>
          </cell>
          <cell r="GL164">
            <v>2.2000000000000002</v>
          </cell>
          <cell r="GN164">
            <v>2.2000000000000002</v>
          </cell>
          <cell r="GO164">
            <v>1.8</v>
          </cell>
          <cell r="GP164">
            <v>1.3</v>
          </cell>
          <cell r="GR164">
            <v>1.5</v>
          </cell>
          <cell r="GS164">
            <v>1.5</v>
          </cell>
          <cell r="GU164">
            <v>8.8000000000000007</v>
          </cell>
          <cell r="GW164">
            <v>-0.2</v>
          </cell>
          <cell r="GX164">
            <v>0.8</v>
          </cell>
          <cell r="HA164">
            <v>0.6</v>
          </cell>
          <cell r="HB164">
            <v>1.8</v>
          </cell>
          <cell r="HE164">
            <v>10.199999999999999</v>
          </cell>
          <cell r="HF164">
            <v>11.8</v>
          </cell>
          <cell r="HH164">
            <v>2.2000000000000002</v>
          </cell>
          <cell r="HI164">
            <v>10.6</v>
          </cell>
          <cell r="HJ164">
            <v>4.5999999999999996</v>
          </cell>
          <cell r="HK164">
            <v>4.8</v>
          </cell>
          <cell r="HL164">
            <v>6.7</v>
          </cell>
          <cell r="HM164">
            <v>6.7</v>
          </cell>
          <cell r="HN164">
            <v>2.1</v>
          </cell>
          <cell r="HO164">
            <v>2.1</v>
          </cell>
          <cell r="HP164">
            <v>1</v>
          </cell>
          <cell r="HQ164">
            <v>2</v>
          </cell>
          <cell r="HR164">
            <v>2.2000000000000002</v>
          </cell>
          <cell r="HS164">
            <v>5.6</v>
          </cell>
          <cell r="HT164">
            <v>1.3</v>
          </cell>
          <cell r="HW164">
            <v>2.6</v>
          </cell>
          <cell r="IF164">
            <v>2.4</v>
          </cell>
          <cell r="II164">
            <v>-0.8</v>
          </cell>
          <cell r="IJ164">
            <v>4.0999999999999996</v>
          </cell>
          <cell r="IK164">
            <v>-4.4000000000000004</v>
          </cell>
          <cell r="IL164">
            <v>0</v>
          </cell>
        </row>
        <row r="165">
          <cell r="B165">
            <v>81.8</v>
          </cell>
          <cell r="C165">
            <v>83.6</v>
          </cell>
          <cell r="D165">
            <v>87.5</v>
          </cell>
          <cell r="E165">
            <v>77</v>
          </cell>
          <cell r="F165">
            <v>76.900000000000006</v>
          </cell>
          <cell r="G165">
            <v>81.599999999999994</v>
          </cell>
          <cell r="H165">
            <v>81.400000000000006</v>
          </cell>
          <cell r="I165">
            <v>82.5</v>
          </cell>
          <cell r="J165">
            <v>79</v>
          </cell>
          <cell r="K165">
            <v>81</v>
          </cell>
          <cell r="L165">
            <v>81.8</v>
          </cell>
          <cell r="M165">
            <v>77.8</v>
          </cell>
          <cell r="N165">
            <v>82.9</v>
          </cell>
          <cell r="O165">
            <v>83.6</v>
          </cell>
          <cell r="P165">
            <v>86.8</v>
          </cell>
          <cell r="Q165">
            <v>89.5</v>
          </cell>
          <cell r="R165">
            <v>81.8</v>
          </cell>
          <cell r="S165">
            <v>79</v>
          </cell>
          <cell r="Z165">
            <v>81.900000000000006</v>
          </cell>
          <cell r="AA165">
            <v>83.9</v>
          </cell>
          <cell r="AB165">
            <v>80.099999999999994</v>
          </cell>
          <cell r="AC165">
            <v>88.3</v>
          </cell>
          <cell r="AD165">
            <v>90.4</v>
          </cell>
          <cell r="AE165">
            <v>83.6</v>
          </cell>
          <cell r="AF165">
            <v>102.5</v>
          </cell>
          <cell r="AI165">
            <v>83.9</v>
          </cell>
          <cell r="AJ165">
            <v>81.8</v>
          </cell>
          <cell r="AK165">
            <v>84.3</v>
          </cell>
          <cell r="AL165">
            <v>86</v>
          </cell>
          <cell r="AM165">
            <v>85.4</v>
          </cell>
          <cell r="AN165">
            <v>77.900000000000006</v>
          </cell>
          <cell r="AO165">
            <v>76</v>
          </cell>
          <cell r="AP165">
            <v>82.8</v>
          </cell>
          <cell r="AS165">
            <v>81.7</v>
          </cell>
          <cell r="AV165">
            <v>80.400000000000006</v>
          </cell>
          <cell r="AX165">
            <v>85.6</v>
          </cell>
          <cell r="AY165">
            <v>87</v>
          </cell>
          <cell r="AZ165">
            <v>83.5</v>
          </cell>
          <cell r="BA165">
            <v>88.7</v>
          </cell>
          <cell r="BD165">
            <v>75.8</v>
          </cell>
          <cell r="BE165">
            <v>72.8</v>
          </cell>
          <cell r="BF165">
            <v>76.3</v>
          </cell>
          <cell r="BG165">
            <v>87</v>
          </cell>
          <cell r="BH165">
            <v>86.6</v>
          </cell>
          <cell r="BK165">
            <v>71.3</v>
          </cell>
          <cell r="BN165">
            <v>84</v>
          </cell>
          <cell r="BO165">
            <v>84.3</v>
          </cell>
          <cell r="BQ165">
            <v>81.5</v>
          </cell>
          <cell r="BR165">
            <v>79.599999999999994</v>
          </cell>
          <cell r="BS165">
            <v>83</v>
          </cell>
          <cell r="BU165">
            <v>89.1</v>
          </cell>
          <cell r="BV165">
            <v>89.1</v>
          </cell>
          <cell r="BX165">
            <v>84.9</v>
          </cell>
          <cell r="BZ165">
            <v>86.6</v>
          </cell>
          <cell r="CA165">
            <v>88.6</v>
          </cell>
          <cell r="CD165">
            <v>76.5</v>
          </cell>
          <cell r="CE165">
            <v>81.900000000000006</v>
          </cell>
          <cell r="CH165">
            <v>73.8</v>
          </cell>
          <cell r="CI165">
            <v>71.7</v>
          </cell>
          <cell r="CJ165">
            <v>88.5</v>
          </cell>
          <cell r="CK165">
            <v>76.7</v>
          </cell>
          <cell r="CL165">
            <v>90.1</v>
          </cell>
          <cell r="CM165">
            <v>84.5</v>
          </cell>
          <cell r="CN165">
            <v>85</v>
          </cell>
          <cell r="CO165">
            <v>81.8</v>
          </cell>
          <cell r="CP165">
            <v>92.3</v>
          </cell>
          <cell r="CQ165">
            <v>84.4</v>
          </cell>
          <cell r="CR165">
            <v>84.9</v>
          </cell>
          <cell r="CS165">
            <v>88.8</v>
          </cell>
          <cell r="CT165">
            <v>78.400000000000006</v>
          </cell>
          <cell r="CU165">
            <v>92.4</v>
          </cell>
          <cell r="CV165">
            <v>86.2</v>
          </cell>
          <cell r="CW165">
            <v>93.3</v>
          </cell>
          <cell r="CZ165">
            <v>113.2</v>
          </cell>
          <cell r="DI165">
            <v>85.1</v>
          </cell>
          <cell r="DJ165">
            <v>77.599999999999994</v>
          </cell>
          <cell r="DL165">
            <v>80.2</v>
          </cell>
          <cell r="DM165">
            <v>79.599999999999994</v>
          </cell>
          <cell r="DN165">
            <v>80.7</v>
          </cell>
          <cell r="DO165">
            <v>74.3</v>
          </cell>
          <cell r="DY165">
            <v>1.1000000000000001</v>
          </cell>
          <cell r="DZ165">
            <v>1.8</v>
          </cell>
          <cell r="EA165">
            <v>0.7</v>
          </cell>
          <cell r="EB165">
            <v>5.2</v>
          </cell>
          <cell r="EC165">
            <v>1.2</v>
          </cell>
          <cell r="ED165">
            <v>1.4</v>
          </cell>
          <cell r="EE165">
            <v>2.4</v>
          </cell>
          <cell r="EF165">
            <v>0.5</v>
          </cell>
          <cell r="EG165">
            <v>1.2</v>
          </cell>
          <cell r="EH165">
            <v>1.1000000000000001</v>
          </cell>
          <cell r="EI165">
            <v>1.5</v>
          </cell>
          <cell r="EJ165">
            <v>1</v>
          </cell>
          <cell r="EK165">
            <v>6.3</v>
          </cell>
          <cell r="EL165">
            <v>0.7</v>
          </cell>
          <cell r="EM165">
            <v>3.5</v>
          </cell>
          <cell r="EN165">
            <v>-2.6</v>
          </cell>
          <cell r="EO165">
            <v>0.1</v>
          </cell>
          <cell r="EP165">
            <v>1.5</v>
          </cell>
          <cell r="EW165">
            <v>1.9</v>
          </cell>
          <cell r="EX165">
            <v>1.6</v>
          </cell>
          <cell r="EY165">
            <v>2.2000000000000002</v>
          </cell>
          <cell r="EZ165">
            <v>1.8</v>
          </cell>
          <cell r="FA165">
            <v>1.5</v>
          </cell>
          <cell r="FB165">
            <v>2.5</v>
          </cell>
          <cell r="FC165">
            <v>0.8</v>
          </cell>
          <cell r="FF165">
            <v>2.2999999999999998</v>
          </cell>
          <cell r="FG165">
            <v>2.8</v>
          </cell>
          <cell r="FH165">
            <v>2.7</v>
          </cell>
          <cell r="FI165">
            <v>3</v>
          </cell>
          <cell r="FJ165">
            <v>1.7</v>
          </cell>
          <cell r="FK165">
            <v>2.2000000000000002</v>
          </cell>
          <cell r="FL165">
            <v>3.3</v>
          </cell>
          <cell r="FM165">
            <v>0.6</v>
          </cell>
          <cell r="FP165">
            <v>1.9</v>
          </cell>
          <cell r="FS165">
            <v>2</v>
          </cell>
          <cell r="FU165">
            <v>0.2</v>
          </cell>
          <cell r="FV165">
            <v>0.6</v>
          </cell>
          <cell r="FW165">
            <v>0.1</v>
          </cell>
          <cell r="FX165">
            <v>0.3</v>
          </cell>
          <cell r="GA165">
            <v>1.9</v>
          </cell>
          <cell r="GB165">
            <v>1.8</v>
          </cell>
          <cell r="GC165">
            <v>2.2999999999999998</v>
          </cell>
          <cell r="GD165">
            <v>0.7</v>
          </cell>
          <cell r="GE165">
            <v>0.6</v>
          </cell>
          <cell r="GH165">
            <v>1.7</v>
          </cell>
          <cell r="GK165">
            <v>1.2</v>
          </cell>
          <cell r="GL165">
            <v>1.1000000000000001</v>
          </cell>
          <cell r="GN165">
            <v>-1.6</v>
          </cell>
          <cell r="GO165">
            <v>1.3</v>
          </cell>
          <cell r="GP165">
            <v>0.2</v>
          </cell>
          <cell r="GR165">
            <v>1.1000000000000001</v>
          </cell>
          <cell r="GS165">
            <v>1.1000000000000001</v>
          </cell>
          <cell r="GU165">
            <v>2.9</v>
          </cell>
          <cell r="GW165">
            <v>3.2</v>
          </cell>
          <cell r="GX165">
            <v>2.8</v>
          </cell>
          <cell r="HA165">
            <v>4.7</v>
          </cell>
          <cell r="HB165">
            <v>0.9</v>
          </cell>
          <cell r="HE165">
            <v>3.7</v>
          </cell>
          <cell r="HF165">
            <v>3.9</v>
          </cell>
          <cell r="HG165">
            <v>2.2000000000000002</v>
          </cell>
          <cell r="HH165">
            <v>3.1</v>
          </cell>
          <cell r="HI165">
            <v>5</v>
          </cell>
          <cell r="HJ165">
            <v>2.8</v>
          </cell>
          <cell r="HK165">
            <v>3</v>
          </cell>
          <cell r="HL165">
            <v>3.2</v>
          </cell>
          <cell r="HM165">
            <v>2.1</v>
          </cell>
          <cell r="HN165">
            <v>2.9</v>
          </cell>
          <cell r="HO165">
            <v>0.7</v>
          </cell>
          <cell r="HP165">
            <v>0.5</v>
          </cell>
          <cell r="HQ165">
            <v>1</v>
          </cell>
          <cell r="HR165">
            <v>0.7</v>
          </cell>
          <cell r="HS165">
            <v>0</v>
          </cell>
          <cell r="HT165">
            <v>0.8</v>
          </cell>
          <cell r="HW165">
            <v>3.1</v>
          </cell>
          <cell r="IF165">
            <v>0.4</v>
          </cell>
          <cell r="IG165">
            <v>5.7</v>
          </cell>
          <cell r="II165">
            <v>2.2999999999999998</v>
          </cell>
          <cell r="IJ165">
            <v>1.3</v>
          </cell>
          <cell r="IK165">
            <v>3.3</v>
          </cell>
          <cell r="IL165">
            <v>10.199999999999999</v>
          </cell>
        </row>
        <row r="166">
          <cell r="B166">
            <v>81.900000000000006</v>
          </cell>
          <cell r="C166">
            <v>84.2</v>
          </cell>
          <cell r="D166">
            <v>88.6</v>
          </cell>
          <cell r="E166">
            <v>76.2</v>
          </cell>
          <cell r="F166">
            <v>78.2</v>
          </cell>
          <cell r="G166">
            <v>82.9</v>
          </cell>
          <cell r="H166">
            <v>82.8</v>
          </cell>
          <cell r="I166">
            <v>83.3</v>
          </cell>
          <cell r="J166">
            <v>81.3</v>
          </cell>
          <cell r="K166">
            <v>83.3</v>
          </cell>
          <cell r="L166">
            <v>82.9</v>
          </cell>
          <cell r="M166">
            <v>78.599999999999994</v>
          </cell>
          <cell r="N166">
            <v>84.8</v>
          </cell>
          <cell r="O166">
            <v>83.3</v>
          </cell>
          <cell r="P166">
            <v>90.1</v>
          </cell>
          <cell r="Q166">
            <v>89.1</v>
          </cell>
          <cell r="R166">
            <v>83.3</v>
          </cell>
          <cell r="S166">
            <v>79.3</v>
          </cell>
          <cell r="Z166">
            <v>83.2</v>
          </cell>
          <cell r="AA166">
            <v>85</v>
          </cell>
          <cell r="AB166">
            <v>81.599999999999994</v>
          </cell>
          <cell r="AC166">
            <v>87.5</v>
          </cell>
          <cell r="AD166">
            <v>90.6</v>
          </cell>
          <cell r="AE166">
            <v>85.4</v>
          </cell>
          <cell r="AF166">
            <v>98.5</v>
          </cell>
          <cell r="AI166">
            <v>83.7</v>
          </cell>
          <cell r="AJ166">
            <v>83.8</v>
          </cell>
          <cell r="AK166">
            <v>86.3</v>
          </cell>
          <cell r="AL166">
            <v>88.3</v>
          </cell>
          <cell r="AM166">
            <v>86.4</v>
          </cell>
          <cell r="AN166">
            <v>80.3</v>
          </cell>
          <cell r="AO166">
            <v>77.900000000000006</v>
          </cell>
          <cell r="AP166">
            <v>85.3</v>
          </cell>
          <cell r="AS166">
            <v>83.6</v>
          </cell>
          <cell r="AV166">
            <v>82.7</v>
          </cell>
          <cell r="AX166">
            <v>87.1</v>
          </cell>
          <cell r="AY166">
            <v>89</v>
          </cell>
          <cell r="AZ166">
            <v>84.9</v>
          </cell>
          <cell r="BA166">
            <v>89.7</v>
          </cell>
          <cell r="BD166">
            <v>77.8</v>
          </cell>
          <cell r="BE166">
            <v>74.2</v>
          </cell>
          <cell r="BF166">
            <v>78.099999999999994</v>
          </cell>
          <cell r="BG166">
            <v>87.2</v>
          </cell>
          <cell r="BH166">
            <v>86.8</v>
          </cell>
          <cell r="BK166">
            <v>72.599999999999994</v>
          </cell>
          <cell r="BN166">
            <v>85.1</v>
          </cell>
          <cell r="BO166">
            <v>86.2</v>
          </cell>
          <cell r="BQ166">
            <v>85.2</v>
          </cell>
          <cell r="BR166">
            <v>81.900000000000006</v>
          </cell>
          <cell r="BS166">
            <v>85.8</v>
          </cell>
          <cell r="BU166">
            <v>90.8</v>
          </cell>
          <cell r="BV166">
            <v>90.8</v>
          </cell>
          <cell r="BX166">
            <v>88.8</v>
          </cell>
          <cell r="BZ166">
            <v>87.2</v>
          </cell>
          <cell r="CA166">
            <v>90.3</v>
          </cell>
          <cell r="CD166">
            <v>77.5</v>
          </cell>
          <cell r="CE166">
            <v>84</v>
          </cell>
          <cell r="CH166">
            <v>76.3</v>
          </cell>
          <cell r="CI166">
            <v>74.5</v>
          </cell>
          <cell r="CJ166">
            <v>89.6</v>
          </cell>
          <cell r="CK166">
            <v>78.8</v>
          </cell>
          <cell r="CL166">
            <v>87.4</v>
          </cell>
          <cell r="CM166">
            <v>85.3</v>
          </cell>
          <cell r="CN166">
            <v>85.7</v>
          </cell>
          <cell r="CO166">
            <v>83.4</v>
          </cell>
          <cell r="CP166">
            <v>89.6</v>
          </cell>
          <cell r="CQ166">
            <v>86.5</v>
          </cell>
          <cell r="CR166">
            <v>86.4</v>
          </cell>
          <cell r="CS166">
            <v>92.4</v>
          </cell>
          <cell r="CT166">
            <v>78.599999999999994</v>
          </cell>
          <cell r="CU166">
            <v>92.7</v>
          </cell>
          <cell r="CV166">
            <v>86.2</v>
          </cell>
          <cell r="CW166">
            <v>93.6</v>
          </cell>
          <cell r="CZ166">
            <v>115.2</v>
          </cell>
          <cell r="DI166">
            <v>86.3</v>
          </cell>
          <cell r="DJ166">
            <v>78.599999999999994</v>
          </cell>
          <cell r="DL166">
            <v>79.5</v>
          </cell>
          <cell r="DM166">
            <v>77.5</v>
          </cell>
          <cell r="DN166">
            <v>81.400000000000006</v>
          </cell>
          <cell r="DO166">
            <v>74.3</v>
          </cell>
          <cell r="DY166">
            <v>0.1</v>
          </cell>
          <cell r="DZ166">
            <v>0.7</v>
          </cell>
          <cell r="EA166">
            <v>1.3</v>
          </cell>
          <cell r="EB166">
            <v>-1</v>
          </cell>
          <cell r="EC166">
            <v>1.7</v>
          </cell>
          <cell r="ED166">
            <v>1.6</v>
          </cell>
          <cell r="EE166">
            <v>1.7</v>
          </cell>
          <cell r="EF166">
            <v>1</v>
          </cell>
          <cell r="EG166">
            <v>2.9</v>
          </cell>
          <cell r="EH166">
            <v>2.8</v>
          </cell>
          <cell r="EI166">
            <v>1.3</v>
          </cell>
          <cell r="EJ166">
            <v>1</v>
          </cell>
          <cell r="EK166">
            <v>2.2999999999999998</v>
          </cell>
          <cell r="EL166">
            <v>-0.4</v>
          </cell>
          <cell r="EM166">
            <v>3.8</v>
          </cell>
          <cell r="EN166">
            <v>-0.4</v>
          </cell>
          <cell r="EO166">
            <v>1.8</v>
          </cell>
          <cell r="EP166">
            <v>0.4</v>
          </cell>
          <cell r="EW166">
            <v>1.6</v>
          </cell>
          <cell r="EX166">
            <v>1.3</v>
          </cell>
          <cell r="EY166">
            <v>1.9</v>
          </cell>
          <cell r="EZ166">
            <v>-0.9</v>
          </cell>
          <cell r="FA166">
            <v>0.2</v>
          </cell>
          <cell r="FB166">
            <v>2.2000000000000002</v>
          </cell>
          <cell r="FC166">
            <v>-3.9</v>
          </cell>
          <cell r="FF166">
            <v>-0.2</v>
          </cell>
          <cell r="FG166">
            <v>2.4</v>
          </cell>
          <cell r="FH166">
            <v>2.4</v>
          </cell>
          <cell r="FI166">
            <v>2.7</v>
          </cell>
          <cell r="FJ166">
            <v>1.2</v>
          </cell>
          <cell r="FK166">
            <v>3.1</v>
          </cell>
          <cell r="FL166">
            <v>2.5</v>
          </cell>
          <cell r="FM166">
            <v>3</v>
          </cell>
          <cell r="FP166">
            <v>2.2999999999999998</v>
          </cell>
          <cell r="FS166">
            <v>2.9</v>
          </cell>
          <cell r="FU166">
            <v>1.8</v>
          </cell>
          <cell r="FV166">
            <v>2.2999999999999998</v>
          </cell>
          <cell r="FW166">
            <v>1.7</v>
          </cell>
          <cell r="FX166">
            <v>1.1000000000000001</v>
          </cell>
          <cell r="GA166">
            <v>2.6</v>
          </cell>
          <cell r="GB166">
            <v>1.9</v>
          </cell>
          <cell r="GC166">
            <v>2.4</v>
          </cell>
          <cell r="GD166">
            <v>0.2</v>
          </cell>
          <cell r="GE166">
            <v>0.2</v>
          </cell>
          <cell r="GH166">
            <v>1.8</v>
          </cell>
          <cell r="GK166">
            <v>1.3</v>
          </cell>
          <cell r="GL166">
            <v>2.2999999999999998</v>
          </cell>
          <cell r="GN166">
            <v>4.5</v>
          </cell>
          <cell r="GO166">
            <v>2.9</v>
          </cell>
          <cell r="GP166">
            <v>3.4</v>
          </cell>
          <cell r="GR166">
            <v>1.9</v>
          </cell>
          <cell r="GS166">
            <v>1.9</v>
          </cell>
          <cell r="GU166">
            <v>4.5999999999999996</v>
          </cell>
          <cell r="GW166">
            <v>0.7</v>
          </cell>
          <cell r="GX166">
            <v>1.9</v>
          </cell>
          <cell r="HA166">
            <v>1.3</v>
          </cell>
          <cell r="HB166">
            <v>2.6</v>
          </cell>
          <cell r="HE166">
            <v>3.4</v>
          </cell>
          <cell r="HF166">
            <v>3.9</v>
          </cell>
          <cell r="HG166">
            <v>1.2</v>
          </cell>
          <cell r="HH166">
            <v>2.7</v>
          </cell>
          <cell r="HI166">
            <v>-3</v>
          </cell>
          <cell r="HJ166">
            <v>0.9</v>
          </cell>
          <cell r="HK166">
            <v>0.8</v>
          </cell>
          <cell r="HL166">
            <v>2</v>
          </cell>
          <cell r="HM166">
            <v>-2.9</v>
          </cell>
          <cell r="HN166">
            <v>2.5</v>
          </cell>
          <cell r="HO166">
            <v>1.8</v>
          </cell>
          <cell r="HP166">
            <v>4.0999999999999996</v>
          </cell>
          <cell r="HQ166">
            <v>0.3</v>
          </cell>
          <cell r="HR166">
            <v>0.3</v>
          </cell>
          <cell r="HS166">
            <v>0</v>
          </cell>
          <cell r="HT166">
            <v>0.3</v>
          </cell>
          <cell r="HW166">
            <v>1.8</v>
          </cell>
          <cell r="IF166">
            <v>1.4</v>
          </cell>
          <cell r="IG166">
            <v>1.3</v>
          </cell>
          <cell r="II166">
            <v>-0.9</v>
          </cell>
          <cell r="IJ166">
            <v>-2.6</v>
          </cell>
          <cell r="IK166">
            <v>0.9</v>
          </cell>
          <cell r="IL166">
            <v>0</v>
          </cell>
        </row>
        <row r="167">
          <cell r="B167">
            <v>83.1</v>
          </cell>
          <cell r="C167">
            <v>85.9</v>
          </cell>
          <cell r="D167">
            <v>90.1</v>
          </cell>
          <cell r="E167">
            <v>78.099999999999994</v>
          </cell>
          <cell r="F167">
            <v>81</v>
          </cell>
          <cell r="G167">
            <v>83.9</v>
          </cell>
          <cell r="H167">
            <v>82.4</v>
          </cell>
          <cell r="I167">
            <v>85.3</v>
          </cell>
          <cell r="J167">
            <v>83.1</v>
          </cell>
          <cell r="K167">
            <v>84.9</v>
          </cell>
          <cell r="L167">
            <v>84</v>
          </cell>
          <cell r="M167">
            <v>80.3</v>
          </cell>
          <cell r="N167">
            <v>86.5</v>
          </cell>
          <cell r="O167">
            <v>84.5</v>
          </cell>
          <cell r="P167">
            <v>87.4</v>
          </cell>
          <cell r="Q167">
            <v>89.1</v>
          </cell>
          <cell r="R167">
            <v>85.3</v>
          </cell>
          <cell r="S167">
            <v>81.2</v>
          </cell>
          <cell r="Z167">
            <v>84.4</v>
          </cell>
          <cell r="AA167">
            <v>86.5</v>
          </cell>
          <cell r="AB167">
            <v>82.6</v>
          </cell>
          <cell r="AC167">
            <v>88.5</v>
          </cell>
          <cell r="AD167">
            <v>90.9</v>
          </cell>
          <cell r="AE167">
            <v>87</v>
          </cell>
          <cell r="AF167">
            <v>96.9</v>
          </cell>
          <cell r="AI167">
            <v>86.3</v>
          </cell>
          <cell r="AJ167">
            <v>85.1</v>
          </cell>
          <cell r="AK167">
            <v>87.8</v>
          </cell>
          <cell r="AL167">
            <v>89.9</v>
          </cell>
          <cell r="AM167">
            <v>87.6</v>
          </cell>
          <cell r="AN167">
            <v>81.5</v>
          </cell>
          <cell r="AO167">
            <v>78.7</v>
          </cell>
          <cell r="AP167">
            <v>86</v>
          </cell>
          <cell r="AS167">
            <v>84.4</v>
          </cell>
          <cell r="AV167">
            <v>84.3</v>
          </cell>
          <cell r="AX167">
            <v>87.7</v>
          </cell>
          <cell r="AY167">
            <v>88.6</v>
          </cell>
          <cell r="AZ167">
            <v>85.2</v>
          </cell>
          <cell r="BA167">
            <v>92.1</v>
          </cell>
          <cell r="BD167">
            <v>79.099999999999994</v>
          </cell>
          <cell r="BE167">
            <v>75.5</v>
          </cell>
          <cell r="BF167">
            <v>80.7</v>
          </cell>
          <cell r="BG167">
            <v>90.8</v>
          </cell>
          <cell r="BH167">
            <v>90.9</v>
          </cell>
          <cell r="BK167">
            <v>73.3</v>
          </cell>
          <cell r="BN167">
            <v>86.4</v>
          </cell>
          <cell r="BO167">
            <v>87.8</v>
          </cell>
          <cell r="BQ167">
            <v>85.4</v>
          </cell>
          <cell r="BR167">
            <v>83.8</v>
          </cell>
          <cell r="BS167">
            <v>87.2</v>
          </cell>
          <cell r="BU167">
            <v>91.2</v>
          </cell>
          <cell r="BV167">
            <v>91.2</v>
          </cell>
          <cell r="BX167">
            <v>88.6</v>
          </cell>
          <cell r="BZ167">
            <v>87.4</v>
          </cell>
          <cell r="CA167">
            <v>91.4</v>
          </cell>
          <cell r="CD167">
            <v>79.7</v>
          </cell>
          <cell r="CE167">
            <v>85.7</v>
          </cell>
          <cell r="CH167">
            <v>78</v>
          </cell>
          <cell r="CI167">
            <v>76.2</v>
          </cell>
          <cell r="CJ167">
            <v>89.8</v>
          </cell>
          <cell r="CK167">
            <v>81.2</v>
          </cell>
          <cell r="CL167">
            <v>82.9</v>
          </cell>
          <cell r="CM167">
            <v>86.9</v>
          </cell>
          <cell r="CN167">
            <v>87.3</v>
          </cell>
          <cell r="CO167">
            <v>85.4</v>
          </cell>
          <cell r="CP167">
            <v>89.1</v>
          </cell>
          <cell r="CQ167">
            <v>87.7</v>
          </cell>
          <cell r="CR167">
            <v>88</v>
          </cell>
          <cell r="CS167">
            <v>97.5</v>
          </cell>
          <cell r="CT167">
            <v>82</v>
          </cell>
          <cell r="CU167">
            <v>97.9</v>
          </cell>
          <cell r="CV167">
            <v>88.5</v>
          </cell>
          <cell r="CW167">
            <v>99.1</v>
          </cell>
          <cell r="CZ167">
            <v>114.2</v>
          </cell>
          <cell r="DI167">
            <v>86.8</v>
          </cell>
          <cell r="DJ167">
            <v>80.5</v>
          </cell>
          <cell r="DL167">
            <v>82.8</v>
          </cell>
          <cell r="DM167">
            <v>80.900000000000006</v>
          </cell>
          <cell r="DN167">
            <v>84.5</v>
          </cell>
          <cell r="DO167">
            <v>74.3</v>
          </cell>
          <cell r="DY167">
            <v>1.5</v>
          </cell>
          <cell r="DZ167">
            <v>2</v>
          </cell>
          <cell r="EA167">
            <v>1.7</v>
          </cell>
          <cell r="EB167">
            <v>2.5</v>
          </cell>
          <cell r="EC167">
            <v>3.6</v>
          </cell>
          <cell r="ED167">
            <v>1.2</v>
          </cell>
          <cell r="EE167">
            <v>-0.5</v>
          </cell>
          <cell r="EF167">
            <v>2.4</v>
          </cell>
          <cell r="EG167">
            <v>2.2000000000000002</v>
          </cell>
          <cell r="EH167">
            <v>1.9</v>
          </cell>
          <cell r="EI167">
            <v>1.3</v>
          </cell>
          <cell r="EJ167">
            <v>2.2000000000000002</v>
          </cell>
          <cell r="EK167">
            <v>2</v>
          </cell>
          <cell r="EL167">
            <v>1.4</v>
          </cell>
          <cell r="EM167">
            <v>-3</v>
          </cell>
          <cell r="EN167">
            <v>0</v>
          </cell>
          <cell r="EO167">
            <v>2.4</v>
          </cell>
          <cell r="EP167">
            <v>2.4</v>
          </cell>
          <cell r="EW167">
            <v>1.4</v>
          </cell>
          <cell r="EX167">
            <v>1.8</v>
          </cell>
          <cell r="EY167">
            <v>1.2</v>
          </cell>
          <cell r="EZ167">
            <v>1.1000000000000001</v>
          </cell>
          <cell r="FA167">
            <v>0.3</v>
          </cell>
          <cell r="FB167">
            <v>1.9</v>
          </cell>
          <cell r="FC167">
            <v>-1.6</v>
          </cell>
          <cell r="FF167">
            <v>3.1</v>
          </cell>
          <cell r="FG167">
            <v>1.6</v>
          </cell>
          <cell r="FH167">
            <v>1.7</v>
          </cell>
          <cell r="FI167">
            <v>1.8</v>
          </cell>
          <cell r="FJ167">
            <v>1.4</v>
          </cell>
          <cell r="FK167">
            <v>1.5</v>
          </cell>
          <cell r="FL167">
            <v>1</v>
          </cell>
          <cell r="FM167">
            <v>0.8</v>
          </cell>
          <cell r="FP167">
            <v>1</v>
          </cell>
          <cell r="FS167">
            <v>1.9</v>
          </cell>
          <cell r="FU167">
            <v>0.7</v>
          </cell>
          <cell r="FV167">
            <v>-0.4</v>
          </cell>
          <cell r="FW167">
            <v>0.4</v>
          </cell>
          <cell r="FX167">
            <v>2.7</v>
          </cell>
          <cell r="GA167">
            <v>1.7</v>
          </cell>
          <cell r="GB167">
            <v>1.8</v>
          </cell>
          <cell r="GC167">
            <v>3.3</v>
          </cell>
          <cell r="GD167">
            <v>4.0999999999999996</v>
          </cell>
          <cell r="GE167">
            <v>4.7</v>
          </cell>
          <cell r="GH167">
            <v>1</v>
          </cell>
          <cell r="GK167">
            <v>1.5</v>
          </cell>
          <cell r="GL167">
            <v>1.9</v>
          </cell>
          <cell r="GN167">
            <v>0.2</v>
          </cell>
          <cell r="GO167">
            <v>2.2999999999999998</v>
          </cell>
          <cell r="GP167">
            <v>1.6</v>
          </cell>
          <cell r="GR167">
            <v>0.4</v>
          </cell>
          <cell r="GS167">
            <v>0.4</v>
          </cell>
          <cell r="GU167">
            <v>-0.2</v>
          </cell>
          <cell r="GW167">
            <v>0.2</v>
          </cell>
          <cell r="GX167">
            <v>1.2</v>
          </cell>
          <cell r="HA167">
            <v>2.8</v>
          </cell>
          <cell r="HB167">
            <v>2</v>
          </cell>
          <cell r="HE167">
            <v>2.2000000000000002</v>
          </cell>
          <cell r="HF167">
            <v>2.2999999999999998</v>
          </cell>
          <cell r="HG167">
            <v>0.2</v>
          </cell>
          <cell r="HH167">
            <v>3</v>
          </cell>
          <cell r="HI167">
            <v>-5.0999999999999996</v>
          </cell>
          <cell r="HJ167">
            <v>1.9</v>
          </cell>
          <cell r="HK167">
            <v>1.9</v>
          </cell>
          <cell r="HL167">
            <v>2.4</v>
          </cell>
          <cell r="HM167">
            <v>-0.6</v>
          </cell>
          <cell r="HN167">
            <v>1.4</v>
          </cell>
          <cell r="HO167">
            <v>1.9</v>
          </cell>
          <cell r="HP167">
            <v>5.5</v>
          </cell>
          <cell r="HQ167">
            <v>4.3</v>
          </cell>
          <cell r="HR167">
            <v>5.6</v>
          </cell>
          <cell r="HS167">
            <v>2.7</v>
          </cell>
          <cell r="HT167">
            <v>5.9</v>
          </cell>
          <cell r="HW167">
            <v>-0.9</v>
          </cell>
          <cell r="IF167">
            <v>0.6</v>
          </cell>
          <cell r="IG167">
            <v>2.4</v>
          </cell>
          <cell r="II167">
            <v>4.2</v>
          </cell>
          <cell r="IJ167">
            <v>4.4000000000000004</v>
          </cell>
          <cell r="IK167">
            <v>3.8</v>
          </cell>
          <cell r="IL167">
            <v>0</v>
          </cell>
        </row>
        <row r="168">
          <cell r="B168">
            <v>84.2</v>
          </cell>
          <cell r="C168">
            <v>87.5</v>
          </cell>
          <cell r="D168">
            <v>91</v>
          </cell>
          <cell r="E168">
            <v>81</v>
          </cell>
          <cell r="F168">
            <v>82.9</v>
          </cell>
          <cell r="G168">
            <v>84.3</v>
          </cell>
          <cell r="H168">
            <v>83</v>
          </cell>
          <cell r="I168">
            <v>86.2</v>
          </cell>
          <cell r="J168">
            <v>80.599999999999994</v>
          </cell>
          <cell r="K168">
            <v>85.9</v>
          </cell>
          <cell r="L168">
            <v>84.5</v>
          </cell>
          <cell r="M168">
            <v>80.2</v>
          </cell>
          <cell r="N168">
            <v>82.1</v>
          </cell>
          <cell r="O168">
            <v>85.8</v>
          </cell>
          <cell r="P168">
            <v>87.8</v>
          </cell>
          <cell r="Q168">
            <v>90.8</v>
          </cell>
          <cell r="R168">
            <v>86.2</v>
          </cell>
          <cell r="S168">
            <v>86.2</v>
          </cell>
          <cell r="Z168">
            <v>85.8</v>
          </cell>
          <cell r="AA168">
            <v>87.7</v>
          </cell>
          <cell r="AB168">
            <v>84</v>
          </cell>
          <cell r="AC168">
            <v>88.4</v>
          </cell>
          <cell r="AD168">
            <v>90.9</v>
          </cell>
          <cell r="AE168">
            <v>88.6</v>
          </cell>
          <cell r="AF168">
            <v>97.3</v>
          </cell>
          <cell r="AI168">
            <v>86.7</v>
          </cell>
          <cell r="AJ168">
            <v>86.5</v>
          </cell>
          <cell r="AK168">
            <v>89.1</v>
          </cell>
          <cell r="AL168">
            <v>91.8</v>
          </cell>
          <cell r="AM168">
            <v>87.5</v>
          </cell>
          <cell r="AN168">
            <v>83.1</v>
          </cell>
          <cell r="AO168">
            <v>80.400000000000006</v>
          </cell>
          <cell r="AP168">
            <v>88.5</v>
          </cell>
          <cell r="AS168">
            <v>86.7</v>
          </cell>
          <cell r="AV168">
            <v>86.3</v>
          </cell>
          <cell r="AX168">
            <v>89.2</v>
          </cell>
          <cell r="AY168">
            <v>89.8</v>
          </cell>
          <cell r="AZ168">
            <v>87.2</v>
          </cell>
          <cell r="BA168">
            <v>93.2</v>
          </cell>
          <cell r="BD168">
            <v>80.5</v>
          </cell>
          <cell r="BE168">
            <v>76.400000000000006</v>
          </cell>
          <cell r="BF168">
            <v>82.6</v>
          </cell>
          <cell r="BG168">
            <v>91.8</v>
          </cell>
          <cell r="BH168">
            <v>91.6</v>
          </cell>
          <cell r="BK168">
            <v>73.8</v>
          </cell>
          <cell r="BN168">
            <v>87</v>
          </cell>
          <cell r="BO168">
            <v>89.2</v>
          </cell>
          <cell r="BQ168">
            <v>86.6</v>
          </cell>
          <cell r="BR168">
            <v>86.3</v>
          </cell>
          <cell r="BS168">
            <v>88.1</v>
          </cell>
          <cell r="BU168">
            <v>92.1</v>
          </cell>
          <cell r="BV168">
            <v>92.1</v>
          </cell>
          <cell r="BX168">
            <v>91.7</v>
          </cell>
          <cell r="BZ168">
            <v>90.6</v>
          </cell>
          <cell r="CA168">
            <v>91.8</v>
          </cell>
          <cell r="CD168">
            <v>80.2</v>
          </cell>
          <cell r="CE168">
            <v>86.6</v>
          </cell>
          <cell r="CH168">
            <v>83</v>
          </cell>
          <cell r="CI168">
            <v>82.7</v>
          </cell>
          <cell r="CJ168">
            <v>90.2</v>
          </cell>
          <cell r="CK168">
            <v>82.3</v>
          </cell>
          <cell r="CL168">
            <v>77.7</v>
          </cell>
          <cell r="CM168">
            <v>89.2</v>
          </cell>
          <cell r="CN168">
            <v>89.7</v>
          </cell>
          <cell r="CO168">
            <v>87.7</v>
          </cell>
          <cell r="CP168">
            <v>92.8</v>
          </cell>
          <cell r="CQ168">
            <v>88.8</v>
          </cell>
          <cell r="CR168">
            <v>89.3</v>
          </cell>
          <cell r="CS168">
            <v>99</v>
          </cell>
          <cell r="CT168">
            <v>83.1</v>
          </cell>
          <cell r="CU168">
            <v>99.7</v>
          </cell>
          <cell r="CV168">
            <v>88.5</v>
          </cell>
          <cell r="CW168">
            <v>101.3</v>
          </cell>
          <cell r="CZ168">
            <v>113.4</v>
          </cell>
          <cell r="DI168">
            <v>88.9</v>
          </cell>
          <cell r="DJ168">
            <v>81.099999999999994</v>
          </cell>
          <cell r="DL168">
            <v>83.6</v>
          </cell>
          <cell r="DM168">
            <v>85</v>
          </cell>
          <cell r="DN168">
            <v>82.1</v>
          </cell>
          <cell r="DO168">
            <v>74.3</v>
          </cell>
          <cell r="DY168">
            <v>1.3</v>
          </cell>
          <cell r="DZ168">
            <v>1.9</v>
          </cell>
          <cell r="EA168">
            <v>1</v>
          </cell>
          <cell r="EB168">
            <v>3.7</v>
          </cell>
          <cell r="EC168">
            <v>2.2999999999999998</v>
          </cell>
          <cell r="ED168">
            <v>0.5</v>
          </cell>
          <cell r="EE168">
            <v>0.7</v>
          </cell>
          <cell r="EF168">
            <v>1.1000000000000001</v>
          </cell>
          <cell r="EG168">
            <v>-3</v>
          </cell>
          <cell r="EH168">
            <v>1.2</v>
          </cell>
          <cell r="EI168">
            <v>0.6</v>
          </cell>
          <cell r="EJ168">
            <v>-0.1</v>
          </cell>
          <cell r="EK168">
            <v>-5.0999999999999996</v>
          </cell>
          <cell r="EL168">
            <v>1.5</v>
          </cell>
          <cell r="EM168">
            <v>0.5</v>
          </cell>
          <cell r="EN168">
            <v>1.9</v>
          </cell>
          <cell r="EO168">
            <v>1.1000000000000001</v>
          </cell>
          <cell r="EP168">
            <v>6.2</v>
          </cell>
          <cell r="EW168">
            <v>1.7</v>
          </cell>
          <cell r="EX168">
            <v>1.4</v>
          </cell>
          <cell r="EY168">
            <v>1.7</v>
          </cell>
          <cell r="EZ168">
            <v>-0.1</v>
          </cell>
          <cell r="FA168">
            <v>0</v>
          </cell>
          <cell r="FB168">
            <v>1.8</v>
          </cell>
          <cell r="FC168">
            <v>0.4</v>
          </cell>
          <cell r="FF168">
            <v>0.5</v>
          </cell>
          <cell r="FG168">
            <v>1.6</v>
          </cell>
          <cell r="FH168">
            <v>1.5</v>
          </cell>
          <cell r="FI168">
            <v>2.1</v>
          </cell>
          <cell r="FJ168">
            <v>-0.1</v>
          </cell>
          <cell r="FK168">
            <v>2</v>
          </cell>
          <cell r="FL168">
            <v>2.2000000000000002</v>
          </cell>
          <cell r="FM168">
            <v>2.9</v>
          </cell>
          <cell r="FP168">
            <v>2.7</v>
          </cell>
          <cell r="FS168">
            <v>2.4</v>
          </cell>
          <cell r="FU168">
            <v>1.7</v>
          </cell>
          <cell r="FV168">
            <v>1.4</v>
          </cell>
          <cell r="FW168">
            <v>2.2999999999999998</v>
          </cell>
          <cell r="FX168">
            <v>1.2</v>
          </cell>
          <cell r="GA168">
            <v>1.8</v>
          </cell>
          <cell r="GB168">
            <v>1.2</v>
          </cell>
          <cell r="GC168">
            <v>2.4</v>
          </cell>
          <cell r="GD168">
            <v>1.1000000000000001</v>
          </cell>
          <cell r="GE168">
            <v>0.8</v>
          </cell>
          <cell r="GH168">
            <v>0.7</v>
          </cell>
          <cell r="GK168">
            <v>0.7</v>
          </cell>
          <cell r="GL168">
            <v>1.6</v>
          </cell>
          <cell r="GN168">
            <v>1.4</v>
          </cell>
          <cell r="GO168">
            <v>3</v>
          </cell>
          <cell r="GP168">
            <v>1</v>
          </cell>
          <cell r="GR168">
            <v>1</v>
          </cell>
          <cell r="GS168">
            <v>1</v>
          </cell>
          <cell r="GU168">
            <v>3.5</v>
          </cell>
          <cell r="GW168">
            <v>3.7</v>
          </cell>
          <cell r="GX168">
            <v>0.4</v>
          </cell>
          <cell r="HA168">
            <v>0.6</v>
          </cell>
          <cell r="HB168">
            <v>1.1000000000000001</v>
          </cell>
          <cell r="HE168">
            <v>6.4</v>
          </cell>
          <cell r="HF168">
            <v>8.5</v>
          </cell>
          <cell r="HG168">
            <v>0.4</v>
          </cell>
          <cell r="HH168">
            <v>1.4</v>
          </cell>
          <cell r="HI168">
            <v>-6.3</v>
          </cell>
          <cell r="HJ168">
            <v>2.6</v>
          </cell>
          <cell r="HK168">
            <v>2.7</v>
          </cell>
          <cell r="HL168">
            <v>2.7</v>
          </cell>
          <cell r="HM168">
            <v>4.2</v>
          </cell>
          <cell r="HN168">
            <v>1.3</v>
          </cell>
          <cell r="HO168">
            <v>1.5</v>
          </cell>
          <cell r="HP168">
            <v>1.5</v>
          </cell>
          <cell r="HQ168">
            <v>1.3</v>
          </cell>
          <cell r="HR168">
            <v>1.8</v>
          </cell>
          <cell r="HS168">
            <v>0</v>
          </cell>
          <cell r="HT168">
            <v>2.2000000000000002</v>
          </cell>
          <cell r="HW168">
            <v>-0.7</v>
          </cell>
          <cell r="IF168">
            <v>2.4</v>
          </cell>
          <cell r="IG168">
            <v>0.7</v>
          </cell>
          <cell r="II168">
            <v>1</v>
          </cell>
          <cell r="IJ168">
            <v>5.0999999999999996</v>
          </cell>
          <cell r="IK168">
            <v>-2.8</v>
          </cell>
          <cell r="IL168">
            <v>0</v>
          </cell>
        </row>
        <row r="169">
          <cell r="B169">
            <v>85.6</v>
          </cell>
          <cell r="C169">
            <v>88.7</v>
          </cell>
          <cell r="D169">
            <v>92</v>
          </cell>
          <cell r="E169">
            <v>82.7</v>
          </cell>
          <cell r="F169">
            <v>83.8</v>
          </cell>
          <cell r="G169">
            <v>86.1</v>
          </cell>
          <cell r="H169">
            <v>84.5</v>
          </cell>
          <cell r="I169">
            <v>88.3</v>
          </cell>
          <cell r="J169">
            <v>82</v>
          </cell>
          <cell r="K169">
            <v>88</v>
          </cell>
          <cell r="L169">
            <v>85.8</v>
          </cell>
          <cell r="M169">
            <v>81.599999999999994</v>
          </cell>
          <cell r="N169">
            <v>85.2</v>
          </cell>
          <cell r="O169">
            <v>87.7</v>
          </cell>
          <cell r="P169">
            <v>87.3</v>
          </cell>
          <cell r="Q169">
            <v>90.2</v>
          </cell>
          <cell r="R169">
            <v>86.7</v>
          </cell>
          <cell r="S169">
            <v>89.1</v>
          </cell>
          <cell r="Z169">
            <v>87.3</v>
          </cell>
          <cell r="AA169">
            <v>88.5</v>
          </cell>
          <cell r="AB169">
            <v>86.2</v>
          </cell>
          <cell r="AC169">
            <v>89.7</v>
          </cell>
          <cell r="AD169">
            <v>92.7</v>
          </cell>
          <cell r="AE169">
            <v>89.4</v>
          </cell>
          <cell r="AF169">
            <v>98.7</v>
          </cell>
          <cell r="AI169">
            <v>85.9</v>
          </cell>
          <cell r="AJ169">
            <v>88.3</v>
          </cell>
          <cell r="AK169">
            <v>90.9</v>
          </cell>
          <cell r="AL169">
            <v>93.5</v>
          </cell>
          <cell r="AM169">
            <v>89</v>
          </cell>
          <cell r="AN169">
            <v>84.8</v>
          </cell>
          <cell r="AO169">
            <v>82.1</v>
          </cell>
          <cell r="AP169">
            <v>88.6</v>
          </cell>
          <cell r="AS169">
            <v>88.3</v>
          </cell>
          <cell r="AV169">
            <v>87.4</v>
          </cell>
          <cell r="AX169">
            <v>89.5</v>
          </cell>
          <cell r="AY169">
            <v>90.4</v>
          </cell>
          <cell r="AZ169">
            <v>87.5</v>
          </cell>
          <cell r="BA169">
            <v>93.3</v>
          </cell>
          <cell r="BD169">
            <v>82.3</v>
          </cell>
          <cell r="BE169">
            <v>77.599999999999994</v>
          </cell>
          <cell r="BF169">
            <v>85</v>
          </cell>
          <cell r="BG169">
            <v>92.1</v>
          </cell>
          <cell r="BH169">
            <v>91.9</v>
          </cell>
          <cell r="BK169">
            <v>74.5</v>
          </cell>
          <cell r="BN169">
            <v>88.3</v>
          </cell>
          <cell r="BO169">
            <v>90.2</v>
          </cell>
          <cell r="BQ169">
            <v>88.1</v>
          </cell>
          <cell r="BR169">
            <v>88.3</v>
          </cell>
          <cell r="BS169">
            <v>89.1</v>
          </cell>
          <cell r="BU169">
            <v>93.2</v>
          </cell>
          <cell r="BV169">
            <v>93.2</v>
          </cell>
          <cell r="BX169">
            <v>91.9</v>
          </cell>
          <cell r="BZ169">
            <v>90.8</v>
          </cell>
          <cell r="CA169">
            <v>93.7</v>
          </cell>
          <cell r="CD169">
            <v>84.6</v>
          </cell>
          <cell r="CE169">
            <v>88.1</v>
          </cell>
          <cell r="CH169">
            <v>84.8</v>
          </cell>
          <cell r="CI169">
            <v>84.7</v>
          </cell>
          <cell r="CJ169">
            <v>91.8</v>
          </cell>
          <cell r="CK169">
            <v>83.6</v>
          </cell>
          <cell r="CL169">
            <v>96.4</v>
          </cell>
          <cell r="CM169">
            <v>90.2</v>
          </cell>
          <cell r="CN169">
            <v>90.6</v>
          </cell>
          <cell r="CO169">
            <v>89.5</v>
          </cell>
          <cell r="CP169">
            <v>93.3</v>
          </cell>
          <cell r="CQ169">
            <v>89.5</v>
          </cell>
          <cell r="CR169">
            <v>91.4</v>
          </cell>
          <cell r="CS169">
            <v>94.8</v>
          </cell>
          <cell r="CT169">
            <v>84.5</v>
          </cell>
          <cell r="CU169">
            <v>99.1</v>
          </cell>
          <cell r="CV169">
            <v>88.5</v>
          </cell>
          <cell r="CW169">
            <v>100.5</v>
          </cell>
          <cell r="CZ169">
            <v>111.1</v>
          </cell>
          <cell r="DI169">
            <v>89.6</v>
          </cell>
          <cell r="DJ169">
            <v>85.6</v>
          </cell>
          <cell r="DL169">
            <v>88.4</v>
          </cell>
          <cell r="DM169">
            <v>85.8</v>
          </cell>
          <cell r="DN169">
            <v>91</v>
          </cell>
          <cell r="DO169">
            <v>83.1</v>
          </cell>
          <cell r="DY169">
            <v>1.7</v>
          </cell>
          <cell r="DZ169">
            <v>1.4</v>
          </cell>
          <cell r="EA169">
            <v>1.1000000000000001</v>
          </cell>
          <cell r="EB169">
            <v>2.1</v>
          </cell>
          <cell r="EC169">
            <v>1.1000000000000001</v>
          </cell>
          <cell r="ED169">
            <v>2.1</v>
          </cell>
          <cell r="EE169">
            <v>1.8</v>
          </cell>
          <cell r="EF169">
            <v>2.4</v>
          </cell>
          <cell r="EG169">
            <v>1.7</v>
          </cell>
          <cell r="EH169">
            <v>2.4</v>
          </cell>
          <cell r="EI169">
            <v>1.5</v>
          </cell>
          <cell r="EJ169">
            <v>1.7</v>
          </cell>
          <cell r="EK169">
            <v>3.8</v>
          </cell>
          <cell r="EL169">
            <v>2.2000000000000002</v>
          </cell>
          <cell r="EM169">
            <v>-0.6</v>
          </cell>
          <cell r="EN169">
            <v>-0.7</v>
          </cell>
          <cell r="EO169">
            <v>0.6</v>
          </cell>
          <cell r="EP169">
            <v>3.4</v>
          </cell>
          <cell r="EW169">
            <v>1.7</v>
          </cell>
          <cell r="EX169">
            <v>0.9</v>
          </cell>
          <cell r="EY169">
            <v>2.6</v>
          </cell>
          <cell r="EZ169">
            <v>1.5</v>
          </cell>
          <cell r="FA169">
            <v>2</v>
          </cell>
          <cell r="FB169">
            <v>0.9</v>
          </cell>
          <cell r="FC169">
            <v>1.4</v>
          </cell>
          <cell r="FF169">
            <v>-0.9</v>
          </cell>
          <cell r="FG169">
            <v>2.1</v>
          </cell>
          <cell r="FH169">
            <v>2</v>
          </cell>
          <cell r="FI169">
            <v>1.9</v>
          </cell>
          <cell r="FJ169">
            <v>1.7</v>
          </cell>
          <cell r="FK169">
            <v>2</v>
          </cell>
          <cell r="FL169">
            <v>2.1</v>
          </cell>
          <cell r="FM169">
            <v>0.1</v>
          </cell>
          <cell r="FP169">
            <v>1.8</v>
          </cell>
          <cell r="FS169">
            <v>1.3</v>
          </cell>
          <cell r="FU169">
            <v>0.3</v>
          </cell>
          <cell r="FV169">
            <v>0.7</v>
          </cell>
          <cell r="FW169">
            <v>0.3</v>
          </cell>
          <cell r="FX169">
            <v>0.1</v>
          </cell>
          <cell r="GA169">
            <v>2.2000000000000002</v>
          </cell>
          <cell r="GB169">
            <v>1.6</v>
          </cell>
          <cell r="GC169">
            <v>2.9</v>
          </cell>
          <cell r="GD169">
            <v>0.3</v>
          </cell>
          <cell r="GE169">
            <v>0.3</v>
          </cell>
          <cell r="GH169">
            <v>0.9</v>
          </cell>
          <cell r="GK169">
            <v>1.5</v>
          </cell>
          <cell r="GL169">
            <v>1.1000000000000001</v>
          </cell>
          <cell r="GN169">
            <v>1.7</v>
          </cell>
          <cell r="GO169">
            <v>2.2999999999999998</v>
          </cell>
          <cell r="GP169">
            <v>1.1000000000000001</v>
          </cell>
          <cell r="GR169">
            <v>1.2</v>
          </cell>
          <cell r="GS169">
            <v>1.2</v>
          </cell>
          <cell r="GU169">
            <v>0.2</v>
          </cell>
          <cell r="GW169">
            <v>0.2</v>
          </cell>
          <cell r="GX169">
            <v>2.1</v>
          </cell>
          <cell r="HA169">
            <v>5.5</v>
          </cell>
          <cell r="HB169">
            <v>1.7</v>
          </cell>
          <cell r="HE169">
            <v>2.2000000000000002</v>
          </cell>
          <cell r="HF169">
            <v>2.4</v>
          </cell>
          <cell r="HG169">
            <v>1.8</v>
          </cell>
          <cell r="HH169">
            <v>1.6</v>
          </cell>
          <cell r="HI169">
            <v>24.1</v>
          </cell>
          <cell r="HJ169">
            <v>1.1000000000000001</v>
          </cell>
          <cell r="HK169">
            <v>1</v>
          </cell>
          <cell r="HL169">
            <v>2.1</v>
          </cell>
          <cell r="HM169">
            <v>0.5</v>
          </cell>
          <cell r="HN169">
            <v>0.8</v>
          </cell>
          <cell r="HO169">
            <v>2.4</v>
          </cell>
          <cell r="HP169">
            <v>-4.2</v>
          </cell>
          <cell r="HQ169">
            <v>1.7</v>
          </cell>
          <cell r="HR169">
            <v>-0.6</v>
          </cell>
          <cell r="HS169">
            <v>0</v>
          </cell>
          <cell r="HT169">
            <v>-0.8</v>
          </cell>
          <cell r="HW169">
            <v>-2</v>
          </cell>
          <cell r="IF169">
            <v>0.8</v>
          </cell>
          <cell r="IG169">
            <v>5.5</v>
          </cell>
          <cell r="II169">
            <v>5.7</v>
          </cell>
          <cell r="IJ169">
            <v>0.9</v>
          </cell>
          <cell r="IK169">
            <v>10.8</v>
          </cell>
          <cell r="IL169">
            <v>11.8</v>
          </cell>
        </row>
        <row r="170">
          <cell r="B170">
            <v>88.4</v>
          </cell>
          <cell r="C170">
            <v>89.9</v>
          </cell>
          <cell r="D170">
            <v>93.1</v>
          </cell>
          <cell r="E170">
            <v>84.2</v>
          </cell>
          <cell r="F170">
            <v>86.6</v>
          </cell>
          <cell r="G170">
            <v>88.6</v>
          </cell>
          <cell r="H170">
            <v>86.7</v>
          </cell>
          <cell r="I170">
            <v>89.5</v>
          </cell>
          <cell r="J170">
            <v>90.4</v>
          </cell>
          <cell r="K170">
            <v>90.4</v>
          </cell>
          <cell r="L170">
            <v>88.8</v>
          </cell>
          <cell r="M170">
            <v>85.6</v>
          </cell>
          <cell r="N170">
            <v>92.2</v>
          </cell>
          <cell r="O170">
            <v>88.1</v>
          </cell>
          <cell r="P170">
            <v>91.7</v>
          </cell>
          <cell r="Q170">
            <v>90.5</v>
          </cell>
          <cell r="R170">
            <v>88.2</v>
          </cell>
          <cell r="S170">
            <v>89.6</v>
          </cell>
          <cell r="Z170">
            <v>88.7</v>
          </cell>
          <cell r="AA170">
            <v>90.2</v>
          </cell>
          <cell r="AB170">
            <v>87.3</v>
          </cell>
          <cell r="AC170">
            <v>90.4</v>
          </cell>
          <cell r="AD170">
            <v>96.3</v>
          </cell>
          <cell r="AE170">
            <v>91.6</v>
          </cell>
          <cell r="AF170">
            <v>98.8</v>
          </cell>
          <cell r="AI170">
            <v>86.8</v>
          </cell>
          <cell r="AJ170">
            <v>89.7</v>
          </cell>
          <cell r="AK170">
            <v>92.6</v>
          </cell>
          <cell r="AL170">
            <v>94.9</v>
          </cell>
          <cell r="AM170">
            <v>91.7</v>
          </cell>
          <cell r="AN170">
            <v>86.9</v>
          </cell>
          <cell r="AO170">
            <v>82.6</v>
          </cell>
          <cell r="AP170">
            <v>91.9</v>
          </cell>
          <cell r="AS170">
            <v>93.2</v>
          </cell>
          <cell r="AV170">
            <v>87.5</v>
          </cell>
          <cell r="AX170">
            <v>92.7</v>
          </cell>
          <cell r="AY170">
            <v>95.1</v>
          </cell>
          <cell r="AZ170">
            <v>90.2</v>
          </cell>
          <cell r="BA170">
            <v>95.1</v>
          </cell>
          <cell r="BD170">
            <v>84.5</v>
          </cell>
          <cell r="BE170">
            <v>79.2</v>
          </cell>
          <cell r="BF170">
            <v>87.1</v>
          </cell>
          <cell r="BG170">
            <v>92.2</v>
          </cell>
          <cell r="BH170">
            <v>92</v>
          </cell>
          <cell r="BK170">
            <v>75.8</v>
          </cell>
          <cell r="BN170">
            <v>89.8</v>
          </cell>
          <cell r="BO170">
            <v>91.6</v>
          </cell>
          <cell r="BQ170">
            <v>90.4</v>
          </cell>
          <cell r="BR170">
            <v>91.3</v>
          </cell>
          <cell r="BS170">
            <v>89</v>
          </cell>
          <cell r="BU170">
            <v>94.5</v>
          </cell>
          <cell r="BV170">
            <v>94.5</v>
          </cell>
          <cell r="BX170">
            <v>93.3</v>
          </cell>
          <cell r="BZ170">
            <v>91.6</v>
          </cell>
          <cell r="CA170">
            <v>96</v>
          </cell>
          <cell r="CD170">
            <v>86.3</v>
          </cell>
          <cell r="CE170">
            <v>89.5</v>
          </cell>
          <cell r="CH170">
            <v>86.5</v>
          </cell>
          <cell r="CI170">
            <v>86</v>
          </cell>
          <cell r="CJ170">
            <v>95</v>
          </cell>
          <cell r="CK170">
            <v>86.4</v>
          </cell>
          <cell r="CL170">
            <v>95.6</v>
          </cell>
          <cell r="CM170">
            <v>90</v>
          </cell>
          <cell r="CN170">
            <v>90.3</v>
          </cell>
          <cell r="CO170">
            <v>91.7</v>
          </cell>
          <cell r="CP170">
            <v>87.6</v>
          </cell>
          <cell r="CQ170">
            <v>91.7</v>
          </cell>
          <cell r="CR170">
            <v>94.3</v>
          </cell>
          <cell r="CS170">
            <v>95.3</v>
          </cell>
          <cell r="CT170">
            <v>85</v>
          </cell>
          <cell r="CU170">
            <v>99.1</v>
          </cell>
          <cell r="CV170">
            <v>88.5</v>
          </cell>
          <cell r="CW170">
            <v>100.5</v>
          </cell>
          <cell r="CZ170">
            <v>110.4</v>
          </cell>
          <cell r="DI170">
            <v>93.2</v>
          </cell>
          <cell r="DJ170">
            <v>86.8</v>
          </cell>
          <cell r="DL170">
            <v>89.1</v>
          </cell>
          <cell r="DM170">
            <v>86.1</v>
          </cell>
          <cell r="DN170">
            <v>91.9</v>
          </cell>
          <cell r="DO170">
            <v>83.1</v>
          </cell>
          <cell r="DY170">
            <v>3.3</v>
          </cell>
          <cell r="DZ170">
            <v>1.4</v>
          </cell>
          <cell r="EA170">
            <v>1.2</v>
          </cell>
          <cell r="EB170">
            <v>1.8</v>
          </cell>
          <cell r="EC170">
            <v>3.3</v>
          </cell>
          <cell r="ED170">
            <v>2.9</v>
          </cell>
          <cell r="EE170">
            <v>2.6</v>
          </cell>
          <cell r="EF170">
            <v>1.4</v>
          </cell>
          <cell r="EG170">
            <v>10.199999999999999</v>
          </cell>
          <cell r="EH170">
            <v>2.7</v>
          </cell>
          <cell r="EI170">
            <v>3.5</v>
          </cell>
          <cell r="EJ170">
            <v>4.9000000000000004</v>
          </cell>
          <cell r="EK170">
            <v>8.1999999999999993</v>
          </cell>
          <cell r="EL170">
            <v>0.5</v>
          </cell>
          <cell r="EM170">
            <v>5</v>
          </cell>
          <cell r="EN170">
            <v>0.3</v>
          </cell>
          <cell r="EO170">
            <v>1.7</v>
          </cell>
          <cell r="EP170">
            <v>0.6</v>
          </cell>
          <cell r="EW170">
            <v>1.6</v>
          </cell>
          <cell r="EX170">
            <v>1.9</v>
          </cell>
          <cell r="EY170">
            <v>1.3</v>
          </cell>
          <cell r="EZ170">
            <v>0.8</v>
          </cell>
          <cell r="FA170">
            <v>3.9</v>
          </cell>
          <cell r="FB170">
            <v>2.5</v>
          </cell>
          <cell r="FC170">
            <v>0.1</v>
          </cell>
          <cell r="FF170">
            <v>1</v>
          </cell>
          <cell r="FG170">
            <v>1.6</v>
          </cell>
          <cell r="FH170">
            <v>1.9</v>
          </cell>
          <cell r="FI170">
            <v>1.5</v>
          </cell>
          <cell r="FJ170">
            <v>3</v>
          </cell>
          <cell r="FK170">
            <v>2.5</v>
          </cell>
          <cell r="FL170">
            <v>0.6</v>
          </cell>
          <cell r="FM170">
            <v>3.7</v>
          </cell>
          <cell r="FP170">
            <v>5.5</v>
          </cell>
          <cell r="FS170">
            <v>0.1</v>
          </cell>
          <cell r="FU170">
            <v>3.6</v>
          </cell>
          <cell r="FV170">
            <v>5.2</v>
          </cell>
          <cell r="FW170">
            <v>3.1</v>
          </cell>
          <cell r="FX170">
            <v>1.9</v>
          </cell>
          <cell r="GA170">
            <v>2.7</v>
          </cell>
          <cell r="GB170">
            <v>2.1</v>
          </cell>
          <cell r="GC170">
            <v>2.5</v>
          </cell>
          <cell r="GD170">
            <v>0.1</v>
          </cell>
          <cell r="GE170">
            <v>0.1</v>
          </cell>
          <cell r="GH170">
            <v>1.7</v>
          </cell>
          <cell r="GK170">
            <v>1.7</v>
          </cell>
          <cell r="GL170">
            <v>1.6</v>
          </cell>
          <cell r="GN170">
            <v>2.6</v>
          </cell>
          <cell r="GO170">
            <v>3.4</v>
          </cell>
          <cell r="GP170">
            <v>-0.1</v>
          </cell>
          <cell r="GR170">
            <v>1.4</v>
          </cell>
          <cell r="GS170">
            <v>1.4</v>
          </cell>
          <cell r="GU170">
            <v>1.5</v>
          </cell>
          <cell r="GW170">
            <v>0.9</v>
          </cell>
          <cell r="GX170">
            <v>2.5</v>
          </cell>
          <cell r="HA170">
            <v>2</v>
          </cell>
          <cell r="HB170">
            <v>1.6</v>
          </cell>
          <cell r="HE170">
            <v>2</v>
          </cell>
          <cell r="HF170">
            <v>1.5</v>
          </cell>
          <cell r="HG170">
            <v>3.5</v>
          </cell>
          <cell r="HH170">
            <v>3.3</v>
          </cell>
          <cell r="HI170">
            <v>-0.8</v>
          </cell>
          <cell r="HJ170">
            <v>-0.2</v>
          </cell>
          <cell r="HK170">
            <v>-0.3</v>
          </cell>
          <cell r="HL170">
            <v>2.5</v>
          </cell>
          <cell r="HM170">
            <v>-6.1</v>
          </cell>
          <cell r="HN170">
            <v>2.5</v>
          </cell>
          <cell r="HO170">
            <v>3.2</v>
          </cell>
          <cell r="HP170">
            <v>0.5</v>
          </cell>
          <cell r="HQ170">
            <v>0.6</v>
          </cell>
          <cell r="HR170">
            <v>0</v>
          </cell>
          <cell r="HS170">
            <v>0</v>
          </cell>
          <cell r="HT170">
            <v>0</v>
          </cell>
          <cell r="HW170">
            <v>-0.6</v>
          </cell>
          <cell r="IF170">
            <v>4</v>
          </cell>
          <cell r="IG170">
            <v>1.4</v>
          </cell>
          <cell r="II170">
            <v>0.8</v>
          </cell>
          <cell r="IJ170">
            <v>0.3</v>
          </cell>
          <cell r="IK170">
            <v>1</v>
          </cell>
          <cell r="IL170">
            <v>0</v>
          </cell>
        </row>
        <row r="171">
          <cell r="B171">
            <v>90.9</v>
          </cell>
          <cell r="C171">
            <v>90.8</v>
          </cell>
          <cell r="D171">
            <v>94</v>
          </cell>
          <cell r="E171">
            <v>84.8</v>
          </cell>
          <cell r="F171">
            <v>87</v>
          </cell>
          <cell r="G171">
            <v>90.1</v>
          </cell>
          <cell r="H171">
            <v>88.1</v>
          </cell>
          <cell r="I171">
            <v>90.8</v>
          </cell>
          <cell r="J171">
            <v>93.8</v>
          </cell>
          <cell r="K171">
            <v>90.7</v>
          </cell>
          <cell r="L171">
            <v>90.7</v>
          </cell>
          <cell r="M171">
            <v>89</v>
          </cell>
          <cell r="N171">
            <v>95.8</v>
          </cell>
          <cell r="O171">
            <v>89.8</v>
          </cell>
          <cell r="P171">
            <v>90.2</v>
          </cell>
          <cell r="Q171">
            <v>89.3</v>
          </cell>
          <cell r="R171">
            <v>90.7</v>
          </cell>
          <cell r="S171">
            <v>90.2</v>
          </cell>
          <cell r="Z171">
            <v>90.2</v>
          </cell>
          <cell r="AA171">
            <v>91.5</v>
          </cell>
          <cell r="AB171">
            <v>89</v>
          </cell>
          <cell r="AC171">
            <v>93</v>
          </cell>
          <cell r="AD171">
            <v>102.2</v>
          </cell>
          <cell r="AE171">
            <v>92.7</v>
          </cell>
          <cell r="AF171">
            <v>99.1</v>
          </cell>
          <cell r="AI171">
            <v>89.6</v>
          </cell>
          <cell r="AJ171">
            <v>90.8</v>
          </cell>
          <cell r="AK171">
            <v>93.4</v>
          </cell>
          <cell r="AL171">
            <v>94.9</v>
          </cell>
          <cell r="AM171">
            <v>94.2</v>
          </cell>
          <cell r="AN171">
            <v>88.4</v>
          </cell>
          <cell r="AO171">
            <v>84.6</v>
          </cell>
          <cell r="AP171">
            <v>92.3</v>
          </cell>
          <cell r="AS171">
            <v>93.5</v>
          </cell>
          <cell r="AV171">
            <v>88.5</v>
          </cell>
          <cell r="AX171">
            <v>93.6</v>
          </cell>
          <cell r="AY171">
            <v>95.3</v>
          </cell>
          <cell r="AZ171">
            <v>91.5</v>
          </cell>
          <cell r="BA171">
            <v>96.5</v>
          </cell>
          <cell r="BD171">
            <v>87</v>
          </cell>
          <cell r="BE171">
            <v>82.4</v>
          </cell>
          <cell r="BF171">
            <v>89.8</v>
          </cell>
          <cell r="BG171">
            <v>95.7</v>
          </cell>
          <cell r="BH171">
            <v>96.1</v>
          </cell>
          <cell r="BK171">
            <v>79.2</v>
          </cell>
          <cell r="BN171">
            <v>92.1</v>
          </cell>
          <cell r="BO171">
            <v>93.1</v>
          </cell>
          <cell r="BQ171">
            <v>90.4</v>
          </cell>
          <cell r="BR171">
            <v>92</v>
          </cell>
          <cell r="BS171">
            <v>91.3</v>
          </cell>
          <cell r="BU171">
            <v>95.7</v>
          </cell>
          <cell r="BV171">
            <v>95.7</v>
          </cell>
          <cell r="BX171">
            <v>94.9</v>
          </cell>
          <cell r="BZ171">
            <v>92.4</v>
          </cell>
          <cell r="CA171">
            <v>97.6</v>
          </cell>
          <cell r="CD171">
            <v>87.4</v>
          </cell>
          <cell r="CE171">
            <v>90.6</v>
          </cell>
          <cell r="CH171">
            <v>88</v>
          </cell>
          <cell r="CI171">
            <v>87.3</v>
          </cell>
          <cell r="CJ171">
            <v>95.6</v>
          </cell>
          <cell r="CK171">
            <v>88.2</v>
          </cell>
          <cell r="CL171">
            <v>91.3</v>
          </cell>
          <cell r="CM171">
            <v>91.3</v>
          </cell>
          <cell r="CN171">
            <v>91.4</v>
          </cell>
          <cell r="CO171">
            <v>94</v>
          </cell>
          <cell r="CP171">
            <v>87.1</v>
          </cell>
          <cell r="CQ171">
            <v>93.4</v>
          </cell>
          <cell r="CR171">
            <v>94.5</v>
          </cell>
          <cell r="CS171">
            <v>94.9</v>
          </cell>
          <cell r="CT171">
            <v>91.1</v>
          </cell>
          <cell r="CU171">
            <v>100.1</v>
          </cell>
          <cell r="CV171">
            <v>88.5</v>
          </cell>
          <cell r="CW171">
            <v>101.7</v>
          </cell>
          <cell r="CZ171">
            <v>110.2</v>
          </cell>
          <cell r="DI171">
            <v>94.1</v>
          </cell>
          <cell r="DJ171">
            <v>87.8</v>
          </cell>
          <cell r="DL171">
            <v>89</v>
          </cell>
          <cell r="DM171">
            <v>89.2</v>
          </cell>
          <cell r="DN171">
            <v>88.8</v>
          </cell>
          <cell r="DO171">
            <v>83.1</v>
          </cell>
          <cell r="DY171">
            <v>2.8</v>
          </cell>
          <cell r="DZ171">
            <v>1</v>
          </cell>
          <cell r="EA171">
            <v>1</v>
          </cell>
          <cell r="EB171">
            <v>0.7</v>
          </cell>
          <cell r="EC171">
            <v>0.5</v>
          </cell>
          <cell r="ED171">
            <v>1.7</v>
          </cell>
          <cell r="EE171">
            <v>1.6</v>
          </cell>
          <cell r="EF171">
            <v>1.5</v>
          </cell>
          <cell r="EG171">
            <v>3.8</v>
          </cell>
          <cell r="EH171">
            <v>0.3</v>
          </cell>
          <cell r="EI171">
            <v>2.1</v>
          </cell>
          <cell r="EJ171">
            <v>4</v>
          </cell>
          <cell r="EK171">
            <v>3.9</v>
          </cell>
          <cell r="EL171">
            <v>1.9</v>
          </cell>
          <cell r="EM171">
            <v>-1.6</v>
          </cell>
          <cell r="EN171">
            <v>-1.3</v>
          </cell>
          <cell r="EO171">
            <v>2.8</v>
          </cell>
          <cell r="EP171">
            <v>0.7</v>
          </cell>
          <cell r="EW171">
            <v>1.7</v>
          </cell>
          <cell r="EX171">
            <v>1.4</v>
          </cell>
          <cell r="EY171">
            <v>1.9</v>
          </cell>
          <cell r="EZ171">
            <v>2.9</v>
          </cell>
          <cell r="FA171">
            <v>6.1</v>
          </cell>
          <cell r="FB171">
            <v>1.2</v>
          </cell>
          <cell r="FC171">
            <v>0.3</v>
          </cell>
          <cell r="FF171">
            <v>3.2</v>
          </cell>
          <cell r="FG171">
            <v>1.2</v>
          </cell>
          <cell r="FH171">
            <v>0.9</v>
          </cell>
          <cell r="FI171">
            <v>0</v>
          </cell>
          <cell r="FJ171">
            <v>2.7</v>
          </cell>
          <cell r="FK171">
            <v>1.7</v>
          </cell>
          <cell r="FL171">
            <v>2.4</v>
          </cell>
          <cell r="FM171">
            <v>0.4</v>
          </cell>
          <cell r="FP171">
            <v>0.3</v>
          </cell>
          <cell r="FS171">
            <v>1.1000000000000001</v>
          </cell>
          <cell r="FU171">
            <v>1</v>
          </cell>
          <cell r="FV171">
            <v>0.2</v>
          </cell>
          <cell r="FW171">
            <v>1.4</v>
          </cell>
          <cell r="FX171">
            <v>1.5</v>
          </cell>
          <cell r="GA171">
            <v>3</v>
          </cell>
          <cell r="GB171">
            <v>4</v>
          </cell>
          <cell r="GC171">
            <v>3.1</v>
          </cell>
          <cell r="GD171">
            <v>3.8</v>
          </cell>
          <cell r="GE171">
            <v>4.5</v>
          </cell>
          <cell r="GH171">
            <v>4.5</v>
          </cell>
          <cell r="GK171">
            <v>2.6</v>
          </cell>
          <cell r="GL171">
            <v>1.6</v>
          </cell>
          <cell r="GN171">
            <v>0</v>
          </cell>
          <cell r="GO171">
            <v>0.8</v>
          </cell>
          <cell r="GP171">
            <v>2.6</v>
          </cell>
          <cell r="GR171">
            <v>1.3</v>
          </cell>
          <cell r="GS171">
            <v>1.3</v>
          </cell>
          <cell r="GU171">
            <v>1.7</v>
          </cell>
          <cell r="GW171">
            <v>0.9</v>
          </cell>
          <cell r="GX171">
            <v>1.7</v>
          </cell>
          <cell r="HA171">
            <v>1.3</v>
          </cell>
          <cell r="HB171">
            <v>1.2</v>
          </cell>
          <cell r="HE171">
            <v>1.7</v>
          </cell>
          <cell r="HF171">
            <v>1.5</v>
          </cell>
          <cell r="HG171">
            <v>0.6</v>
          </cell>
          <cell r="HH171">
            <v>2.1</v>
          </cell>
          <cell r="HI171">
            <v>-4.5</v>
          </cell>
          <cell r="HJ171">
            <v>1.4</v>
          </cell>
          <cell r="HK171">
            <v>1.2</v>
          </cell>
          <cell r="HL171">
            <v>2.5</v>
          </cell>
          <cell r="HM171">
            <v>-0.6</v>
          </cell>
          <cell r="HN171">
            <v>1.9</v>
          </cell>
          <cell r="HO171">
            <v>0.2</v>
          </cell>
          <cell r="HP171">
            <v>-0.4</v>
          </cell>
          <cell r="HQ171">
            <v>7.2</v>
          </cell>
          <cell r="HR171">
            <v>1</v>
          </cell>
          <cell r="HS171">
            <v>0</v>
          </cell>
          <cell r="HT171">
            <v>1.2</v>
          </cell>
          <cell r="HW171">
            <v>-0.2</v>
          </cell>
          <cell r="IF171">
            <v>1</v>
          </cell>
          <cell r="IG171">
            <v>1.2</v>
          </cell>
          <cell r="II171">
            <v>-0.1</v>
          </cell>
          <cell r="IJ171">
            <v>3.6</v>
          </cell>
          <cell r="IK171">
            <v>-3.4</v>
          </cell>
          <cell r="IL171">
            <v>0</v>
          </cell>
        </row>
        <row r="172">
          <cell r="B172">
            <v>92.3</v>
          </cell>
          <cell r="C172">
            <v>93.3</v>
          </cell>
          <cell r="D172">
            <v>95.3</v>
          </cell>
          <cell r="E172">
            <v>90.3</v>
          </cell>
          <cell r="F172">
            <v>89.5</v>
          </cell>
          <cell r="G172">
            <v>93.2</v>
          </cell>
          <cell r="H172">
            <v>91.4</v>
          </cell>
          <cell r="I172">
            <v>93.7</v>
          </cell>
          <cell r="J172">
            <v>97.1</v>
          </cell>
          <cell r="K172">
            <v>93.9</v>
          </cell>
          <cell r="L172">
            <v>92.4</v>
          </cell>
          <cell r="M172">
            <v>89.3</v>
          </cell>
          <cell r="N172">
            <v>89.6</v>
          </cell>
          <cell r="O172">
            <v>91.9</v>
          </cell>
          <cell r="P172">
            <v>94.1</v>
          </cell>
          <cell r="Q172">
            <v>93.8</v>
          </cell>
          <cell r="R172">
            <v>92.1</v>
          </cell>
          <cell r="S172">
            <v>99.6</v>
          </cell>
          <cell r="Z172">
            <v>92</v>
          </cell>
          <cell r="AA172">
            <v>93.1</v>
          </cell>
          <cell r="AB172">
            <v>91</v>
          </cell>
          <cell r="AC172">
            <v>94.3</v>
          </cell>
          <cell r="AD172">
            <v>103.1</v>
          </cell>
          <cell r="AE172">
            <v>94</v>
          </cell>
          <cell r="AF172">
            <v>99.2</v>
          </cell>
          <cell r="AI172">
            <v>92.3</v>
          </cell>
          <cell r="AJ172">
            <v>91</v>
          </cell>
          <cell r="AK172">
            <v>92.6</v>
          </cell>
          <cell r="AL172">
            <v>92.5</v>
          </cell>
          <cell r="AM172">
            <v>95.2</v>
          </cell>
          <cell r="AN172">
            <v>90.2</v>
          </cell>
          <cell r="AO172">
            <v>87.3</v>
          </cell>
          <cell r="AP172">
            <v>95.1</v>
          </cell>
          <cell r="AS172">
            <v>94.9</v>
          </cell>
          <cell r="AV172">
            <v>91</v>
          </cell>
          <cell r="AX172">
            <v>96.6</v>
          </cell>
          <cell r="AY172">
            <v>98</v>
          </cell>
          <cell r="AZ172">
            <v>95.3</v>
          </cell>
          <cell r="BA172">
            <v>98.1</v>
          </cell>
          <cell r="BD172">
            <v>89.7</v>
          </cell>
          <cell r="BE172">
            <v>87.5</v>
          </cell>
          <cell r="BF172">
            <v>91.9</v>
          </cell>
          <cell r="BG172">
            <v>96.1</v>
          </cell>
          <cell r="BH172">
            <v>96.4</v>
          </cell>
          <cell r="BK172">
            <v>85.7</v>
          </cell>
          <cell r="BN172">
            <v>94.3</v>
          </cell>
          <cell r="BO172">
            <v>94.6</v>
          </cell>
          <cell r="BQ172">
            <v>91.5</v>
          </cell>
          <cell r="BR172">
            <v>94.1</v>
          </cell>
          <cell r="BS172">
            <v>92</v>
          </cell>
          <cell r="BU172">
            <v>97.4</v>
          </cell>
          <cell r="BV172">
            <v>97.4</v>
          </cell>
          <cell r="BX172">
            <v>97.5</v>
          </cell>
          <cell r="BZ172">
            <v>92.9</v>
          </cell>
          <cell r="CA172">
            <v>94.7</v>
          </cell>
          <cell r="CD172">
            <v>88.6</v>
          </cell>
          <cell r="CE172">
            <v>92.3</v>
          </cell>
          <cell r="CH172">
            <v>91.2</v>
          </cell>
          <cell r="CI172">
            <v>91</v>
          </cell>
          <cell r="CJ172">
            <v>95.7</v>
          </cell>
          <cell r="CK172">
            <v>90.4</v>
          </cell>
          <cell r="CL172">
            <v>83.1</v>
          </cell>
          <cell r="CM172">
            <v>91.6</v>
          </cell>
          <cell r="CN172">
            <v>91.6</v>
          </cell>
          <cell r="CO172">
            <v>95.2</v>
          </cell>
          <cell r="CP172">
            <v>85</v>
          </cell>
          <cell r="CQ172">
            <v>94.8</v>
          </cell>
          <cell r="CR172">
            <v>96.5</v>
          </cell>
          <cell r="CS172">
            <v>96.6</v>
          </cell>
          <cell r="CT172">
            <v>92.4</v>
          </cell>
          <cell r="CU172">
            <v>102.6</v>
          </cell>
          <cell r="CV172">
            <v>92.4</v>
          </cell>
          <cell r="CW172">
            <v>104</v>
          </cell>
          <cell r="CZ172">
            <v>109.3</v>
          </cell>
          <cell r="DI172">
            <v>97</v>
          </cell>
          <cell r="DJ172">
            <v>89.5</v>
          </cell>
          <cell r="DL172">
            <v>94.8</v>
          </cell>
          <cell r="DM172">
            <v>94.4</v>
          </cell>
          <cell r="DN172">
            <v>95.2</v>
          </cell>
          <cell r="DO172">
            <v>83.1</v>
          </cell>
          <cell r="DY172">
            <v>1.5</v>
          </cell>
          <cell r="DZ172">
            <v>2.8</v>
          </cell>
          <cell r="EA172">
            <v>1.4</v>
          </cell>
          <cell r="EB172">
            <v>6.5</v>
          </cell>
          <cell r="EC172">
            <v>2.9</v>
          </cell>
          <cell r="ED172">
            <v>3.4</v>
          </cell>
          <cell r="EE172">
            <v>3.7</v>
          </cell>
          <cell r="EF172">
            <v>3.2</v>
          </cell>
          <cell r="EG172">
            <v>3.5</v>
          </cell>
          <cell r="EH172">
            <v>3.5</v>
          </cell>
          <cell r="EI172">
            <v>1.9</v>
          </cell>
          <cell r="EJ172">
            <v>0.3</v>
          </cell>
          <cell r="EK172">
            <v>-6.5</v>
          </cell>
          <cell r="EL172">
            <v>2.2999999999999998</v>
          </cell>
          <cell r="EM172">
            <v>4.3</v>
          </cell>
          <cell r="EN172">
            <v>5</v>
          </cell>
          <cell r="EO172">
            <v>1.5</v>
          </cell>
          <cell r="EP172">
            <v>10.4</v>
          </cell>
          <cell r="EW172">
            <v>2</v>
          </cell>
          <cell r="EX172">
            <v>1.7</v>
          </cell>
          <cell r="EY172">
            <v>2.2000000000000002</v>
          </cell>
          <cell r="EZ172">
            <v>1.4</v>
          </cell>
          <cell r="FA172">
            <v>0.9</v>
          </cell>
          <cell r="FB172">
            <v>1.4</v>
          </cell>
          <cell r="FC172">
            <v>0.1</v>
          </cell>
          <cell r="FF172">
            <v>3</v>
          </cell>
          <cell r="FG172">
            <v>0.2</v>
          </cell>
          <cell r="FH172">
            <v>-0.9</v>
          </cell>
          <cell r="FI172">
            <v>-2.5</v>
          </cell>
          <cell r="FJ172">
            <v>1.1000000000000001</v>
          </cell>
          <cell r="FK172">
            <v>2</v>
          </cell>
          <cell r="FL172">
            <v>3.2</v>
          </cell>
          <cell r="FM172">
            <v>3</v>
          </cell>
          <cell r="FP172">
            <v>1.5</v>
          </cell>
          <cell r="FS172">
            <v>2.8</v>
          </cell>
          <cell r="FU172">
            <v>3.2</v>
          </cell>
          <cell r="FV172">
            <v>2.8</v>
          </cell>
          <cell r="FW172">
            <v>4.2</v>
          </cell>
          <cell r="FX172">
            <v>1.7</v>
          </cell>
          <cell r="GA172">
            <v>3.1</v>
          </cell>
          <cell r="GB172">
            <v>6.2</v>
          </cell>
          <cell r="GC172">
            <v>2.2999999999999998</v>
          </cell>
          <cell r="GD172">
            <v>0.4</v>
          </cell>
          <cell r="GE172">
            <v>0.3</v>
          </cell>
          <cell r="GH172">
            <v>8.1999999999999993</v>
          </cell>
          <cell r="GK172">
            <v>2.4</v>
          </cell>
          <cell r="GL172">
            <v>1.6</v>
          </cell>
          <cell r="GN172">
            <v>1.2</v>
          </cell>
          <cell r="GO172">
            <v>2.2999999999999998</v>
          </cell>
          <cell r="GP172">
            <v>0.8</v>
          </cell>
          <cell r="GR172">
            <v>1.8</v>
          </cell>
          <cell r="GS172">
            <v>1.8</v>
          </cell>
          <cell r="GU172">
            <v>2.7</v>
          </cell>
          <cell r="GW172">
            <v>0.5</v>
          </cell>
          <cell r="GX172">
            <v>-3</v>
          </cell>
          <cell r="HA172">
            <v>1.4</v>
          </cell>
          <cell r="HB172">
            <v>1.9</v>
          </cell>
          <cell r="HE172">
            <v>3.6</v>
          </cell>
          <cell r="HF172">
            <v>4.2</v>
          </cell>
          <cell r="HG172">
            <v>0.1</v>
          </cell>
          <cell r="HH172">
            <v>2.5</v>
          </cell>
          <cell r="HI172">
            <v>-9</v>
          </cell>
          <cell r="HJ172">
            <v>0.3</v>
          </cell>
          <cell r="HK172">
            <v>0.2</v>
          </cell>
          <cell r="HL172">
            <v>1.3</v>
          </cell>
          <cell r="HM172">
            <v>-2.4</v>
          </cell>
          <cell r="HN172">
            <v>1.5</v>
          </cell>
          <cell r="HO172">
            <v>2.1</v>
          </cell>
          <cell r="HP172">
            <v>1.8</v>
          </cell>
          <cell r="HQ172">
            <v>1.4</v>
          </cell>
          <cell r="HR172">
            <v>2.5</v>
          </cell>
          <cell r="HS172">
            <v>4.4000000000000004</v>
          </cell>
          <cell r="HT172">
            <v>2.2999999999999998</v>
          </cell>
          <cell r="HW172">
            <v>-0.8</v>
          </cell>
          <cell r="IF172">
            <v>3.1</v>
          </cell>
          <cell r="IG172">
            <v>1.9</v>
          </cell>
          <cell r="II172">
            <v>6.5</v>
          </cell>
          <cell r="IJ172">
            <v>5.8</v>
          </cell>
          <cell r="IK172">
            <v>7.2</v>
          </cell>
          <cell r="IL172">
            <v>0</v>
          </cell>
        </row>
        <row r="173">
          <cell r="B173">
            <v>93.7</v>
          </cell>
          <cell r="C173">
            <v>94.9</v>
          </cell>
          <cell r="D173">
            <v>98</v>
          </cell>
          <cell r="E173">
            <v>90.2</v>
          </cell>
          <cell r="F173">
            <v>89.9</v>
          </cell>
          <cell r="G173">
            <v>94.3</v>
          </cell>
          <cell r="H173">
            <v>93.5</v>
          </cell>
          <cell r="I173">
            <v>94.6</v>
          </cell>
          <cell r="J173">
            <v>94.5</v>
          </cell>
          <cell r="K173">
            <v>96.1</v>
          </cell>
          <cell r="L173">
            <v>95</v>
          </cell>
          <cell r="M173">
            <v>91.5</v>
          </cell>
          <cell r="N173">
            <v>93.4</v>
          </cell>
          <cell r="O173">
            <v>95.1</v>
          </cell>
          <cell r="P173">
            <v>96.2</v>
          </cell>
          <cell r="Q173">
            <v>96.3</v>
          </cell>
          <cell r="R173">
            <v>93.2</v>
          </cell>
          <cell r="S173">
            <v>103.9</v>
          </cell>
          <cell r="Z173">
            <v>93.7</v>
          </cell>
          <cell r="AA173">
            <v>93.7</v>
          </cell>
          <cell r="AB173">
            <v>93.7</v>
          </cell>
          <cell r="AC173">
            <v>96.2</v>
          </cell>
          <cell r="AD173">
            <v>104.1</v>
          </cell>
          <cell r="AE173">
            <v>94.5</v>
          </cell>
          <cell r="AF173">
            <v>100.8</v>
          </cell>
          <cell r="AI173">
            <v>94.8</v>
          </cell>
          <cell r="AJ173">
            <v>92.8</v>
          </cell>
          <cell r="AK173">
            <v>93.8</v>
          </cell>
          <cell r="AL173">
            <v>93.7</v>
          </cell>
          <cell r="AM173">
            <v>95.8</v>
          </cell>
          <cell r="AN173">
            <v>91.9</v>
          </cell>
          <cell r="AO173">
            <v>90.6</v>
          </cell>
          <cell r="AP173">
            <v>95.1</v>
          </cell>
          <cell r="AS173">
            <v>95.1</v>
          </cell>
          <cell r="AV173">
            <v>92.6</v>
          </cell>
          <cell r="AX173">
            <v>95.9</v>
          </cell>
          <cell r="AY173">
            <v>96.7</v>
          </cell>
          <cell r="AZ173">
            <v>95.4</v>
          </cell>
          <cell r="BA173">
            <v>96.1</v>
          </cell>
          <cell r="BD173">
            <v>92.1</v>
          </cell>
          <cell r="BE173">
            <v>86.6</v>
          </cell>
          <cell r="BF173">
            <v>94.1</v>
          </cell>
          <cell r="BG173">
            <v>96.2</v>
          </cell>
          <cell r="BH173">
            <v>96.6</v>
          </cell>
          <cell r="BK173">
            <v>83.4</v>
          </cell>
          <cell r="BN173">
            <v>94</v>
          </cell>
          <cell r="BO173">
            <v>95.3</v>
          </cell>
          <cell r="BQ173">
            <v>92.8</v>
          </cell>
          <cell r="BR173">
            <v>95.2</v>
          </cell>
          <cell r="BS173">
            <v>93.8</v>
          </cell>
          <cell r="BU173">
            <v>97.9</v>
          </cell>
          <cell r="BV173">
            <v>97.9</v>
          </cell>
          <cell r="BX173">
            <v>96.6</v>
          </cell>
          <cell r="BZ173">
            <v>94.4</v>
          </cell>
          <cell r="CA173">
            <v>95.4</v>
          </cell>
          <cell r="CD173">
            <v>92.1</v>
          </cell>
          <cell r="CE173">
            <v>93.7</v>
          </cell>
          <cell r="CH173">
            <v>94.8</v>
          </cell>
          <cell r="CI173">
            <v>95.2</v>
          </cell>
          <cell r="CJ173">
            <v>97.4</v>
          </cell>
          <cell r="CK173">
            <v>92.9</v>
          </cell>
          <cell r="CL173">
            <v>102.2</v>
          </cell>
          <cell r="CM173">
            <v>92.5</v>
          </cell>
          <cell r="CN173">
            <v>92.6</v>
          </cell>
          <cell r="CO173">
            <v>96.6</v>
          </cell>
          <cell r="CP173">
            <v>85</v>
          </cell>
          <cell r="CQ173">
            <v>96.3</v>
          </cell>
          <cell r="CR173">
            <v>96.8</v>
          </cell>
          <cell r="CS173">
            <v>97.6</v>
          </cell>
          <cell r="CT173">
            <v>92.6</v>
          </cell>
          <cell r="CU173">
            <v>101.4</v>
          </cell>
          <cell r="CV173">
            <v>94.2</v>
          </cell>
          <cell r="CW173">
            <v>102.4</v>
          </cell>
          <cell r="CZ173">
            <v>107.8</v>
          </cell>
          <cell r="DI173">
            <v>96.8</v>
          </cell>
          <cell r="DJ173">
            <v>92.6</v>
          </cell>
          <cell r="DL173">
            <v>91.5</v>
          </cell>
          <cell r="DM173">
            <v>92.7</v>
          </cell>
          <cell r="DN173">
            <v>90.1</v>
          </cell>
          <cell r="DO173">
            <v>93.4</v>
          </cell>
          <cell r="DY173">
            <v>1.5</v>
          </cell>
          <cell r="DZ173">
            <v>1.7</v>
          </cell>
          <cell r="EA173">
            <v>2.8</v>
          </cell>
          <cell r="EB173">
            <v>-0.1</v>
          </cell>
          <cell r="EC173">
            <v>0.4</v>
          </cell>
          <cell r="ED173">
            <v>1.2</v>
          </cell>
          <cell r="EE173">
            <v>2.2999999999999998</v>
          </cell>
          <cell r="EF173">
            <v>1</v>
          </cell>
          <cell r="EG173">
            <v>-2.7</v>
          </cell>
          <cell r="EH173">
            <v>2.2999999999999998</v>
          </cell>
          <cell r="EI173">
            <v>2.8</v>
          </cell>
          <cell r="EJ173">
            <v>2.5</v>
          </cell>
          <cell r="EK173">
            <v>4.2</v>
          </cell>
          <cell r="EL173">
            <v>3.5</v>
          </cell>
          <cell r="EM173">
            <v>2.2000000000000002</v>
          </cell>
          <cell r="EN173">
            <v>2.7</v>
          </cell>
          <cell r="EO173">
            <v>1.2</v>
          </cell>
          <cell r="EP173">
            <v>4.3</v>
          </cell>
          <cell r="EW173">
            <v>1.8</v>
          </cell>
          <cell r="EX173">
            <v>0.6</v>
          </cell>
          <cell r="EY173">
            <v>3</v>
          </cell>
          <cell r="EZ173">
            <v>2</v>
          </cell>
          <cell r="FA173">
            <v>1</v>
          </cell>
          <cell r="FB173">
            <v>0.5</v>
          </cell>
          <cell r="FC173">
            <v>1.6</v>
          </cell>
          <cell r="FF173">
            <v>2.7</v>
          </cell>
          <cell r="FG173">
            <v>2</v>
          </cell>
          <cell r="FH173">
            <v>1.3</v>
          </cell>
          <cell r="FI173">
            <v>1.3</v>
          </cell>
          <cell r="FJ173">
            <v>0.6</v>
          </cell>
          <cell r="FK173">
            <v>1.9</v>
          </cell>
          <cell r="FL173">
            <v>3.8</v>
          </cell>
          <cell r="FM173">
            <v>0</v>
          </cell>
          <cell r="FP173">
            <v>0.2</v>
          </cell>
          <cell r="FS173">
            <v>1.8</v>
          </cell>
          <cell r="FU173">
            <v>-0.7</v>
          </cell>
          <cell r="FV173">
            <v>-1.3</v>
          </cell>
          <cell r="FW173">
            <v>0.1</v>
          </cell>
          <cell r="FX173">
            <v>-2</v>
          </cell>
          <cell r="GA173">
            <v>2.7</v>
          </cell>
          <cell r="GB173">
            <v>-1</v>
          </cell>
          <cell r="GC173">
            <v>2.4</v>
          </cell>
          <cell r="GD173">
            <v>0.1</v>
          </cell>
          <cell r="GE173">
            <v>0.2</v>
          </cell>
          <cell r="GH173">
            <v>-2.7</v>
          </cell>
          <cell r="GK173">
            <v>-0.3</v>
          </cell>
          <cell r="GL173">
            <v>0.7</v>
          </cell>
          <cell r="GN173">
            <v>1.4</v>
          </cell>
          <cell r="GO173">
            <v>1.2</v>
          </cell>
          <cell r="GP173">
            <v>2</v>
          </cell>
          <cell r="GR173">
            <v>0.5</v>
          </cell>
          <cell r="GS173">
            <v>0.5</v>
          </cell>
          <cell r="GU173">
            <v>-0.9</v>
          </cell>
          <cell r="GW173">
            <v>1.6</v>
          </cell>
          <cell r="GX173">
            <v>0.7</v>
          </cell>
          <cell r="HA173">
            <v>4</v>
          </cell>
          <cell r="HB173">
            <v>1.5</v>
          </cell>
          <cell r="HE173">
            <v>3.9</v>
          </cell>
          <cell r="HF173">
            <v>4.5999999999999996</v>
          </cell>
          <cell r="HG173">
            <v>1.8</v>
          </cell>
          <cell r="HH173">
            <v>2.8</v>
          </cell>
          <cell r="HI173">
            <v>23</v>
          </cell>
          <cell r="HJ173">
            <v>1</v>
          </cell>
          <cell r="HK173">
            <v>1.1000000000000001</v>
          </cell>
          <cell r="HL173">
            <v>1.5</v>
          </cell>
          <cell r="HM173">
            <v>0</v>
          </cell>
          <cell r="HN173">
            <v>1.6</v>
          </cell>
          <cell r="HO173">
            <v>0.3</v>
          </cell>
          <cell r="HP173">
            <v>1</v>
          </cell>
          <cell r="HQ173">
            <v>0.2</v>
          </cell>
          <cell r="HR173">
            <v>-1.2</v>
          </cell>
          <cell r="HS173">
            <v>1.9</v>
          </cell>
          <cell r="HT173">
            <v>-1.5</v>
          </cell>
          <cell r="HW173">
            <v>-1.4</v>
          </cell>
          <cell r="IF173">
            <v>-0.2</v>
          </cell>
          <cell r="IG173">
            <v>3.5</v>
          </cell>
          <cell r="II173">
            <v>-3.5</v>
          </cell>
          <cell r="IJ173">
            <v>-1.8</v>
          </cell>
          <cell r="IK173">
            <v>-5.4</v>
          </cell>
          <cell r="IL173">
            <v>12.4</v>
          </cell>
        </row>
        <row r="174">
          <cell r="B174">
            <v>96.6</v>
          </cell>
          <cell r="C174">
            <v>95.9</v>
          </cell>
          <cell r="D174">
            <v>97.6</v>
          </cell>
          <cell r="E174">
            <v>92.4</v>
          </cell>
          <cell r="F174">
            <v>94.3</v>
          </cell>
          <cell r="G174">
            <v>94.9</v>
          </cell>
          <cell r="H174">
            <v>94.3</v>
          </cell>
          <cell r="I174">
            <v>95.2</v>
          </cell>
          <cell r="J174">
            <v>95.3</v>
          </cell>
          <cell r="K174">
            <v>95.1</v>
          </cell>
          <cell r="L174">
            <v>97.7</v>
          </cell>
          <cell r="M174">
            <v>96.8</v>
          </cell>
          <cell r="N174">
            <v>98.7</v>
          </cell>
          <cell r="O174">
            <v>96.6</v>
          </cell>
          <cell r="P174">
            <v>99.9</v>
          </cell>
          <cell r="Q174">
            <v>96.3</v>
          </cell>
          <cell r="R174">
            <v>94.7</v>
          </cell>
          <cell r="S174">
            <v>102.2</v>
          </cell>
          <cell r="Z174">
            <v>95.9</v>
          </cell>
          <cell r="AA174">
            <v>95.4</v>
          </cell>
          <cell r="AB174">
            <v>96.4</v>
          </cell>
          <cell r="AC174">
            <v>96.3</v>
          </cell>
          <cell r="AD174">
            <v>105.9</v>
          </cell>
          <cell r="AE174">
            <v>96.1</v>
          </cell>
          <cell r="AF174">
            <v>99</v>
          </cell>
          <cell r="AI174">
            <v>94.1</v>
          </cell>
          <cell r="AJ174">
            <v>94.8</v>
          </cell>
          <cell r="AK174">
            <v>95.9</v>
          </cell>
          <cell r="AL174">
            <v>95.2</v>
          </cell>
          <cell r="AM174">
            <v>98.7</v>
          </cell>
          <cell r="AN174">
            <v>95.1</v>
          </cell>
          <cell r="AO174">
            <v>92.2</v>
          </cell>
          <cell r="AP174">
            <v>97.7</v>
          </cell>
          <cell r="AS174">
            <v>96</v>
          </cell>
          <cell r="AV174">
            <v>93.5</v>
          </cell>
          <cell r="AX174">
            <v>99.6</v>
          </cell>
          <cell r="AY174">
            <v>99</v>
          </cell>
          <cell r="AZ174">
            <v>100.1</v>
          </cell>
          <cell r="BA174">
            <v>98.9</v>
          </cell>
          <cell r="BD174">
            <v>94.4</v>
          </cell>
          <cell r="BE174">
            <v>91.2</v>
          </cell>
          <cell r="BF174">
            <v>95.9</v>
          </cell>
          <cell r="BG174">
            <v>96.3</v>
          </cell>
          <cell r="BH174">
            <v>96.6</v>
          </cell>
          <cell r="BK174">
            <v>89.2</v>
          </cell>
          <cell r="BN174">
            <v>96.8</v>
          </cell>
          <cell r="BO174">
            <v>96.3</v>
          </cell>
          <cell r="BQ174">
            <v>95.1</v>
          </cell>
          <cell r="BR174">
            <v>96.3</v>
          </cell>
          <cell r="BS174">
            <v>96</v>
          </cell>
          <cell r="BU174">
            <v>97.5</v>
          </cell>
          <cell r="BV174">
            <v>97.5</v>
          </cell>
          <cell r="BX174">
            <v>98.5</v>
          </cell>
          <cell r="BZ174">
            <v>95.8</v>
          </cell>
          <cell r="CA174">
            <v>95.5</v>
          </cell>
          <cell r="CD174">
            <v>93.1</v>
          </cell>
          <cell r="CE174">
            <v>94.7</v>
          </cell>
          <cell r="CH174">
            <v>95.7</v>
          </cell>
          <cell r="CI174">
            <v>96</v>
          </cell>
          <cell r="CJ174">
            <v>97.8</v>
          </cell>
          <cell r="CK174">
            <v>94.6</v>
          </cell>
          <cell r="CL174">
            <v>100.8</v>
          </cell>
          <cell r="CM174">
            <v>94.7</v>
          </cell>
          <cell r="CN174">
            <v>94.9</v>
          </cell>
          <cell r="CO174">
            <v>97.2</v>
          </cell>
          <cell r="CP174">
            <v>92.1</v>
          </cell>
          <cell r="CQ174">
            <v>96</v>
          </cell>
          <cell r="CR174">
            <v>98.3</v>
          </cell>
          <cell r="CS174">
            <v>98.6</v>
          </cell>
          <cell r="CT174">
            <v>92.9</v>
          </cell>
          <cell r="CU174">
            <v>99.2</v>
          </cell>
          <cell r="CV174">
            <v>95.6</v>
          </cell>
          <cell r="CW174">
            <v>99.7</v>
          </cell>
          <cell r="CZ174">
            <v>105.7</v>
          </cell>
          <cell r="DI174">
            <v>95.9</v>
          </cell>
          <cell r="DJ174">
            <v>94.8</v>
          </cell>
          <cell r="DL174">
            <v>93.8</v>
          </cell>
          <cell r="DM174">
            <v>93</v>
          </cell>
          <cell r="DN174">
            <v>94.6</v>
          </cell>
          <cell r="DO174">
            <v>93.4</v>
          </cell>
          <cell r="DY174">
            <v>3.1</v>
          </cell>
          <cell r="DZ174">
            <v>1.1000000000000001</v>
          </cell>
          <cell r="EA174">
            <v>-0.4</v>
          </cell>
          <cell r="EB174">
            <v>2.4</v>
          </cell>
          <cell r="EC174">
            <v>4.9000000000000004</v>
          </cell>
          <cell r="ED174">
            <v>0.6</v>
          </cell>
          <cell r="EE174">
            <v>0.9</v>
          </cell>
          <cell r="EF174">
            <v>0.6</v>
          </cell>
          <cell r="EG174">
            <v>0.8</v>
          </cell>
          <cell r="EH174">
            <v>-1</v>
          </cell>
          <cell r="EI174">
            <v>2.8</v>
          </cell>
          <cell r="EJ174">
            <v>5.8</v>
          </cell>
          <cell r="EK174">
            <v>5.7</v>
          </cell>
          <cell r="EL174">
            <v>1.6</v>
          </cell>
          <cell r="EM174">
            <v>3.8</v>
          </cell>
          <cell r="EN174">
            <v>0</v>
          </cell>
          <cell r="EO174">
            <v>1.6</v>
          </cell>
          <cell r="EP174">
            <v>-1.6</v>
          </cell>
          <cell r="EW174">
            <v>2.2999999999999998</v>
          </cell>
          <cell r="EX174">
            <v>1.8</v>
          </cell>
          <cell r="EY174">
            <v>2.9</v>
          </cell>
          <cell r="EZ174">
            <v>0.1</v>
          </cell>
          <cell r="FA174">
            <v>1.7</v>
          </cell>
          <cell r="FB174">
            <v>1.7</v>
          </cell>
          <cell r="FC174">
            <v>-1.8</v>
          </cell>
          <cell r="FF174">
            <v>-0.7</v>
          </cell>
          <cell r="FG174">
            <v>2.2000000000000002</v>
          </cell>
          <cell r="FH174">
            <v>2.2000000000000002</v>
          </cell>
          <cell r="FI174">
            <v>1.6</v>
          </cell>
          <cell r="FJ174">
            <v>3</v>
          </cell>
          <cell r="FK174">
            <v>3.5</v>
          </cell>
          <cell r="FL174">
            <v>1.8</v>
          </cell>
          <cell r="FM174">
            <v>2.7</v>
          </cell>
          <cell r="FP174">
            <v>0.9</v>
          </cell>
          <cell r="FS174">
            <v>1</v>
          </cell>
          <cell r="FU174">
            <v>3.9</v>
          </cell>
          <cell r="FV174">
            <v>2.4</v>
          </cell>
          <cell r="FW174">
            <v>4.9000000000000004</v>
          </cell>
          <cell r="FX174">
            <v>2.9</v>
          </cell>
          <cell r="GA174">
            <v>2.5</v>
          </cell>
          <cell r="GB174">
            <v>5.3</v>
          </cell>
          <cell r="GC174">
            <v>1.9</v>
          </cell>
          <cell r="GD174">
            <v>0.1</v>
          </cell>
          <cell r="GE174">
            <v>0</v>
          </cell>
          <cell r="GH174">
            <v>7</v>
          </cell>
          <cell r="GK174">
            <v>3</v>
          </cell>
          <cell r="GL174">
            <v>1</v>
          </cell>
          <cell r="GN174">
            <v>2.5</v>
          </cell>
          <cell r="GO174">
            <v>1.2</v>
          </cell>
          <cell r="GP174">
            <v>2.2999999999999998</v>
          </cell>
          <cell r="GR174">
            <v>-0.4</v>
          </cell>
          <cell r="GS174">
            <v>-0.4</v>
          </cell>
          <cell r="GU174">
            <v>2</v>
          </cell>
          <cell r="GW174">
            <v>1.5</v>
          </cell>
          <cell r="GX174">
            <v>0.1</v>
          </cell>
          <cell r="HA174">
            <v>1.1000000000000001</v>
          </cell>
          <cell r="HB174">
            <v>1.1000000000000001</v>
          </cell>
          <cell r="HE174">
            <v>0.9</v>
          </cell>
          <cell r="HF174">
            <v>0.8</v>
          </cell>
          <cell r="HG174">
            <v>0.4</v>
          </cell>
          <cell r="HH174">
            <v>1.8</v>
          </cell>
          <cell r="HI174">
            <v>-1.4</v>
          </cell>
          <cell r="HJ174">
            <v>2.4</v>
          </cell>
          <cell r="HK174">
            <v>2.5</v>
          </cell>
          <cell r="HL174">
            <v>0.6</v>
          </cell>
          <cell r="HM174">
            <v>8.4</v>
          </cell>
          <cell r="HN174">
            <v>-0.3</v>
          </cell>
          <cell r="HO174">
            <v>1.5</v>
          </cell>
          <cell r="HP174">
            <v>1</v>
          </cell>
          <cell r="HQ174">
            <v>0.3</v>
          </cell>
          <cell r="HR174">
            <v>-2.2000000000000002</v>
          </cell>
          <cell r="HS174">
            <v>1.5</v>
          </cell>
          <cell r="HT174">
            <v>-2.6</v>
          </cell>
          <cell r="HW174">
            <v>-1.9</v>
          </cell>
          <cell r="IF174">
            <v>-0.9</v>
          </cell>
          <cell r="IG174">
            <v>2.4</v>
          </cell>
          <cell r="II174">
            <v>2.5</v>
          </cell>
          <cell r="IJ174">
            <v>0.3</v>
          </cell>
          <cell r="IK174">
            <v>5</v>
          </cell>
          <cell r="IL174">
            <v>0</v>
          </cell>
        </row>
        <row r="175">
          <cell r="B175">
            <v>99</v>
          </cell>
          <cell r="C175">
            <v>96.4</v>
          </cell>
          <cell r="D175">
            <v>97.6</v>
          </cell>
          <cell r="E175">
            <v>94</v>
          </cell>
          <cell r="F175">
            <v>95.1</v>
          </cell>
          <cell r="G175">
            <v>96.9</v>
          </cell>
          <cell r="H175">
            <v>96.9</v>
          </cell>
          <cell r="I175">
            <v>96.9</v>
          </cell>
          <cell r="J175">
            <v>96.5</v>
          </cell>
          <cell r="K175">
            <v>98.8</v>
          </cell>
          <cell r="L175">
            <v>99</v>
          </cell>
          <cell r="M175">
            <v>99</v>
          </cell>
          <cell r="N175">
            <v>98.8</v>
          </cell>
          <cell r="O175">
            <v>98.9</v>
          </cell>
          <cell r="P175">
            <v>98.3</v>
          </cell>
          <cell r="Q175">
            <v>96.9</v>
          </cell>
          <cell r="R175">
            <v>97.1</v>
          </cell>
          <cell r="S175">
            <v>103.7</v>
          </cell>
          <cell r="T175">
            <v>109.5</v>
          </cell>
          <cell r="U175">
            <v>100.1</v>
          </cell>
          <cell r="V175">
            <v>115.4</v>
          </cell>
          <cell r="W175">
            <v>96.7</v>
          </cell>
          <cell r="X175">
            <v>96.8</v>
          </cell>
          <cell r="Y175">
            <v>96.6</v>
          </cell>
          <cell r="Z175">
            <v>97.3</v>
          </cell>
          <cell r="AA175">
            <v>97.9</v>
          </cell>
          <cell r="AB175">
            <v>96.7</v>
          </cell>
          <cell r="AC175">
            <v>97.6</v>
          </cell>
          <cell r="AD175">
            <v>101.4</v>
          </cell>
          <cell r="AE175">
            <v>96.6</v>
          </cell>
          <cell r="AF175">
            <v>99.5</v>
          </cell>
          <cell r="AG175">
            <v>96.2</v>
          </cell>
          <cell r="AH175">
            <v>97.1</v>
          </cell>
          <cell r="AI175">
            <v>96.6</v>
          </cell>
          <cell r="AJ175">
            <v>97</v>
          </cell>
          <cell r="AK175">
            <v>97.7</v>
          </cell>
          <cell r="AL175">
            <v>97</v>
          </cell>
          <cell r="AM175">
            <v>100.6</v>
          </cell>
          <cell r="AN175">
            <v>96.9</v>
          </cell>
          <cell r="AO175">
            <v>95.3</v>
          </cell>
          <cell r="AP175">
            <v>97.9</v>
          </cell>
          <cell r="AQ175">
            <v>98.2</v>
          </cell>
          <cell r="AR175">
            <v>98.2</v>
          </cell>
          <cell r="AS175">
            <v>96.8</v>
          </cell>
          <cell r="AT175">
            <v>97.6</v>
          </cell>
          <cell r="AU175">
            <v>97.9</v>
          </cell>
          <cell r="AV175">
            <v>95.9</v>
          </cell>
          <cell r="AW175">
            <v>98</v>
          </cell>
          <cell r="AX175">
            <v>98.9</v>
          </cell>
          <cell r="AY175">
            <v>97</v>
          </cell>
          <cell r="AZ175">
            <v>100</v>
          </cell>
          <cell r="BA175">
            <v>99</v>
          </cell>
          <cell r="BD175">
            <v>95.8</v>
          </cell>
          <cell r="BE175">
            <v>96.1</v>
          </cell>
          <cell r="BF175">
            <v>97.9</v>
          </cell>
          <cell r="BG175">
            <v>99.1</v>
          </cell>
          <cell r="BH175">
            <v>99.5</v>
          </cell>
          <cell r="BI175">
            <v>97.9</v>
          </cell>
          <cell r="BK175">
            <v>95.4</v>
          </cell>
          <cell r="BN175">
            <v>97.6</v>
          </cell>
          <cell r="BO175">
            <v>97.7</v>
          </cell>
          <cell r="BP175">
            <v>96.7</v>
          </cell>
          <cell r="BQ175">
            <v>96.3</v>
          </cell>
          <cell r="BR175">
            <v>97.1</v>
          </cell>
          <cell r="BS175">
            <v>98</v>
          </cell>
          <cell r="BT175">
            <v>98.6</v>
          </cell>
          <cell r="BU175">
            <v>99.2</v>
          </cell>
          <cell r="BV175">
            <v>99.2</v>
          </cell>
          <cell r="BW175">
            <v>98.1</v>
          </cell>
          <cell r="BX175">
            <v>98.1</v>
          </cell>
          <cell r="BY175">
            <v>97.9</v>
          </cell>
          <cell r="BZ175">
            <v>96.3</v>
          </cell>
          <cell r="CA175">
            <v>97.8</v>
          </cell>
          <cell r="CB175">
            <v>99.2</v>
          </cell>
          <cell r="CC175">
            <v>97.3</v>
          </cell>
          <cell r="CD175">
            <v>96.5</v>
          </cell>
          <cell r="CE175">
            <v>96.8</v>
          </cell>
          <cell r="CF175">
            <v>97.3</v>
          </cell>
          <cell r="CG175">
            <v>97.1</v>
          </cell>
          <cell r="CH175">
            <v>97.3</v>
          </cell>
          <cell r="CI175">
            <v>97.3</v>
          </cell>
          <cell r="CJ175">
            <v>98.7</v>
          </cell>
          <cell r="CK175">
            <v>97</v>
          </cell>
          <cell r="CL175">
            <v>96.3</v>
          </cell>
          <cell r="CM175">
            <v>96.8</v>
          </cell>
          <cell r="CN175">
            <v>96.8</v>
          </cell>
          <cell r="CO175">
            <v>98.3</v>
          </cell>
          <cell r="CP175">
            <v>93.5</v>
          </cell>
          <cell r="CQ175">
            <v>97</v>
          </cell>
          <cell r="CR175">
            <v>98.6</v>
          </cell>
          <cell r="CS175">
            <v>97.9</v>
          </cell>
          <cell r="CT175">
            <v>98.1</v>
          </cell>
          <cell r="CU175">
            <v>99.2</v>
          </cell>
          <cell r="CV175">
            <v>97</v>
          </cell>
          <cell r="CW175">
            <v>99.5</v>
          </cell>
          <cell r="CX175">
            <v>97.2</v>
          </cell>
          <cell r="CY175">
            <v>101.3</v>
          </cell>
          <cell r="CZ175">
            <v>102.9</v>
          </cell>
          <cell r="DA175">
            <v>98.7</v>
          </cell>
          <cell r="DB175">
            <v>97.4</v>
          </cell>
          <cell r="DE175">
            <v>96.8</v>
          </cell>
          <cell r="DI175">
            <v>96.5</v>
          </cell>
          <cell r="DJ175">
            <v>96.1</v>
          </cell>
          <cell r="DL175">
            <v>95.2</v>
          </cell>
          <cell r="DM175">
            <v>95.4</v>
          </cell>
          <cell r="DN175">
            <v>95</v>
          </cell>
          <cell r="DO175">
            <v>93.4</v>
          </cell>
          <cell r="DW175">
            <v>98.4</v>
          </cell>
          <cell r="DY175">
            <v>2.5</v>
          </cell>
          <cell r="DZ175">
            <v>0.5</v>
          </cell>
          <cell r="EA175">
            <v>0</v>
          </cell>
          <cell r="EB175">
            <v>1.7</v>
          </cell>
          <cell r="EC175">
            <v>0.8</v>
          </cell>
          <cell r="ED175">
            <v>2.1</v>
          </cell>
          <cell r="EE175">
            <v>2.8</v>
          </cell>
          <cell r="EF175">
            <v>1.8</v>
          </cell>
          <cell r="EG175">
            <v>1.3</v>
          </cell>
          <cell r="EH175">
            <v>3.9</v>
          </cell>
          <cell r="EI175">
            <v>1.3</v>
          </cell>
          <cell r="EJ175">
            <v>2.2999999999999998</v>
          </cell>
          <cell r="EK175">
            <v>0.1</v>
          </cell>
          <cell r="EL175">
            <v>2.4</v>
          </cell>
          <cell r="EM175">
            <v>-1.6</v>
          </cell>
          <cell r="EN175">
            <v>0.6</v>
          </cell>
          <cell r="EO175">
            <v>2.5</v>
          </cell>
          <cell r="EP175">
            <v>1.5</v>
          </cell>
          <cell r="EQ175">
            <v>9.4</v>
          </cell>
          <cell r="ER175">
            <v>3.8</v>
          </cell>
          <cell r="ES175">
            <v>12.7</v>
          </cell>
          <cell r="ET175">
            <v>1.4</v>
          </cell>
          <cell r="EU175">
            <v>0.6</v>
          </cell>
          <cell r="EV175">
            <v>2</v>
          </cell>
          <cell r="EW175">
            <v>1.5</v>
          </cell>
          <cell r="EX175">
            <v>2.6</v>
          </cell>
          <cell r="EY175">
            <v>0.3</v>
          </cell>
          <cell r="EZ175">
            <v>1.3</v>
          </cell>
          <cell r="FA175">
            <v>-4.2</v>
          </cell>
          <cell r="FB175">
            <v>0.5</v>
          </cell>
          <cell r="FC175">
            <v>0.5</v>
          </cell>
          <cell r="FD175">
            <v>4.8</v>
          </cell>
          <cell r="FE175">
            <v>-0.1</v>
          </cell>
          <cell r="FF175">
            <v>2.7</v>
          </cell>
          <cell r="FG175">
            <v>2.2999999999999998</v>
          </cell>
          <cell r="FH175">
            <v>1.9</v>
          </cell>
          <cell r="FI175">
            <v>1.9</v>
          </cell>
          <cell r="FJ175">
            <v>1.9</v>
          </cell>
          <cell r="FK175">
            <v>1.9</v>
          </cell>
          <cell r="FL175">
            <v>3.4</v>
          </cell>
          <cell r="FM175">
            <v>0.2</v>
          </cell>
          <cell r="FN175">
            <v>0.8</v>
          </cell>
          <cell r="FO175">
            <v>0.6</v>
          </cell>
          <cell r="FP175">
            <v>0.8</v>
          </cell>
          <cell r="FQ175">
            <v>0.4</v>
          </cell>
          <cell r="FR175">
            <v>0.1</v>
          </cell>
          <cell r="FS175">
            <v>2.6</v>
          </cell>
          <cell r="FT175">
            <v>-0.4</v>
          </cell>
          <cell r="FU175">
            <v>-0.7</v>
          </cell>
          <cell r="FV175">
            <v>-2</v>
          </cell>
          <cell r="FW175">
            <v>-0.1</v>
          </cell>
          <cell r="FX175">
            <v>0.1</v>
          </cell>
          <cell r="GA175">
            <v>1.5</v>
          </cell>
          <cell r="GB175">
            <v>5.4</v>
          </cell>
          <cell r="GC175">
            <v>2.1</v>
          </cell>
          <cell r="GD175">
            <v>2.9</v>
          </cell>
          <cell r="GE175">
            <v>3</v>
          </cell>
          <cell r="GF175">
            <v>2.4</v>
          </cell>
          <cell r="GH175">
            <v>7</v>
          </cell>
          <cell r="GK175">
            <v>0.8</v>
          </cell>
          <cell r="GL175">
            <v>1.5</v>
          </cell>
          <cell r="GM175">
            <v>1.3</v>
          </cell>
          <cell r="GN175">
            <v>1.3</v>
          </cell>
          <cell r="GO175">
            <v>0.8</v>
          </cell>
          <cell r="GP175">
            <v>2.1</v>
          </cell>
          <cell r="GQ175">
            <v>0.9</v>
          </cell>
          <cell r="GR175">
            <v>1.7</v>
          </cell>
          <cell r="GS175">
            <v>1.7</v>
          </cell>
          <cell r="GT175">
            <v>0.8</v>
          </cell>
          <cell r="GU175">
            <v>-0.4</v>
          </cell>
          <cell r="GV175">
            <v>0.5</v>
          </cell>
          <cell r="GW175">
            <v>0.5</v>
          </cell>
          <cell r="GX175">
            <v>2.4</v>
          </cell>
          <cell r="GY175">
            <v>0.3</v>
          </cell>
          <cell r="GZ175">
            <v>1.2</v>
          </cell>
          <cell r="HA175">
            <v>3.7</v>
          </cell>
          <cell r="HB175">
            <v>2.2000000000000002</v>
          </cell>
          <cell r="HC175">
            <v>1.2</v>
          </cell>
          <cell r="HD175">
            <v>0.4</v>
          </cell>
          <cell r="HE175">
            <v>1.7</v>
          </cell>
          <cell r="HF175">
            <v>1.4</v>
          </cell>
          <cell r="HG175">
            <v>0.9</v>
          </cell>
          <cell r="HH175">
            <v>2.5</v>
          </cell>
          <cell r="HI175">
            <v>-4.5</v>
          </cell>
          <cell r="HJ175">
            <v>2.2000000000000002</v>
          </cell>
          <cell r="HK175">
            <v>2</v>
          </cell>
          <cell r="HL175">
            <v>1.1000000000000001</v>
          </cell>
          <cell r="HM175">
            <v>1.5</v>
          </cell>
          <cell r="HN175">
            <v>1</v>
          </cell>
          <cell r="HO175">
            <v>0.3</v>
          </cell>
          <cell r="HP175">
            <v>-0.7</v>
          </cell>
          <cell r="HQ175">
            <v>5.6</v>
          </cell>
          <cell r="HR175">
            <v>0</v>
          </cell>
          <cell r="HS175">
            <v>1.5</v>
          </cell>
          <cell r="HT175">
            <v>-0.2</v>
          </cell>
          <cell r="HU175">
            <v>0.9</v>
          </cell>
          <cell r="HV175">
            <v>-1.1000000000000001</v>
          </cell>
          <cell r="HW175">
            <v>-2.6</v>
          </cell>
          <cell r="HX175">
            <v>1.5</v>
          </cell>
          <cell r="HY175">
            <v>0.2</v>
          </cell>
          <cell r="IB175">
            <v>0.8</v>
          </cell>
          <cell r="IF175">
            <v>0.6</v>
          </cell>
          <cell r="IG175">
            <v>1.4</v>
          </cell>
          <cell r="II175">
            <v>1.5</v>
          </cell>
          <cell r="IJ175">
            <v>2.6</v>
          </cell>
          <cell r="IK175">
            <v>0.4</v>
          </cell>
          <cell r="IL175">
            <v>0</v>
          </cell>
        </row>
        <row r="176">
          <cell r="B176">
            <v>99.3</v>
          </cell>
          <cell r="C176">
            <v>99.1</v>
          </cell>
          <cell r="D176">
            <v>99.3</v>
          </cell>
          <cell r="E176">
            <v>98.5</v>
          </cell>
          <cell r="F176">
            <v>100.3</v>
          </cell>
          <cell r="G176">
            <v>98.7</v>
          </cell>
          <cell r="H176">
            <v>99.3</v>
          </cell>
          <cell r="I176">
            <v>98.1</v>
          </cell>
          <cell r="J176">
            <v>99.3</v>
          </cell>
          <cell r="K176">
            <v>99.1</v>
          </cell>
          <cell r="L176">
            <v>99.1</v>
          </cell>
          <cell r="M176">
            <v>98.3</v>
          </cell>
          <cell r="N176">
            <v>96.2</v>
          </cell>
          <cell r="O176">
            <v>100.2</v>
          </cell>
          <cell r="P176">
            <v>101.2</v>
          </cell>
          <cell r="Q176">
            <v>101</v>
          </cell>
          <cell r="R176">
            <v>99.7</v>
          </cell>
          <cell r="S176">
            <v>99.8</v>
          </cell>
          <cell r="T176">
            <v>101.3</v>
          </cell>
          <cell r="U176">
            <v>96.6</v>
          </cell>
          <cell r="V176">
            <v>104.2</v>
          </cell>
          <cell r="W176">
            <v>99</v>
          </cell>
          <cell r="X176">
            <v>99.1</v>
          </cell>
          <cell r="Y176">
            <v>98.9</v>
          </cell>
          <cell r="Z176">
            <v>98.7</v>
          </cell>
          <cell r="AA176">
            <v>98.4</v>
          </cell>
          <cell r="AB176">
            <v>98.9</v>
          </cell>
          <cell r="AC176">
            <v>99.9</v>
          </cell>
          <cell r="AD176">
            <v>100.7</v>
          </cell>
          <cell r="AE176">
            <v>99.4</v>
          </cell>
          <cell r="AF176">
            <v>98.2</v>
          </cell>
          <cell r="AG176">
            <v>99.4</v>
          </cell>
          <cell r="AH176">
            <v>100.6</v>
          </cell>
          <cell r="AI176">
            <v>100.9</v>
          </cell>
          <cell r="AJ176">
            <v>98.9</v>
          </cell>
          <cell r="AK176">
            <v>99.1</v>
          </cell>
          <cell r="AL176">
            <v>98.9</v>
          </cell>
          <cell r="AM176">
            <v>100.2</v>
          </cell>
          <cell r="AN176">
            <v>98.7</v>
          </cell>
          <cell r="AO176">
            <v>98.5</v>
          </cell>
          <cell r="AP176">
            <v>99.9</v>
          </cell>
          <cell r="AQ176">
            <v>99.7</v>
          </cell>
          <cell r="AR176">
            <v>99.2</v>
          </cell>
          <cell r="AS176">
            <v>99.9</v>
          </cell>
          <cell r="AT176">
            <v>100.1</v>
          </cell>
          <cell r="AU176">
            <v>100.2</v>
          </cell>
          <cell r="AV176">
            <v>99.7</v>
          </cell>
          <cell r="AW176">
            <v>100.3</v>
          </cell>
          <cell r="AX176">
            <v>100</v>
          </cell>
          <cell r="AY176">
            <v>100.2</v>
          </cell>
          <cell r="AZ176">
            <v>99.6</v>
          </cell>
          <cell r="BA176">
            <v>100.4</v>
          </cell>
          <cell r="BD176">
            <v>98.6</v>
          </cell>
          <cell r="BE176">
            <v>99.4</v>
          </cell>
          <cell r="BF176">
            <v>99.6</v>
          </cell>
          <cell r="BG176">
            <v>100.1</v>
          </cell>
          <cell r="BH176">
            <v>100.1</v>
          </cell>
          <cell r="BI176">
            <v>99.9</v>
          </cell>
          <cell r="BK176">
            <v>99.3</v>
          </cell>
          <cell r="BN176">
            <v>99.3</v>
          </cell>
          <cell r="BO176">
            <v>99.2</v>
          </cell>
          <cell r="BP176">
            <v>98.8</v>
          </cell>
          <cell r="BQ176">
            <v>98.6</v>
          </cell>
          <cell r="BR176">
            <v>99.2</v>
          </cell>
          <cell r="BS176">
            <v>99.4</v>
          </cell>
          <cell r="BT176">
            <v>99.7</v>
          </cell>
          <cell r="BU176">
            <v>100.5</v>
          </cell>
          <cell r="BV176">
            <v>100.5</v>
          </cell>
          <cell r="BW176">
            <v>97.8</v>
          </cell>
          <cell r="BX176">
            <v>100.2</v>
          </cell>
          <cell r="BY176">
            <v>98.8</v>
          </cell>
          <cell r="BZ176">
            <v>99.8</v>
          </cell>
          <cell r="CA176">
            <v>98.2</v>
          </cell>
          <cell r="CB176">
            <v>99.3</v>
          </cell>
          <cell r="CC176">
            <v>98.4</v>
          </cell>
          <cell r="CD176">
            <v>97</v>
          </cell>
          <cell r="CE176">
            <v>98.6</v>
          </cell>
          <cell r="CF176">
            <v>98.4</v>
          </cell>
          <cell r="CG176">
            <v>97.7</v>
          </cell>
          <cell r="CH176">
            <v>99.3</v>
          </cell>
          <cell r="CI176">
            <v>99.5</v>
          </cell>
          <cell r="CJ176">
            <v>99.2</v>
          </cell>
          <cell r="CK176">
            <v>98.9</v>
          </cell>
          <cell r="CL176">
            <v>90.3</v>
          </cell>
          <cell r="CM176">
            <v>99.1</v>
          </cell>
          <cell r="CN176">
            <v>99.1</v>
          </cell>
          <cell r="CO176">
            <v>100</v>
          </cell>
          <cell r="CP176">
            <v>97.9</v>
          </cell>
          <cell r="CQ176">
            <v>98.9</v>
          </cell>
          <cell r="CR176">
            <v>98.8</v>
          </cell>
          <cell r="CS176">
            <v>100.1</v>
          </cell>
          <cell r="CT176">
            <v>99.8</v>
          </cell>
          <cell r="CU176">
            <v>100.1</v>
          </cell>
          <cell r="CV176">
            <v>100.4</v>
          </cell>
          <cell r="CW176">
            <v>100</v>
          </cell>
          <cell r="CX176">
            <v>100.1</v>
          </cell>
          <cell r="CY176">
            <v>100.7</v>
          </cell>
          <cell r="CZ176">
            <v>101.4</v>
          </cell>
          <cell r="DA176">
            <v>99.6</v>
          </cell>
          <cell r="DB176">
            <v>97.9</v>
          </cell>
          <cell r="DE176">
            <v>96.9</v>
          </cell>
          <cell r="DI176">
            <v>96.2</v>
          </cell>
          <cell r="DJ176">
            <v>97.7</v>
          </cell>
          <cell r="DL176">
            <v>101.5</v>
          </cell>
          <cell r="DM176">
            <v>101.6</v>
          </cell>
          <cell r="DN176">
            <v>101.4</v>
          </cell>
          <cell r="DO176">
            <v>93.4</v>
          </cell>
          <cell r="DW176">
            <v>99.4</v>
          </cell>
          <cell r="DY176">
            <v>0.3</v>
          </cell>
          <cell r="DZ176">
            <v>2.8</v>
          </cell>
          <cell r="EA176">
            <v>1.7</v>
          </cell>
          <cell r="EB176">
            <v>4.8</v>
          </cell>
          <cell r="EC176">
            <v>5.5</v>
          </cell>
          <cell r="ED176">
            <v>1.9</v>
          </cell>
          <cell r="EE176">
            <v>2.5</v>
          </cell>
          <cell r="EF176">
            <v>1.2</v>
          </cell>
          <cell r="EG176">
            <v>2.9</v>
          </cell>
          <cell r="EH176">
            <v>0.3</v>
          </cell>
          <cell r="EI176">
            <v>0.1</v>
          </cell>
          <cell r="EJ176">
            <v>-0.7</v>
          </cell>
          <cell r="EK176">
            <v>-2.6</v>
          </cell>
          <cell r="EL176">
            <v>1.3</v>
          </cell>
          <cell r="EM176">
            <v>3</v>
          </cell>
          <cell r="EN176">
            <v>4.2</v>
          </cell>
          <cell r="EO176">
            <v>2.7</v>
          </cell>
          <cell r="EP176">
            <v>-3.8</v>
          </cell>
          <cell r="EQ176">
            <v>-7.5</v>
          </cell>
          <cell r="ER176">
            <v>-3.5</v>
          </cell>
          <cell r="ES176">
            <v>-9.6999999999999993</v>
          </cell>
          <cell r="ET176">
            <v>2.4</v>
          </cell>
          <cell r="EU176">
            <v>2.4</v>
          </cell>
          <cell r="EV176">
            <v>2.4</v>
          </cell>
          <cell r="EW176">
            <v>1.4</v>
          </cell>
          <cell r="EX176">
            <v>0.5</v>
          </cell>
          <cell r="EY176">
            <v>2.2999999999999998</v>
          </cell>
          <cell r="EZ176">
            <v>2.4</v>
          </cell>
          <cell r="FA176">
            <v>-0.7</v>
          </cell>
          <cell r="FB176">
            <v>2.9</v>
          </cell>
          <cell r="FC176">
            <v>-1.3</v>
          </cell>
          <cell r="FD176">
            <v>3.3</v>
          </cell>
          <cell r="FE176">
            <v>3.6</v>
          </cell>
          <cell r="FF176">
            <v>4.5</v>
          </cell>
          <cell r="FG176">
            <v>2</v>
          </cell>
          <cell r="FH176">
            <v>1.4</v>
          </cell>
          <cell r="FI176">
            <v>2</v>
          </cell>
          <cell r="FJ176">
            <v>-0.4</v>
          </cell>
          <cell r="FK176">
            <v>1.9</v>
          </cell>
          <cell r="FL176">
            <v>3.4</v>
          </cell>
          <cell r="FM176">
            <v>2</v>
          </cell>
          <cell r="FN176">
            <v>1.5</v>
          </cell>
          <cell r="FO176">
            <v>1</v>
          </cell>
          <cell r="FP176">
            <v>3.2</v>
          </cell>
          <cell r="FQ176">
            <v>2.6</v>
          </cell>
          <cell r="FR176">
            <v>2.2999999999999998</v>
          </cell>
          <cell r="FS176">
            <v>4</v>
          </cell>
          <cell r="FT176">
            <v>2.2999999999999998</v>
          </cell>
          <cell r="FU176">
            <v>1.1000000000000001</v>
          </cell>
          <cell r="FV176">
            <v>3.3</v>
          </cell>
          <cell r="FW176">
            <v>-0.4</v>
          </cell>
          <cell r="FX176">
            <v>1.4</v>
          </cell>
          <cell r="GA176">
            <v>2.9</v>
          </cell>
          <cell r="GB176">
            <v>3.4</v>
          </cell>
          <cell r="GC176">
            <v>1.7</v>
          </cell>
          <cell r="GD176">
            <v>1</v>
          </cell>
          <cell r="GE176">
            <v>0.6</v>
          </cell>
          <cell r="GF176">
            <v>2</v>
          </cell>
          <cell r="GH176">
            <v>4.0999999999999996</v>
          </cell>
          <cell r="GK176">
            <v>1.7</v>
          </cell>
          <cell r="GL176">
            <v>1.5</v>
          </cell>
          <cell r="GM176">
            <v>2.2000000000000002</v>
          </cell>
          <cell r="GN176">
            <v>2.4</v>
          </cell>
          <cell r="GO176">
            <v>2.2000000000000002</v>
          </cell>
          <cell r="GP176">
            <v>1.4</v>
          </cell>
          <cell r="GQ176">
            <v>1.1000000000000001</v>
          </cell>
          <cell r="GR176">
            <v>1.3</v>
          </cell>
          <cell r="GS176">
            <v>1.3</v>
          </cell>
          <cell r="GT176">
            <v>-0.3</v>
          </cell>
          <cell r="GU176">
            <v>2.1</v>
          </cell>
          <cell r="GV176">
            <v>0.9</v>
          </cell>
          <cell r="GW176">
            <v>3.6</v>
          </cell>
          <cell r="GX176">
            <v>0.4</v>
          </cell>
          <cell r="GY176">
            <v>0.1</v>
          </cell>
          <cell r="GZ176">
            <v>1.1000000000000001</v>
          </cell>
          <cell r="HA176">
            <v>0.5</v>
          </cell>
          <cell r="HB176">
            <v>1.9</v>
          </cell>
          <cell r="HC176">
            <v>1.1000000000000001</v>
          </cell>
          <cell r="HD176">
            <v>0.6</v>
          </cell>
          <cell r="HE176">
            <v>2.1</v>
          </cell>
          <cell r="HF176">
            <v>2.2999999999999998</v>
          </cell>
          <cell r="HG176">
            <v>0.5</v>
          </cell>
          <cell r="HH176">
            <v>2</v>
          </cell>
          <cell r="HI176">
            <v>-6.2</v>
          </cell>
          <cell r="HJ176">
            <v>2.4</v>
          </cell>
          <cell r="HK176">
            <v>2.4</v>
          </cell>
          <cell r="HL176">
            <v>1.7</v>
          </cell>
          <cell r="HM176">
            <v>4.7</v>
          </cell>
          <cell r="HN176">
            <v>2</v>
          </cell>
          <cell r="HO176">
            <v>0.2</v>
          </cell>
          <cell r="HP176">
            <v>2.2000000000000002</v>
          </cell>
          <cell r="HQ176">
            <v>1.7</v>
          </cell>
          <cell r="HR176">
            <v>0.9</v>
          </cell>
          <cell r="HS176">
            <v>3.5</v>
          </cell>
          <cell r="HT176">
            <v>0.5</v>
          </cell>
          <cell r="HU176">
            <v>2.9</v>
          </cell>
          <cell r="HV176">
            <v>-0.6</v>
          </cell>
          <cell r="HW176">
            <v>-1.5</v>
          </cell>
          <cell r="HX176">
            <v>0.9</v>
          </cell>
          <cell r="HY176">
            <v>0.5</v>
          </cell>
          <cell r="IB176">
            <v>0.1</v>
          </cell>
          <cell r="IF176">
            <v>-0.3</v>
          </cell>
          <cell r="IG176">
            <v>1.7</v>
          </cell>
          <cell r="II176">
            <v>6.6</v>
          </cell>
          <cell r="IJ176">
            <v>6.5</v>
          </cell>
          <cell r="IK176">
            <v>6.7</v>
          </cell>
          <cell r="IL176">
            <v>0</v>
          </cell>
        </row>
        <row r="177">
          <cell r="B177">
            <v>99.5</v>
          </cell>
          <cell r="C177">
            <v>101.3</v>
          </cell>
          <cell r="D177">
            <v>101</v>
          </cell>
          <cell r="E177">
            <v>102.1</v>
          </cell>
          <cell r="F177">
            <v>100.4</v>
          </cell>
          <cell r="G177">
            <v>101</v>
          </cell>
          <cell r="H177">
            <v>101.2</v>
          </cell>
          <cell r="I177">
            <v>100.6</v>
          </cell>
          <cell r="J177">
            <v>102</v>
          </cell>
          <cell r="K177">
            <v>100.9</v>
          </cell>
          <cell r="L177">
            <v>100.4</v>
          </cell>
          <cell r="M177">
            <v>100.1</v>
          </cell>
          <cell r="N177">
            <v>100.3</v>
          </cell>
          <cell r="O177">
            <v>100.5</v>
          </cell>
          <cell r="P177">
            <v>100.3</v>
          </cell>
          <cell r="Q177">
            <v>100.7</v>
          </cell>
          <cell r="R177">
            <v>101.3</v>
          </cell>
          <cell r="S177">
            <v>99.1</v>
          </cell>
          <cell r="T177">
            <v>90.3</v>
          </cell>
          <cell r="U177">
            <v>100.4</v>
          </cell>
          <cell r="V177">
            <v>84</v>
          </cell>
          <cell r="W177">
            <v>101.1</v>
          </cell>
          <cell r="X177">
            <v>100.4</v>
          </cell>
          <cell r="Y177">
            <v>101.8</v>
          </cell>
          <cell r="Z177">
            <v>100.9</v>
          </cell>
          <cell r="AA177">
            <v>100.6</v>
          </cell>
          <cell r="AB177">
            <v>101.2</v>
          </cell>
          <cell r="AC177">
            <v>100.4</v>
          </cell>
          <cell r="AD177">
            <v>98.8</v>
          </cell>
          <cell r="AE177">
            <v>101.4</v>
          </cell>
          <cell r="AF177">
            <v>100.8</v>
          </cell>
          <cell r="AG177">
            <v>100.1</v>
          </cell>
          <cell r="AH177">
            <v>100.2</v>
          </cell>
          <cell r="AI177">
            <v>101</v>
          </cell>
          <cell r="AJ177">
            <v>101.1</v>
          </cell>
          <cell r="AK177">
            <v>100.8</v>
          </cell>
          <cell r="AL177">
            <v>101.2</v>
          </cell>
          <cell r="AM177">
            <v>99.9</v>
          </cell>
          <cell r="AN177">
            <v>100.6</v>
          </cell>
          <cell r="AO177">
            <v>101.8</v>
          </cell>
          <cell r="AP177">
            <v>100</v>
          </cell>
          <cell r="AQ177">
            <v>99.5</v>
          </cell>
          <cell r="AR177">
            <v>99.6</v>
          </cell>
          <cell r="AS177">
            <v>100.3</v>
          </cell>
          <cell r="AT177">
            <v>100.4</v>
          </cell>
          <cell r="AU177">
            <v>100.2</v>
          </cell>
          <cell r="AV177">
            <v>101.5</v>
          </cell>
          <cell r="AW177">
            <v>98.7</v>
          </cell>
          <cell r="AX177">
            <v>100.1</v>
          </cell>
          <cell r="AY177">
            <v>100</v>
          </cell>
          <cell r="AZ177">
            <v>99.8</v>
          </cell>
          <cell r="BA177">
            <v>100.7</v>
          </cell>
          <cell r="BD177">
            <v>101</v>
          </cell>
          <cell r="BE177">
            <v>101.4</v>
          </cell>
          <cell r="BF177">
            <v>100.7</v>
          </cell>
          <cell r="BG177">
            <v>100.4</v>
          </cell>
          <cell r="BH177">
            <v>100.2</v>
          </cell>
          <cell r="BI177">
            <v>100.9</v>
          </cell>
          <cell r="BK177">
            <v>101.7</v>
          </cell>
          <cell r="BN177">
            <v>100.4</v>
          </cell>
          <cell r="BO177">
            <v>100.7</v>
          </cell>
          <cell r="BP177">
            <v>100.8</v>
          </cell>
          <cell r="BQ177">
            <v>100.7</v>
          </cell>
          <cell r="BR177">
            <v>101.4</v>
          </cell>
          <cell r="BS177">
            <v>100.3</v>
          </cell>
          <cell r="BT177">
            <v>100.4</v>
          </cell>
          <cell r="BU177">
            <v>100</v>
          </cell>
          <cell r="BV177">
            <v>100</v>
          </cell>
          <cell r="BW177">
            <v>101.1</v>
          </cell>
          <cell r="BX177">
            <v>100.4</v>
          </cell>
          <cell r="BY177">
            <v>100.6</v>
          </cell>
          <cell r="BZ177">
            <v>100.8</v>
          </cell>
          <cell r="CA177">
            <v>100.7</v>
          </cell>
          <cell r="CB177">
            <v>99.9</v>
          </cell>
          <cell r="CC177">
            <v>100</v>
          </cell>
          <cell r="CD177">
            <v>102.5</v>
          </cell>
          <cell r="CE177">
            <v>101</v>
          </cell>
          <cell r="CF177">
            <v>100</v>
          </cell>
          <cell r="CG177">
            <v>102</v>
          </cell>
          <cell r="CH177">
            <v>101</v>
          </cell>
          <cell r="CI177">
            <v>101</v>
          </cell>
          <cell r="CJ177">
            <v>100.4</v>
          </cell>
          <cell r="CK177">
            <v>100.8</v>
          </cell>
          <cell r="CL177">
            <v>107.1</v>
          </cell>
          <cell r="CM177">
            <v>101.7</v>
          </cell>
          <cell r="CN177">
            <v>101.8</v>
          </cell>
          <cell r="CO177">
            <v>101</v>
          </cell>
          <cell r="CP177">
            <v>104.2</v>
          </cell>
          <cell r="CQ177">
            <v>100.6</v>
          </cell>
          <cell r="CR177">
            <v>100.6</v>
          </cell>
          <cell r="CS177">
            <v>100.9</v>
          </cell>
          <cell r="CT177">
            <v>100.8</v>
          </cell>
          <cell r="CU177">
            <v>100.3</v>
          </cell>
          <cell r="CV177">
            <v>101.1</v>
          </cell>
          <cell r="CW177">
            <v>100.2</v>
          </cell>
          <cell r="CX177">
            <v>100.9</v>
          </cell>
          <cell r="CY177">
            <v>99.5</v>
          </cell>
          <cell r="CZ177">
            <v>99</v>
          </cell>
          <cell r="DA177">
            <v>100.2</v>
          </cell>
          <cell r="DB177">
            <v>100.4</v>
          </cell>
          <cell r="DE177">
            <v>102</v>
          </cell>
          <cell r="DI177">
            <v>102.2</v>
          </cell>
          <cell r="DJ177">
            <v>102.4</v>
          </cell>
          <cell r="DL177">
            <v>101.4</v>
          </cell>
          <cell r="DM177">
            <v>101.5</v>
          </cell>
          <cell r="DN177">
            <v>101.4</v>
          </cell>
          <cell r="DO177">
            <v>106.6</v>
          </cell>
          <cell r="DW177">
            <v>100.5</v>
          </cell>
          <cell r="DY177">
            <v>0.2</v>
          </cell>
          <cell r="DZ177">
            <v>2.2000000000000002</v>
          </cell>
          <cell r="EA177">
            <v>1.7</v>
          </cell>
          <cell r="EB177">
            <v>3.7</v>
          </cell>
          <cell r="EC177">
            <v>0.1</v>
          </cell>
          <cell r="ED177">
            <v>2.2999999999999998</v>
          </cell>
          <cell r="EE177">
            <v>1.9</v>
          </cell>
          <cell r="EF177">
            <v>2.5</v>
          </cell>
          <cell r="EG177">
            <v>2.7</v>
          </cell>
          <cell r="EH177">
            <v>1.8</v>
          </cell>
          <cell r="EI177">
            <v>1.3</v>
          </cell>
          <cell r="EJ177">
            <v>1.8</v>
          </cell>
          <cell r="EK177">
            <v>4.3</v>
          </cell>
          <cell r="EL177">
            <v>0.3</v>
          </cell>
          <cell r="EM177">
            <v>-0.9</v>
          </cell>
          <cell r="EN177">
            <v>-0.3</v>
          </cell>
          <cell r="EO177">
            <v>1.6</v>
          </cell>
          <cell r="EP177">
            <v>-0.7</v>
          </cell>
          <cell r="EQ177">
            <v>-10.9</v>
          </cell>
          <cell r="ER177">
            <v>3.9</v>
          </cell>
          <cell r="ES177">
            <v>-19.399999999999999</v>
          </cell>
          <cell r="ET177">
            <v>2.1</v>
          </cell>
          <cell r="EU177">
            <v>1.3</v>
          </cell>
          <cell r="EV177">
            <v>2.9</v>
          </cell>
          <cell r="EW177">
            <v>2.2000000000000002</v>
          </cell>
          <cell r="EX177">
            <v>2.2000000000000002</v>
          </cell>
          <cell r="EY177">
            <v>2.2999999999999998</v>
          </cell>
          <cell r="EZ177">
            <v>0.5</v>
          </cell>
          <cell r="FA177">
            <v>-1.9</v>
          </cell>
          <cell r="FB177">
            <v>2</v>
          </cell>
          <cell r="FC177">
            <v>2.6</v>
          </cell>
          <cell r="FD177">
            <v>0.7</v>
          </cell>
          <cell r="FE177">
            <v>-0.4</v>
          </cell>
          <cell r="FF177">
            <v>0.1</v>
          </cell>
          <cell r="FG177">
            <v>2.2000000000000002</v>
          </cell>
          <cell r="FH177">
            <v>1.7</v>
          </cell>
          <cell r="FI177">
            <v>2.2999999999999998</v>
          </cell>
          <cell r="FJ177">
            <v>-0.3</v>
          </cell>
          <cell r="FK177">
            <v>1.9</v>
          </cell>
          <cell r="FL177">
            <v>3.4</v>
          </cell>
          <cell r="FM177">
            <v>0.1</v>
          </cell>
          <cell r="FN177">
            <v>-0.2</v>
          </cell>
          <cell r="FO177">
            <v>0.4</v>
          </cell>
          <cell r="FP177">
            <v>0.4</v>
          </cell>
          <cell r="FQ177">
            <v>0.3</v>
          </cell>
          <cell r="FR177">
            <v>0</v>
          </cell>
          <cell r="FS177">
            <v>1.8</v>
          </cell>
          <cell r="FT177">
            <v>-1.6</v>
          </cell>
          <cell r="FU177">
            <v>0.1</v>
          </cell>
          <cell r="FV177">
            <v>-0.2</v>
          </cell>
          <cell r="FW177">
            <v>0.2</v>
          </cell>
          <cell r="FX177">
            <v>0.3</v>
          </cell>
          <cell r="GA177">
            <v>2.4</v>
          </cell>
          <cell r="GB177">
            <v>2</v>
          </cell>
          <cell r="GC177">
            <v>1.1000000000000001</v>
          </cell>
          <cell r="GD177">
            <v>0.3</v>
          </cell>
          <cell r="GE177">
            <v>0.1</v>
          </cell>
          <cell r="GF177">
            <v>1</v>
          </cell>
          <cell r="GH177">
            <v>2.4</v>
          </cell>
          <cell r="GK177">
            <v>1.1000000000000001</v>
          </cell>
          <cell r="GL177">
            <v>1.5</v>
          </cell>
          <cell r="GM177">
            <v>2</v>
          </cell>
          <cell r="GN177">
            <v>2.1</v>
          </cell>
          <cell r="GO177">
            <v>2.2000000000000002</v>
          </cell>
          <cell r="GP177">
            <v>0.9</v>
          </cell>
          <cell r="GQ177">
            <v>0.7</v>
          </cell>
          <cell r="GR177">
            <v>-0.5</v>
          </cell>
          <cell r="GS177">
            <v>-0.5</v>
          </cell>
          <cell r="GT177">
            <v>3.4</v>
          </cell>
          <cell r="GU177">
            <v>0.2</v>
          </cell>
          <cell r="GV177">
            <v>1.8</v>
          </cell>
          <cell r="GW177">
            <v>1</v>
          </cell>
          <cell r="GX177">
            <v>2.5</v>
          </cell>
          <cell r="GY177">
            <v>0.6</v>
          </cell>
          <cell r="GZ177">
            <v>1.6</v>
          </cell>
          <cell r="HA177">
            <v>5.7</v>
          </cell>
          <cell r="HB177">
            <v>2.4</v>
          </cell>
          <cell r="HC177">
            <v>1.6</v>
          </cell>
          <cell r="HD177">
            <v>4.4000000000000004</v>
          </cell>
          <cell r="HE177">
            <v>1.7</v>
          </cell>
          <cell r="HF177">
            <v>1.5</v>
          </cell>
          <cell r="HG177">
            <v>1.2</v>
          </cell>
          <cell r="HH177">
            <v>1.9</v>
          </cell>
          <cell r="HI177">
            <v>18.600000000000001</v>
          </cell>
          <cell r="HJ177">
            <v>2.6</v>
          </cell>
          <cell r="HK177">
            <v>2.7</v>
          </cell>
          <cell r="HL177">
            <v>1</v>
          </cell>
          <cell r="HM177">
            <v>6.4</v>
          </cell>
          <cell r="HN177">
            <v>1.7</v>
          </cell>
          <cell r="HO177">
            <v>1.8</v>
          </cell>
          <cell r="HP177">
            <v>0.8</v>
          </cell>
          <cell r="HQ177">
            <v>1</v>
          </cell>
          <cell r="HR177">
            <v>0.2</v>
          </cell>
          <cell r="HS177">
            <v>0.7</v>
          </cell>
          <cell r="HT177">
            <v>0.2</v>
          </cell>
          <cell r="HU177">
            <v>0.8</v>
          </cell>
          <cell r="HV177">
            <v>-1.2</v>
          </cell>
          <cell r="HW177">
            <v>-2.4</v>
          </cell>
          <cell r="HX177">
            <v>0.6</v>
          </cell>
          <cell r="HY177">
            <v>2.6</v>
          </cell>
          <cell r="IB177">
            <v>5.3</v>
          </cell>
          <cell r="IF177">
            <v>6.2</v>
          </cell>
          <cell r="IG177">
            <v>4.8</v>
          </cell>
          <cell r="II177">
            <v>-0.1</v>
          </cell>
          <cell r="IJ177">
            <v>-0.1</v>
          </cell>
          <cell r="IK177">
            <v>0</v>
          </cell>
          <cell r="IL177">
            <v>14.1</v>
          </cell>
        </row>
        <row r="178">
          <cell r="B178">
            <v>102.2</v>
          </cell>
          <cell r="C178">
            <v>103.1</v>
          </cell>
          <cell r="D178">
            <v>102.1</v>
          </cell>
          <cell r="E178">
            <v>105.4</v>
          </cell>
          <cell r="F178">
            <v>104.2</v>
          </cell>
          <cell r="G178">
            <v>103.3</v>
          </cell>
          <cell r="H178">
            <v>102.7</v>
          </cell>
          <cell r="I178">
            <v>104.4</v>
          </cell>
          <cell r="J178">
            <v>102.2</v>
          </cell>
          <cell r="K178">
            <v>101.2</v>
          </cell>
          <cell r="L178">
            <v>101.6</v>
          </cell>
          <cell r="M178">
            <v>102.5</v>
          </cell>
          <cell r="N178">
            <v>104.7</v>
          </cell>
          <cell r="O178">
            <v>100.2</v>
          </cell>
          <cell r="P178">
            <v>100.2</v>
          </cell>
          <cell r="Q178">
            <v>101.4</v>
          </cell>
          <cell r="R178">
            <v>101.9</v>
          </cell>
          <cell r="S178">
            <v>97.3</v>
          </cell>
          <cell r="T178">
            <v>99</v>
          </cell>
          <cell r="U178">
            <v>102.9</v>
          </cell>
          <cell r="V178">
            <v>96.5</v>
          </cell>
          <cell r="W178">
            <v>103.2</v>
          </cell>
          <cell r="X178">
            <v>103.6</v>
          </cell>
          <cell r="Y178">
            <v>102.8</v>
          </cell>
          <cell r="Z178">
            <v>103.2</v>
          </cell>
          <cell r="AA178">
            <v>103.1</v>
          </cell>
          <cell r="AB178">
            <v>103.2</v>
          </cell>
          <cell r="AC178">
            <v>102.1</v>
          </cell>
          <cell r="AD178">
            <v>99.2</v>
          </cell>
          <cell r="AE178">
            <v>102.6</v>
          </cell>
          <cell r="AF178">
            <v>101.6</v>
          </cell>
          <cell r="AG178">
            <v>104.2</v>
          </cell>
          <cell r="AH178">
            <v>102.1</v>
          </cell>
          <cell r="AI178">
            <v>101.5</v>
          </cell>
          <cell r="AJ178">
            <v>102.9</v>
          </cell>
          <cell r="AK178">
            <v>102.4</v>
          </cell>
          <cell r="AL178">
            <v>103</v>
          </cell>
          <cell r="AM178">
            <v>99.2</v>
          </cell>
          <cell r="AN178">
            <v>103.7</v>
          </cell>
          <cell r="AO178">
            <v>104.3</v>
          </cell>
          <cell r="AP178">
            <v>102</v>
          </cell>
          <cell r="AQ178">
            <v>102.6</v>
          </cell>
          <cell r="AR178">
            <v>103</v>
          </cell>
          <cell r="AS178">
            <v>103</v>
          </cell>
          <cell r="AT178">
            <v>101.9</v>
          </cell>
          <cell r="AU178">
            <v>101.7</v>
          </cell>
          <cell r="AV178">
            <v>102.8</v>
          </cell>
          <cell r="AW178">
            <v>102.9</v>
          </cell>
          <cell r="AX178">
            <v>101.1</v>
          </cell>
          <cell r="AY178">
            <v>102.7</v>
          </cell>
          <cell r="AZ178">
            <v>100.6</v>
          </cell>
          <cell r="BA178">
            <v>99.8</v>
          </cell>
          <cell r="BD178">
            <v>104.7</v>
          </cell>
          <cell r="BE178">
            <v>103</v>
          </cell>
          <cell r="BF178">
            <v>101.9</v>
          </cell>
          <cell r="BG178">
            <v>100.5</v>
          </cell>
          <cell r="BH178">
            <v>100.2</v>
          </cell>
          <cell r="BI178">
            <v>101.3</v>
          </cell>
          <cell r="BK178">
            <v>103.6</v>
          </cell>
          <cell r="BN178">
            <v>102.7</v>
          </cell>
          <cell r="BO178">
            <v>102.4</v>
          </cell>
          <cell r="BP178">
            <v>103.6</v>
          </cell>
          <cell r="BQ178">
            <v>104.4</v>
          </cell>
          <cell r="BR178">
            <v>102.3</v>
          </cell>
          <cell r="BS178">
            <v>102.3</v>
          </cell>
          <cell r="BT178">
            <v>101.3</v>
          </cell>
          <cell r="BU178">
            <v>100.2</v>
          </cell>
          <cell r="BV178">
            <v>100.2</v>
          </cell>
          <cell r="BW178">
            <v>103</v>
          </cell>
          <cell r="BX178">
            <v>101.4</v>
          </cell>
          <cell r="BY178">
            <v>102.7</v>
          </cell>
          <cell r="BZ178">
            <v>103.1</v>
          </cell>
          <cell r="CA178">
            <v>103.3</v>
          </cell>
          <cell r="CB178">
            <v>101.6</v>
          </cell>
          <cell r="CC178">
            <v>104.3</v>
          </cell>
          <cell r="CD178">
            <v>104</v>
          </cell>
          <cell r="CE178">
            <v>103.5</v>
          </cell>
          <cell r="CF178">
            <v>104.3</v>
          </cell>
          <cell r="CG178">
            <v>103.1</v>
          </cell>
          <cell r="CH178">
            <v>102.4</v>
          </cell>
          <cell r="CI178">
            <v>102.2</v>
          </cell>
          <cell r="CJ178">
            <v>101.6</v>
          </cell>
          <cell r="CK178">
            <v>103.3</v>
          </cell>
          <cell r="CL178">
            <v>106.4</v>
          </cell>
          <cell r="CM178">
            <v>102.3</v>
          </cell>
          <cell r="CN178">
            <v>102.4</v>
          </cell>
          <cell r="CO178">
            <v>100.8</v>
          </cell>
          <cell r="CP178">
            <v>104.3</v>
          </cell>
          <cell r="CQ178">
            <v>103.5</v>
          </cell>
          <cell r="CR178">
            <v>102</v>
          </cell>
          <cell r="CS178">
            <v>101.2</v>
          </cell>
          <cell r="CT178">
            <v>101.3</v>
          </cell>
          <cell r="CU178">
            <v>100.4</v>
          </cell>
          <cell r="CV178">
            <v>101.4</v>
          </cell>
          <cell r="CW178">
            <v>100.2</v>
          </cell>
          <cell r="CX178">
            <v>102</v>
          </cell>
          <cell r="CY178">
            <v>98.5</v>
          </cell>
          <cell r="CZ178">
            <v>96.6</v>
          </cell>
          <cell r="DA178">
            <v>101.4</v>
          </cell>
          <cell r="DB178">
            <v>104.3</v>
          </cell>
          <cell r="DE178">
            <v>104.4</v>
          </cell>
          <cell r="DI178">
            <v>105.1</v>
          </cell>
          <cell r="DJ178">
            <v>103.7</v>
          </cell>
          <cell r="DL178">
            <v>102</v>
          </cell>
          <cell r="DM178">
            <v>101.5</v>
          </cell>
          <cell r="DN178">
            <v>102.3</v>
          </cell>
          <cell r="DO178">
            <v>106.6</v>
          </cell>
          <cell r="DW178">
            <v>101.7</v>
          </cell>
          <cell r="DY178">
            <v>2.7</v>
          </cell>
          <cell r="DZ178">
            <v>1.8</v>
          </cell>
          <cell r="EA178">
            <v>1.1000000000000001</v>
          </cell>
          <cell r="EB178">
            <v>3.2</v>
          </cell>
          <cell r="EC178">
            <v>3.8</v>
          </cell>
          <cell r="ED178">
            <v>2.2999999999999998</v>
          </cell>
          <cell r="EE178">
            <v>1.5</v>
          </cell>
          <cell r="EF178">
            <v>3.8</v>
          </cell>
          <cell r="EG178">
            <v>0.2</v>
          </cell>
          <cell r="EH178">
            <v>0.3</v>
          </cell>
          <cell r="EI178">
            <v>1.2</v>
          </cell>
          <cell r="EJ178">
            <v>2.4</v>
          </cell>
          <cell r="EK178">
            <v>4.4000000000000004</v>
          </cell>
          <cell r="EL178">
            <v>-0.3</v>
          </cell>
          <cell r="EM178">
            <v>-0.1</v>
          </cell>
          <cell r="EN178">
            <v>0.7</v>
          </cell>
          <cell r="EO178">
            <v>0.6</v>
          </cell>
          <cell r="EP178">
            <v>-1.8</v>
          </cell>
          <cell r="EQ178">
            <v>9.6</v>
          </cell>
          <cell r="ER178">
            <v>2.5</v>
          </cell>
          <cell r="ES178">
            <v>14.9</v>
          </cell>
          <cell r="ET178">
            <v>2.1</v>
          </cell>
          <cell r="EU178">
            <v>3.2</v>
          </cell>
          <cell r="EV178">
            <v>1</v>
          </cell>
          <cell r="EW178">
            <v>2.2999999999999998</v>
          </cell>
          <cell r="EX178">
            <v>2.5</v>
          </cell>
          <cell r="EY178">
            <v>2</v>
          </cell>
          <cell r="EZ178">
            <v>1.7</v>
          </cell>
          <cell r="FA178">
            <v>0.4</v>
          </cell>
          <cell r="FB178">
            <v>1.2</v>
          </cell>
          <cell r="FC178">
            <v>0.8</v>
          </cell>
          <cell r="FD178">
            <v>4.0999999999999996</v>
          </cell>
          <cell r="FE178">
            <v>1.9</v>
          </cell>
          <cell r="FF178">
            <v>0.5</v>
          </cell>
          <cell r="FG178">
            <v>1.8</v>
          </cell>
          <cell r="FH178">
            <v>1.6</v>
          </cell>
          <cell r="FI178">
            <v>1.8</v>
          </cell>
          <cell r="FJ178">
            <v>-0.7</v>
          </cell>
          <cell r="FK178">
            <v>3.1</v>
          </cell>
          <cell r="FL178">
            <v>2.5</v>
          </cell>
          <cell r="FM178">
            <v>2</v>
          </cell>
          <cell r="FN178">
            <v>3.1</v>
          </cell>
          <cell r="FO178">
            <v>3.4</v>
          </cell>
          <cell r="FP178">
            <v>2.7</v>
          </cell>
          <cell r="FQ178">
            <v>1.5</v>
          </cell>
          <cell r="FR178">
            <v>1.5</v>
          </cell>
          <cell r="FS178">
            <v>1.3</v>
          </cell>
          <cell r="FT178">
            <v>4.3</v>
          </cell>
          <cell r="FU178">
            <v>1</v>
          </cell>
          <cell r="FV178">
            <v>2.7</v>
          </cell>
          <cell r="FW178">
            <v>0.8</v>
          </cell>
          <cell r="FX178">
            <v>-0.9</v>
          </cell>
          <cell r="GA178">
            <v>3.7</v>
          </cell>
          <cell r="GB178">
            <v>1.6</v>
          </cell>
          <cell r="GC178">
            <v>1.2</v>
          </cell>
          <cell r="GD178">
            <v>0.1</v>
          </cell>
          <cell r="GE178">
            <v>0</v>
          </cell>
          <cell r="GF178">
            <v>0.4</v>
          </cell>
          <cell r="GH178">
            <v>1.9</v>
          </cell>
          <cell r="GK178">
            <v>2.2999999999999998</v>
          </cell>
          <cell r="GL178">
            <v>1.7</v>
          </cell>
          <cell r="GM178">
            <v>2.8</v>
          </cell>
          <cell r="GN178">
            <v>3.7</v>
          </cell>
          <cell r="GO178">
            <v>0.9</v>
          </cell>
          <cell r="GP178">
            <v>2</v>
          </cell>
          <cell r="GQ178">
            <v>0.9</v>
          </cell>
          <cell r="GR178">
            <v>0.2</v>
          </cell>
          <cell r="GS178">
            <v>0.2</v>
          </cell>
          <cell r="GT178">
            <v>1.9</v>
          </cell>
          <cell r="GU178">
            <v>1</v>
          </cell>
          <cell r="GV178">
            <v>2.1</v>
          </cell>
          <cell r="GW178">
            <v>2.2999999999999998</v>
          </cell>
          <cell r="GX178">
            <v>2.6</v>
          </cell>
          <cell r="GY178">
            <v>1.7</v>
          </cell>
          <cell r="GZ178">
            <v>4.3</v>
          </cell>
          <cell r="HA178">
            <v>1.5</v>
          </cell>
          <cell r="HB178">
            <v>2.5</v>
          </cell>
          <cell r="HC178">
            <v>4.3</v>
          </cell>
          <cell r="HD178">
            <v>1.1000000000000001</v>
          </cell>
          <cell r="HE178">
            <v>1.4</v>
          </cell>
          <cell r="HF178">
            <v>1.2</v>
          </cell>
          <cell r="HG178">
            <v>1.2</v>
          </cell>
          <cell r="HH178">
            <v>2.5</v>
          </cell>
          <cell r="HI178">
            <v>-0.7</v>
          </cell>
          <cell r="HJ178">
            <v>0.6</v>
          </cell>
          <cell r="HK178">
            <v>0.6</v>
          </cell>
          <cell r="HL178">
            <v>-0.2</v>
          </cell>
          <cell r="HM178">
            <v>0.1</v>
          </cell>
          <cell r="HN178">
            <v>2.9</v>
          </cell>
          <cell r="HO178">
            <v>1.4</v>
          </cell>
          <cell r="HP178">
            <v>0.3</v>
          </cell>
          <cell r="HQ178">
            <v>0.5</v>
          </cell>
          <cell r="HR178">
            <v>0.1</v>
          </cell>
          <cell r="HS178">
            <v>0.3</v>
          </cell>
          <cell r="HT178">
            <v>0</v>
          </cell>
          <cell r="HU178">
            <v>1.1000000000000001</v>
          </cell>
          <cell r="HV178">
            <v>-1</v>
          </cell>
          <cell r="HW178">
            <v>-2.4</v>
          </cell>
          <cell r="HX178">
            <v>1.2</v>
          </cell>
          <cell r="HY178">
            <v>3.9</v>
          </cell>
          <cell r="IB178">
            <v>2.4</v>
          </cell>
          <cell r="IF178">
            <v>2.8</v>
          </cell>
          <cell r="IG178">
            <v>1.3</v>
          </cell>
          <cell r="II178">
            <v>0.6</v>
          </cell>
          <cell r="IJ178">
            <v>0</v>
          </cell>
          <cell r="IK178">
            <v>0.9</v>
          </cell>
          <cell r="IL178">
            <v>0</v>
          </cell>
        </row>
        <row r="179">
          <cell r="B179">
            <v>101.5</v>
          </cell>
          <cell r="C179">
            <v>103.1</v>
          </cell>
          <cell r="D179">
            <v>103</v>
          </cell>
          <cell r="E179">
            <v>104.2</v>
          </cell>
          <cell r="F179">
            <v>102.9</v>
          </cell>
          <cell r="G179">
            <v>104.1</v>
          </cell>
          <cell r="H179">
            <v>103.6</v>
          </cell>
          <cell r="I179">
            <v>104.6</v>
          </cell>
          <cell r="J179">
            <v>105.6</v>
          </cell>
          <cell r="K179">
            <v>102.2</v>
          </cell>
          <cell r="L179">
            <v>101</v>
          </cell>
          <cell r="M179">
            <v>102.7</v>
          </cell>
          <cell r="N179">
            <v>103.7</v>
          </cell>
          <cell r="O179">
            <v>100.5</v>
          </cell>
          <cell r="P179">
            <v>96.8</v>
          </cell>
          <cell r="Q179">
            <v>99.2</v>
          </cell>
          <cell r="R179">
            <v>101.6</v>
          </cell>
          <cell r="S179">
            <v>98.1</v>
          </cell>
          <cell r="T179">
            <v>89.6</v>
          </cell>
          <cell r="U179">
            <v>101.7</v>
          </cell>
          <cell r="V179">
            <v>82.1</v>
          </cell>
          <cell r="W179">
            <v>104</v>
          </cell>
          <cell r="X179">
            <v>103.3</v>
          </cell>
          <cell r="Y179">
            <v>104.7</v>
          </cell>
          <cell r="Z179">
            <v>104.1</v>
          </cell>
          <cell r="AA179">
            <v>103.7</v>
          </cell>
          <cell r="AB179">
            <v>104.4</v>
          </cell>
          <cell r="AC179">
            <v>103.5</v>
          </cell>
          <cell r="AD179">
            <v>100.6</v>
          </cell>
          <cell r="AE179">
            <v>106.2</v>
          </cell>
          <cell r="AF179">
            <v>101.6</v>
          </cell>
          <cell r="AG179">
            <v>106.1</v>
          </cell>
          <cell r="AH179">
            <v>102.9</v>
          </cell>
          <cell r="AI179">
            <v>103</v>
          </cell>
          <cell r="AJ179">
            <v>104.9</v>
          </cell>
          <cell r="AK179">
            <v>104.4</v>
          </cell>
          <cell r="AL179">
            <v>105.3</v>
          </cell>
          <cell r="AM179">
            <v>99.6</v>
          </cell>
          <cell r="AN179">
            <v>106.2</v>
          </cell>
          <cell r="AO179">
            <v>106.3</v>
          </cell>
          <cell r="AP179">
            <v>102.7</v>
          </cell>
          <cell r="AQ179">
            <v>103.6</v>
          </cell>
          <cell r="AR179">
            <v>104</v>
          </cell>
          <cell r="AS179">
            <v>104.9</v>
          </cell>
          <cell r="AT179">
            <v>102</v>
          </cell>
          <cell r="AU179">
            <v>101.6</v>
          </cell>
          <cell r="AV179">
            <v>104.3</v>
          </cell>
          <cell r="AW179">
            <v>103.7</v>
          </cell>
          <cell r="AX179">
            <v>101.5</v>
          </cell>
          <cell r="AY179">
            <v>104.1</v>
          </cell>
          <cell r="AZ179">
            <v>100.5</v>
          </cell>
          <cell r="BA179">
            <v>100.2</v>
          </cell>
          <cell r="BD179">
            <v>106.3</v>
          </cell>
          <cell r="BE179">
            <v>103.6</v>
          </cell>
          <cell r="BF179">
            <v>103.3</v>
          </cell>
          <cell r="BG179">
            <v>98.8</v>
          </cell>
          <cell r="BH179">
            <v>96.6</v>
          </cell>
          <cell r="BI179">
            <v>105</v>
          </cell>
          <cell r="BK179">
            <v>103.8</v>
          </cell>
          <cell r="BN179">
            <v>104.3</v>
          </cell>
          <cell r="BO179">
            <v>103.3</v>
          </cell>
          <cell r="BP179">
            <v>104.1</v>
          </cell>
          <cell r="BQ179">
            <v>104.5</v>
          </cell>
          <cell r="BR179">
            <v>103.6</v>
          </cell>
          <cell r="BS179">
            <v>103.1</v>
          </cell>
          <cell r="BT179">
            <v>102.6</v>
          </cell>
          <cell r="BU179">
            <v>101.2</v>
          </cell>
          <cell r="BV179">
            <v>101.2</v>
          </cell>
          <cell r="BW179">
            <v>103.4</v>
          </cell>
          <cell r="BX179">
            <v>104.1</v>
          </cell>
          <cell r="BY179">
            <v>104.5</v>
          </cell>
          <cell r="BZ179">
            <v>104.5</v>
          </cell>
          <cell r="CA179">
            <v>105</v>
          </cell>
          <cell r="CB179">
            <v>103.7</v>
          </cell>
          <cell r="CC179">
            <v>106.6</v>
          </cell>
          <cell r="CD179">
            <v>107.4</v>
          </cell>
          <cell r="CE179">
            <v>104.5</v>
          </cell>
          <cell r="CF179">
            <v>106.6</v>
          </cell>
          <cell r="CG179">
            <v>104.3</v>
          </cell>
          <cell r="CH179">
            <v>104.6</v>
          </cell>
          <cell r="CI179">
            <v>104.4</v>
          </cell>
          <cell r="CJ179">
            <v>102.6</v>
          </cell>
          <cell r="CK179">
            <v>105.6</v>
          </cell>
          <cell r="CL179">
            <v>102.9</v>
          </cell>
          <cell r="CM179">
            <v>104.3</v>
          </cell>
          <cell r="CN179">
            <v>104.1</v>
          </cell>
          <cell r="CO179">
            <v>99</v>
          </cell>
          <cell r="CP179">
            <v>109.8</v>
          </cell>
          <cell r="CQ179">
            <v>105.1</v>
          </cell>
          <cell r="CR179">
            <v>102</v>
          </cell>
          <cell r="CS179">
            <v>104.2</v>
          </cell>
          <cell r="CT179">
            <v>107.2</v>
          </cell>
          <cell r="CU179">
            <v>102.6</v>
          </cell>
          <cell r="CV179">
            <v>103</v>
          </cell>
          <cell r="CW179">
            <v>102.5</v>
          </cell>
          <cell r="CX179">
            <v>102.4</v>
          </cell>
          <cell r="CY179">
            <v>98.8</v>
          </cell>
          <cell r="CZ179">
            <v>95.9</v>
          </cell>
          <cell r="DA179">
            <v>103.1</v>
          </cell>
          <cell r="DB179">
            <v>106.2</v>
          </cell>
          <cell r="DE179">
            <v>105.9</v>
          </cell>
          <cell r="DI179">
            <v>106.7</v>
          </cell>
          <cell r="DJ179">
            <v>105.2</v>
          </cell>
          <cell r="DL179">
            <v>101.5</v>
          </cell>
          <cell r="DM179">
            <v>100.7</v>
          </cell>
          <cell r="DN179">
            <v>102.2</v>
          </cell>
          <cell r="DO179">
            <v>106.6</v>
          </cell>
          <cell r="DW179">
            <v>105.3</v>
          </cell>
          <cell r="DY179">
            <v>-0.7</v>
          </cell>
          <cell r="DZ179">
            <v>0</v>
          </cell>
          <cell r="EA179">
            <v>0.9</v>
          </cell>
          <cell r="EB179">
            <v>-1.1000000000000001</v>
          </cell>
          <cell r="EC179">
            <v>-1.2</v>
          </cell>
          <cell r="ED179">
            <v>0.8</v>
          </cell>
          <cell r="EE179">
            <v>0.9</v>
          </cell>
          <cell r="EF179">
            <v>0.2</v>
          </cell>
          <cell r="EG179">
            <v>3.3</v>
          </cell>
          <cell r="EH179">
            <v>1</v>
          </cell>
          <cell r="EI179">
            <v>-0.6</v>
          </cell>
          <cell r="EJ179">
            <v>0.2</v>
          </cell>
          <cell r="EK179">
            <v>-1</v>
          </cell>
          <cell r="EL179">
            <v>0.3</v>
          </cell>
          <cell r="EM179">
            <v>-3.4</v>
          </cell>
          <cell r="EN179">
            <v>-2.2000000000000002</v>
          </cell>
          <cell r="EO179">
            <v>-0.3</v>
          </cell>
          <cell r="EP179">
            <v>0.8</v>
          </cell>
          <cell r="EQ179">
            <v>-9.5</v>
          </cell>
          <cell r="ER179">
            <v>-1.2</v>
          </cell>
          <cell r="ES179">
            <v>-14.9</v>
          </cell>
          <cell r="ET179">
            <v>0.8</v>
          </cell>
          <cell r="EU179">
            <v>-0.3</v>
          </cell>
          <cell r="EV179">
            <v>1.8</v>
          </cell>
          <cell r="EW179">
            <v>0.9</v>
          </cell>
          <cell r="EX179">
            <v>0.6</v>
          </cell>
          <cell r="EY179">
            <v>1.2</v>
          </cell>
          <cell r="EZ179">
            <v>1.4</v>
          </cell>
          <cell r="FA179">
            <v>1.4</v>
          </cell>
          <cell r="FB179">
            <v>3.5</v>
          </cell>
          <cell r="FC179">
            <v>0</v>
          </cell>
          <cell r="FD179">
            <v>1.8</v>
          </cell>
          <cell r="FE179">
            <v>0.8</v>
          </cell>
          <cell r="FF179">
            <v>1.5</v>
          </cell>
          <cell r="FG179">
            <v>1.9</v>
          </cell>
          <cell r="FH179">
            <v>2</v>
          </cell>
          <cell r="FI179">
            <v>2.2000000000000002</v>
          </cell>
          <cell r="FJ179">
            <v>0.4</v>
          </cell>
          <cell r="FK179">
            <v>2.4</v>
          </cell>
          <cell r="FL179">
            <v>1.9</v>
          </cell>
          <cell r="FM179">
            <v>0.7</v>
          </cell>
          <cell r="FN179">
            <v>1</v>
          </cell>
          <cell r="FO179">
            <v>1</v>
          </cell>
          <cell r="FP179">
            <v>1.8</v>
          </cell>
          <cell r="FQ179">
            <v>0.1</v>
          </cell>
          <cell r="FR179">
            <v>-0.1</v>
          </cell>
          <cell r="FS179">
            <v>1.5</v>
          </cell>
          <cell r="FT179">
            <v>0.8</v>
          </cell>
          <cell r="FU179">
            <v>0.4</v>
          </cell>
          <cell r="FV179">
            <v>1.4</v>
          </cell>
          <cell r="FW179">
            <v>-0.1</v>
          </cell>
          <cell r="FX179">
            <v>0.4</v>
          </cell>
          <cell r="GA179">
            <v>1.5</v>
          </cell>
          <cell r="GB179">
            <v>0.6</v>
          </cell>
          <cell r="GC179">
            <v>1.4</v>
          </cell>
          <cell r="GD179">
            <v>-1.7</v>
          </cell>
          <cell r="GE179">
            <v>-3.6</v>
          </cell>
          <cell r="GF179">
            <v>3.7</v>
          </cell>
          <cell r="GH179">
            <v>0.2</v>
          </cell>
          <cell r="GK179">
            <v>1.6</v>
          </cell>
          <cell r="GL179">
            <v>0.9</v>
          </cell>
          <cell r="GM179">
            <v>0.5</v>
          </cell>
          <cell r="GN179">
            <v>0.1</v>
          </cell>
          <cell r="GO179">
            <v>1.3</v>
          </cell>
          <cell r="GP179">
            <v>0.8</v>
          </cell>
          <cell r="GQ179">
            <v>1.3</v>
          </cell>
          <cell r="GR179">
            <v>1</v>
          </cell>
          <cell r="GS179">
            <v>1</v>
          </cell>
          <cell r="GT179">
            <v>0.4</v>
          </cell>
          <cell r="GU179">
            <v>2.7</v>
          </cell>
          <cell r="GV179">
            <v>1.8</v>
          </cell>
          <cell r="GW179">
            <v>1.4</v>
          </cell>
          <cell r="GX179">
            <v>1.6</v>
          </cell>
          <cell r="GY179">
            <v>2.1</v>
          </cell>
          <cell r="GZ179">
            <v>2.2000000000000002</v>
          </cell>
          <cell r="HA179">
            <v>3.3</v>
          </cell>
          <cell r="HB179">
            <v>1</v>
          </cell>
          <cell r="HC179">
            <v>2.2000000000000002</v>
          </cell>
          <cell r="HD179">
            <v>1.2</v>
          </cell>
          <cell r="HE179">
            <v>2.1</v>
          </cell>
          <cell r="HF179">
            <v>2.2000000000000002</v>
          </cell>
          <cell r="HG179">
            <v>1</v>
          </cell>
          <cell r="HH179">
            <v>2.2000000000000002</v>
          </cell>
          <cell r="HI179">
            <v>-3.3</v>
          </cell>
          <cell r="HJ179">
            <v>2</v>
          </cell>
          <cell r="HK179">
            <v>1.7</v>
          </cell>
          <cell r="HL179">
            <v>-1.8</v>
          </cell>
          <cell r="HM179">
            <v>5.3</v>
          </cell>
          <cell r="HN179">
            <v>1.5</v>
          </cell>
          <cell r="HO179">
            <v>0</v>
          </cell>
          <cell r="HP179">
            <v>3</v>
          </cell>
          <cell r="HQ179">
            <v>5.8</v>
          </cell>
          <cell r="HR179">
            <v>2.2000000000000002</v>
          </cell>
          <cell r="HS179">
            <v>1.6</v>
          </cell>
          <cell r="HT179">
            <v>2.2999999999999998</v>
          </cell>
          <cell r="HU179">
            <v>0.4</v>
          </cell>
          <cell r="HV179">
            <v>0.3</v>
          </cell>
          <cell r="HW179">
            <v>-0.7</v>
          </cell>
          <cell r="HX179">
            <v>1.7</v>
          </cell>
          <cell r="HY179">
            <v>1.8</v>
          </cell>
          <cell r="IB179">
            <v>1.4</v>
          </cell>
          <cell r="IF179">
            <v>1.5</v>
          </cell>
          <cell r="IG179">
            <v>1.4</v>
          </cell>
          <cell r="II179">
            <v>-0.5</v>
          </cell>
          <cell r="IJ179">
            <v>-0.8</v>
          </cell>
          <cell r="IK179">
            <v>-0.1</v>
          </cell>
          <cell r="IL179">
            <v>0</v>
          </cell>
        </row>
        <row r="180">
          <cell r="B180">
            <v>102.5</v>
          </cell>
          <cell r="C180">
            <v>104.8</v>
          </cell>
          <cell r="D180">
            <v>105.1</v>
          </cell>
          <cell r="E180">
            <v>105.4</v>
          </cell>
          <cell r="F180">
            <v>105.3</v>
          </cell>
          <cell r="G180">
            <v>106.6</v>
          </cell>
          <cell r="H180">
            <v>105</v>
          </cell>
          <cell r="I180">
            <v>108</v>
          </cell>
          <cell r="J180">
            <v>109</v>
          </cell>
          <cell r="K180">
            <v>102.6</v>
          </cell>
          <cell r="L180">
            <v>101</v>
          </cell>
          <cell r="M180">
            <v>102.6</v>
          </cell>
          <cell r="N180">
            <v>98.1</v>
          </cell>
          <cell r="O180">
            <v>101.3</v>
          </cell>
          <cell r="P180">
            <v>96.6</v>
          </cell>
          <cell r="Q180">
            <v>101.8</v>
          </cell>
          <cell r="R180">
            <v>103.1</v>
          </cell>
          <cell r="S180">
            <v>99.9</v>
          </cell>
          <cell r="T180">
            <v>83.6</v>
          </cell>
          <cell r="U180">
            <v>101.2</v>
          </cell>
          <cell r="V180">
            <v>72.7</v>
          </cell>
          <cell r="W180">
            <v>105.3</v>
          </cell>
          <cell r="X180">
            <v>104.7</v>
          </cell>
          <cell r="Y180">
            <v>105.8</v>
          </cell>
          <cell r="Z180">
            <v>106.1</v>
          </cell>
          <cell r="AA180">
            <v>105.3</v>
          </cell>
          <cell r="AB180">
            <v>106.8</v>
          </cell>
          <cell r="AC180">
            <v>104.9</v>
          </cell>
          <cell r="AD180">
            <v>100.2</v>
          </cell>
          <cell r="AE180">
            <v>109.2</v>
          </cell>
          <cell r="AF180">
            <v>102.9</v>
          </cell>
          <cell r="AG180">
            <v>105.8</v>
          </cell>
          <cell r="AH180">
            <v>102.8</v>
          </cell>
          <cell r="AI180">
            <v>106.6</v>
          </cell>
          <cell r="AJ180">
            <v>108.4</v>
          </cell>
          <cell r="AK180">
            <v>106.5</v>
          </cell>
          <cell r="AL180">
            <v>107.8</v>
          </cell>
          <cell r="AM180">
            <v>99.5</v>
          </cell>
          <cell r="AN180">
            <v>109.8</v>
          </cell>
          <cell r="AO180">
            <v>113</v>
          </cell>
          <cell r="AP180">
            <v>104.4</v>
          </cell>
          <cell r="AQ180">
            <v>104.1</v>
          </cell>
          <cell r="AR180">
            <v>103.9</v>
          </cell>
          <cell r="AS180">
            <v>106.1</v>
          </cell>
          <cell r="AT180">
            <v>104.6</v>
          </cell>
          <cell r="AU180">
            <v>104.3</v>
          </cell>
          <cell r="AV180">
            <v>106.5</v>
          </cell>
          <cell r="AW180">
            <v>106</v>
          </cell>
          <cell r="AX180">
            <v>103.2</v>
          </cell>
          <cell r="AY180">
            <v>105</v>
          </cell>
          <cell r="AZ180">
            <v>103.2</v>
          </cell>
          <cell r="BA180">
            <v>100.5</v>
          </cell>
          <cell r="BD180">
            <v>108.2</v>
          </cell>
          <cell r="BE180">
            <v>104.5</v>
          </cell>
          <cell r="BF180">
            <v>104.6</v>
          </cell>
          <cell r="BG180">
            <v>105.5</v>
          </cell>
          <cell r="BH180">
            <v>105</v>
          </cell>
          <cell r="BI180">
            <v>107</v>
          </cell>
          <cell r="BK180">
            <v>104.5</v>
          </cell>
          <cell r="BN180">
            <v>104.7</v>
          </cell>
          <cell r="BO180">
            <v>105.2</v>
          </cell>
          <cell r="BP180">
            <v>106.2</v>
          </cell>
          <cell r="BQ180">
            <v>107.7</v>
          </cell>
          <cell r="BR180">
            <v>104</v>
          </cell>
          <cell r="BS180">
            <v>102.6</v>
          </cell>
          <cell r="BT180">
            <v>102.7</v>
          </cell>
          <cell r="BU180">
            <v>101.5</v>
          </cell>
          <cell r="BV180">
            <v>101.5</v>
          </cell>
          <cell r="BW180">
            <v>105.5</v>
          </cell>
          <cell r="BX180">
            <v>101.8</v>
          </cell>
          <cell r="BY180">
            <v>106.4</v>
          </cell>
          <cell r="BZ180">
            <v>109.1</v>
          </cell>
          <cell r="CA180">
            <v>106.3</v>
          </cell>
          <cell r="CB180">
            <v>104.9</v>
          </cell>
          <cell r="CC180">
            <v>108.6</v>
          </cell>
          <cell r="CD180">
            <v>105.5</v>
          </cell>
          <cell r="CE180">
            <v>105.8</v>
          </cell>
          <cell r="CF180">
            <v>108.6</v>
          </cell>
          <cell r="CG180">
            <v>109.2</v>
          </cell>
          <cell r="CH180">
            <v>111.5</v>
          </cell>
          <cell r="CI180">
            <v>113.6</v>
          </cell>
          <cell r="CJ180">
            <v>103.3</v>
          </cell>
          <cell r="CK180">
            <v>106.8</v>
          </cell>
          <cell r="CL180">
            <v>98.5</v>
          </cell>
          <cell r="CM180">
            <v>111.3</v>
          </cell>
          <cell r="CN180">
            <v>111.3</v>
          </cell>
          <cell r="CO180">
            <v>100.5</v>
          </cell>
          <cell r="CP180">
            <v>132.69999999999999</v>
          </cell>
          <cell r="CQ180">
            <v>106.6</v>
          </cell>
          <cell r="CR180">
            <v>103.6</v>
          </cell>
          <cell r="CS180">
            <v>105.3</v>
          </cell>
          <cell r="CT180">
            <v>112.1</v>
          </cell>
          <cell r="CU180">
            <v>102.7</v>
          </cell>
          <cell r="CV180">
            <v>103.7</v>
          </cell>
          <cell r="CW180">
            <v>102.6</v>
          </cell>
          <cell r="CX180">
            <v>106.2</v>
          </cell>
          <cell r="CY180">
            <v>98.8</v>
          </cell>
          <cell r="CZ180">
            <v>95.2</v>
          </cell>
          <cell r="DA180">
            <v>104.4</v>
          </cell>
          <cell r="DB180">
            <v>107.1</v>
          </cell>
          <cell r="DE180">
            <v>106.1</v>
          </cell>
          <cell r="DI180">
            <v>106.5</v>
          </cell>
          <cell r="DJ180">
            <v>106.2</v>
          </cell>
          <cell r="DL180">
            <v>110.1</v>
          </cell>
          <cell r="DM180">
            <v>108.2</v>
          </cell>
          <cell r="DN180">
            <v>111.8</v>
          </cell>
          <cell r="DO180">
            <v>106.6</v>
          </cell>
          <cell r="DW180">
            <v>106.3</v>
          </cell>
          <cell r="DY180">
            <v>1</v>
          </cell>
          <cell r="DZ180">
            <v>1.6</v>
          </cell>
          <cell r="EA180">
            <v>2</v>
          </cell>
          <cell r="EB180">
            <v>1.2</v>
          </cell>
          <cell r="EC180">
            <v>2.2999999999999998</v>
          </cell>
          <cell r="ED180">
            <v>2.4</v>
          </cell>
          <cell r="EE180">
            <v>1.4</v>
          </cell>
          <cell r="EF180">
            <v>3.3</v>
          </cell>
          <cell r="EG180">
            <v>3.2</v>
          </cell>
          <cell r="EH180">
            <v>0.4</v>
          </cell>
          <cell r="EI180">
            <v>0</v>
          </cell>
          <cell r="EJ180">
            <v>-0.1</v>
          </cell>
          <cell r="EK180">
            <v>-5.4</v>
          </cell>
          <cell r="EL180">
            <v>0.8</v>
          </cell>
          <cell r="EM180">
            <v>-0.2</v>
          </cell>
          <cell r="EN180">
            <v>2.6</v>
          </cell>
          <cell r="EO180">
            <v>1.5</v>
          </cell>
          <cell r="EP180">
            <v>1.8</v>
          </cell>
          <cell r="EQ180">
            <v>-6.7</v>
          </cell>
          <cell r="ER180">
            <v>-0.5</v>
          </cell>
          <cell r="ES180">
            <v>-11.4</v>
          </cell>
          <cell r="ET180">
            <v>1.3</v>
          </cell>
          <cell r="EU180">
            <v>1.4</v>
          </cell>
          <cell r="EV180">
            <v>1.1000000000000001</v>
          </cell>
          <cell r="EW180">
            <v>1.9</v>
          </cell>
          <cell r="EX180">
            <v>1.5</v>
          </cell>
          <cell r="EY180">
            <v>2.2999999999999998</v>
          </cell>
          <cell r="EZ180">
            <v>1.4</v>
          </cell>
          <cell r="FA180">
            <v>-0.4</v>
          </cell>
          <cell r="FB180">
            <v>2.8</v>
          </cell>
          <cell r="FC180">
            <v>1.3</v>
          </cell>
          <cell r="FD180">
            <v>-0.3</v>
          </cell>
          <cell r="FE180">
            <v>-0.1</v>
          </cell>
          <cell r="FF180">
            <v>3.5</v>
          </cell>
          <cell r="FG180">
            <v>3.3</v>
          </cell>
          <cell r="FH180">
            <v>2</v>
          </cell>
          <cell r="FI180">
            <v>2.4</v>
          </cell>
          <cell r="FJ180">
            <v>-0.1</v>
          </cell>
          <cell r="FK180">
            <v>3.4</v>
          </cell>
          <cell r="FL180">
            <v>6.3</v>
          </cell>
          <cell r="FM180">
            <v>1.7</v>
          </cell>
          <cell r="FN180">
            <v>0.5</v>
          </cell>
          <cell r="FO180">
            <v>-0.1</v>
          </cell>
          <cell r="FP180">
            <v>1.1000000000000001</v>
          </cell>
          <cell r="FQ180">
            <v>2.5</v>
          </cell>
          <cell r="FR180">
            <v>2.7</v>
          </cell>
          <cell r="FS180">
            <v>2.1</v>
          </cell>
          <cell r="FT180">
            <v>2.2000000000000002</v>
          </cell>
          <cell r="FU180">
            <v>1.7</v>
          </cell>
          <cell r="FV180">
            <v>0.9</v>
          </cell>
          <cell r="FW180">
            <v>2.7</v>
          </cell>
          <cell r="FX180">
            <v>0.3</v>
          </cell>
          <cell r="GA180">
            <v>1.8</v>
          </cell>
          <cell r="GB180">
            <v>0.9</v>
          </cell>
          <cell r="GC180">
            <v>1.3</v>
          </cell>
          <cell r="GD180">
            <v>6.8</v>
          </cell>
          <cell r="GE180">
            <v>8.6999999999999993</v>
          </cell>
          <cell r="GF180">
            <v>1.9</v>
          </cell>
          <cell r="GH180">
            <v>0.7</v>
          </cell>
          <cell r="GK180">
            <v>0.4</v>
          </cell>
          <cell r="GL180">
            <v>1.8</v>
          </cell>
          <cell r="GM180">
            <v>2</v>
          </cell>
          <cell r="GN180">
            <v>3.1</v>
          </cell>
          <cell r="GO180">
            <v>0.4</v>
          </cell>
          <cell r="GP180">
            <v>-0.5</v>
          </cell>
          <cell r="GQ180">
            <v>0.1</v>
          </cell>
          <cell r="GR180">
            <v>0.3</v>
          </cell>
          <cell r="GS180">
            <v>0.3</v>
          </cell>
          <cell r="GT180">
            <v>2</v>
          </cell>
          <cell r="GU180">
            <v>-2.2000000000000002</v>
          </cell>
          <cell r="GV180">
            <v>1.8</v>
          </cell>
          <cell r="GW180">
            <v>4.4000000000000004</v>
          </cell>
          <cell r="GX180">
            <v>1.2</v>
          </cell>
          <cell r="GY180">
            <v>1.2</v>
          </cell>
          <cell r="GZ180">
            <v>1.9</v>
          </cell>
          <cell r="HA180">
            <v>-1.8</v>
          </cell>
          <cell r="HB180">
            <v>1.2</v>
          </cell>
          <cell r="HC180">
            <v>1.9</v>
          </cell>
          <cell r="HD180">
            <v>4.7</v>
          </cell>
          <cell r="HE180">
            <v>6.6</v>
          </cell>
          <cell r="HF180">
            <v>8.8000000000000007</v>
          </cell>
          <cell r="HG180">
            <v>0.7</v>
          </cell>
          <cell r="HH180">
            <v>1.1000000000000001</v>
          </cell>
          <cell r="HI180">
            <v>-4.3</v>
          </cell>
          <cell r="HJ180">
            <v>6.7</v>
          </cell>
          <cell r="HK180">
            <v>6.9</v>
          </cell>
          <cell r="HL180">
            <v>1.5</v>
          </cell>
          <cell r="HM180">
            <v>20.9</v>
          </cell>
          <cell r="HN180">
            <v>1.4</v>
          </cell>
          <cell r="HO180">
            <v>1.6</v>
          </cell>
          <cell r="HP180">
            <v>1.1000000000000001</v>
          </cell>
          <cell r="HQ180">
            <v>4.5999999999999996</v>
          </cell>
          <cell r="HR180">
            <v>0.1</v>
          </cell>
          <cell r="HS180">
            <v>0.7</v>
          </cell>
          <cell r="HT180">
            <v>0.1</v>
          </cell>
          <cell r="HU180">
            <v>3.7</v>
          </cell>
          <cell r="HV180">
            <v>0</v>
          </cell>
          <cell r="HW180">
            <v>-0.7</v>
          </cell>
          <cell r="HX180">
            <v>1.3</v>
          </cell>
          <cell r="HY180">
            <v>0.8</v>
          </cell>
          <cell r="IB180">
            <v>0.2</v>
          </cell>
          <cell r="IF180">
            <v>-0.2</v>
          </cell>
          <cell r="IG180">
            <v>1</v>
          </cell>
          <cell r="II180">
            <v>8.5</v>
          </cell>
          <cell r="IJ180">
            <v>7.4</v>
          </cell>
          <cell r="IK180">
            <v>9.4</v>
          </cell>
          <cell r="IL180">
            <v>0</v>
          </cell>
        </row>
        <row r="181">
          <cell r="B181">
            <v>104.7</v>
          </cell>
          <cell r="C181">
            <v>105.8</v>
          </cell>
          <cell r="D181">
            <v>107.3</v>
          </cell>
          <cell r="E181">
            <v>104.9</v>
          </cell>
          <cell r="F181">
            <v>105.7</v>
          </cell>
          <cell r="G181">
            <v>107.3</v>
          </cell>
          <cell r="H181">
            <v>106</v>
          </cell>
          <cell r="I181">
            <v>108.2</v>
          </cell>
          <cell r="J181">
            <v>110.5</v>
          </cell>
          <cell r="K181">
            <v>104.8</v>
          </cell>
          <cell r="L181">
            <v>102.5</v>
          </cell>
          <cell r="M181">
            <v>103.1</v>
          </cell>
          <cell r="N181">
            <v>101.8</v>
          </cell>
          <cell r="O181">
            <v>101.3</v>
          </cell>
          <cell r="P181">
            <v>97.7</v>
          </cell>
          <cell r="Q181">
            <v>103.5</v>
          </cell>
          <cell r="R181">
            <v>105</v>
          </cell>
          <cell r="S181">
            <v>101.7</v>
          </cell>
          <cell r="T181">
            <v>97.1</v>
          </cell>
          <cell r="U181">
            <v>110.8</v>
          </cell>
          <cell r="V181">
            <v>88.6</v>
          </cell>
          <cell r="W181">
            <v>106.5</v>
          </cell>
          <cell r="X181">
            <v>106.6</v>
          </cell>
          <cell r="Y181">
            <v>106.5</v>
          </cell>
          <cell r="Z181">
            <v>107.2</v>
          </cell>
          <cell r="AA181">
            <v>106</v>
          </cell>
          <cell r="AB181">
            <v>108.2</v>
          </cell>
          <cell r="AC181">
            <v>105.5</v>
          </cell>
          <cell r="AD181">
            <v>99.2</v>
          </cell>
          <cell r="AE181">
            <v>110.7</v>
          </cell>
          <cell r="AF181">
            <v>102.6</v>
          </cell>
          <cell r="AG181">
            <v>106.2</v>
          </cell>
          <cell r="AH181">
            <v>102.5</v>
          </cell>
          <cell r="AI181">
            <v>108.3</v>
          </cell>
          <cell r="AJ181">
            <v>109.9</v>
          </cell>
          <cell r="AK181">
            <v>108</v>
          </cell>
          <cell r="AL181">
            <v>109</v>
          </cell>
          <cell r="AM181">
            <v>101.4</v>
          </cell>
          <cell r="AN181">
            <v>111.4</v>
          </cell>
          <cell r="AO181">
            <v>114.5</v>
          </cell>
          <cell r="AP181">
            <v>104.9</v>
          </cell>
          <cell r="AQ181">
            <v>105.1</v>
          </cell>
          <cell r="AR181">
            <v>104.8</v>
          </cell>
          <cell r="AS181">
            <v>108</v>
          </cell>
          <cell r="AT181">
            <v>104.9</v>
          </cell>
          <cell r="AU181">
            <v>104.3</v>
          </cell>
          <cell r="AV181">
            <v>108.4</v>
          </cell>
          <cell r="AW181">
            <v>104.9</v>
          </cell>
          <cell r="AX181">
            <v>104</v>
          </cell>
          <cell r="AY181">
            <v>105.9</v>
          </cell>
          <cell r="AZ181">
            <v>103.6</v>
          </cell>
          <cell r="BA181">
            <v>102.1</v>
          </cell>
          <cell r="BD181">
            <v>108.7</v>
          </cell>
          <cell r="BE181">
            <v>103</v>
          </cell>
          <cell r="BF181">
            <v>105.2</v>
          </cell>
          <cell r="BG181">
            <v>106</v>
          </cell>
          <cell r="BH181">
            <v>105.3</v>
          </cell>
          <cell r="BI181">
            <v>108</v>
          </cell>
          <cell r="BK181">
            <v>102.2</v>
          </cell>
          <cell r="BN181">
            <v>106.1</v>
          </cell>
          <cell r="BO181">
            <v>105.7</v>
          </cell>
          <cell r="BP181">
            <v>105.9</v>
          </cell>
          <cell r="BQ181">
            <v>106.8</v>
          </cell>
          <cell r="BR181">
            <v>104.1</v>
          </cell>
          <cell r="BS181">
            <v>104.5</v>
          </cell>
          <cell r="BT181">
            <v>103.9</v>
          </cell>
          <cell r="BU181">
            <v>101.5</v>
          </cell>
          <cell r="BV181">
            <v>101.5</v>
          </cell>
          <cell r="BW181">
            <v>106.7</v>
          </cell>
          <cell r="BX181">
            <v>105</v>
          </cell>
          <cell r="BY181">
            <v>106</v>
          </cell>
          <cell r="BZ181">
            <v>109.2</v>
          </cell>
          <cell r="CA181">
            <v>108.1</v>
          </cell>
          <cell r="CB181">
            <v>104.4</v>
          </cell>
          <cell r="CC181">
            <v>111.8</v>
          </cell>
          <cell r="CD181">
            <v>90</v>
          </cell>
          <cell r="CE181">
            <v>107.2</v>
          </cell>
          <cell r="CF181">
            <v>111.8</v>
          </cell>
          <cell r="CG181">
            <v>113.9</v>
          </cell>
          <cell r="CH181">
            <v>114.2</v>
          </cell>
          <cell r="CI181">
            <v>116.4</v>
          </cell>
          <cell r="CJ181">
            <v>104.1</v>
          </cell>
          <cell r="CK181">
            <v>109.4</v>
          </cell>
          <cell r="CL181">
            <v>112.5</v>
          </cell>
          <cell r="CM181">
            <v>106.2</v>
          </cell>
          <cell r="CN181">
            <v>105.8</v>
          </cell>
          <cell r="CO181">
            <v>99.8</v>
          </cell>
          <cell r="CP181">
            <v>112.2</v>
          </cell>
          <cell r="CQ181">
            <v>107.9</v>
          </cell>
          <cell r="CR181">
            <v>104.7</v>
          </cell>
          <cell r="CS181">
            <v>107.5</v>
          </cell>
          <cell r="CT181">
            <v>113.5</v>
          </cell>
          <cell r="CU181">
            <v>102.7</v>
          </cell>
          <cell r="CV181">
            <v>103.7</v>
          </cell>
          <cell r="CW181">
            <v>102.6</v>
          </cell>
          <cell r="CX181">
            <v>105.2</v>
          </cell>
          <cell r="CY181">
            <v>98</v>
          </cell>
          <cell r="CZ181">
            <v>94.3</v>
          </cell>
          <cell r="DA181">
            <v>103.8</v>
          </cell>
          <cell r="DB181">
            <v>108.3</v>
          </cell>
          <cell r="DE181">
            <v>106.6</v>
          </cell>
          <cell r="DI181">
            <v>105.8</v>
          </cell>
          <cell r="DJ181">
            <v>110.5</v>
          </cell>
          <cell r="DL181">
            <v>104.4</v>
          </cell>
          <cell r="DM181">
            <v>102.8</v>
          </cell>
          <cell r="DN181">
            <v>105.9</v>
          </cell>
          <cell r="DO181">
            <v>117.5</v>
          </cell>
          <cell r="DW181">
            <v>107</v>
          </cell>
          <cell r="DY181">
            <v>2.1</v>
          </cell>
          <cell r="DZ181">
            <v>1</v>
          </cell>
          <cell r="EA181">
            <v>2.1</v>
          </cell>
          <cell r="EB181">
            <v>-0.5</v>
          </cell>
          <cell r="EC181">
            <v>0.4</v>
          </cell>
          <cell r="ED181">
            <v>0.7</v>
          </cell>
          <cell r="EE181">
            <v>1</v>
          </cell>
          <cell r="EF181">
            <v>0.2</v>
          </cell>
          <cell r="EG181">
            <v>1.4</v>
          </cell>
          <cell r="EH181">
            <v>2.1</v>
          </cell>
          <cell r="EI181">
            <v>1.5</v>
          </cell>
          <cell r="EJ181">
            <v>0.5</v>
          </cell>
          <cell r="EK181">
            <v>3.8</v>
          </cell>
          <cell r="EL181">
            <v>0</v>
          </cell>
          <cell r="EM181">
            <v>1.1000000000000001</v>
          </cell>
          <cell r="EN181">
            <v>1.7</v>
          </cell>
          <cell r="EO181">
            <v>1.8</v>
          </cell>
          <cell r="EP181">
            <v>1.8</v>
          </cell>
          <cell r="EQ181">
            <v>16.100000000000001</v>
          </cell>
          <cell r="ER181">
            <v>9.5</v>
          </cell>
          <cell r="ES181">
            <v>21.9</v>
          </cell>
          <cell r="ET181">
            <v>1.1000000000000001</v>
          </cell>
          <cell r="EU181">
            <v>1.8</v>
          </cell>
          <cell r="EV181">
            <v>0.7</v>
          </cell>
          <cell r="EW181">
            <v>1</v>
          </cell>
          <cell r="EX181">
            <v>0.7</v>
          </cell>
          <cell r="EY181">
            <v>1.3</v>
          </cell>
          <cell r="EZ181">
            <v>0.6</v>
          </cell>
          <cell r="FA181">
            <v>-1</v>
          </cell>
          <cell r="FB181">
            <v>1.4</v>
          </cell>
          <cell r="FC181">
            <v>-0.3</v>
          </cell>
          <cell r="FD181">
            <v>0.4</v>
          </cell>
          <cell r="FE181">
            <v>-0.3</v>
          </cell>
          <cell r="FF181">
            <v>1.6</v>
          </cell>
          <cell r="FG181">
            <v>1.4</v>
          </cell>
          <cell r="FH181">
            <v>1.4</v>
          </cell>
          <cell r="FI181">
            <v>1.1000000000000001</v>
          </cell>
          <cell r="FJ181">
            <v>1.9</v>
          </cell>
          <cell r="FK181">
            <v>1.5</v>
          </cell>
          <cell r="FL181">
            <v>1.3</v>
          </cell>
          <cell r="FM181">
            <v>0.5</v>
          </cell>
          <cell r="FN181">
            <v>1</v>
          </cell>
          <cell r="FO181">
            <v>0.9</v>
          </cell>
          <cell r="FP181">
            <v>1.8</v>
          </cell>
          <cell r="FQ181">
            <v>0.3</v>
          </cell>
          <cell r="FR181">
            <v>0</v>
          </cell>
          <cell r="FS181">
            <v>1.8</v>
          </cell>
          <cell r="FT181">
            <v>-1</v>
          </cell>
          <cell r="FU181">
            <v>0.8</v>
          </cell>
          <cell r="FV181">
            <v>0.9</v>
          </cell>
          <cell r="FW181">
            <v>0.4</v>
          </cell>
          <cell r="FX181">
            <v>1.6</v>
          </cell>
          <cell r="GA181">
            <v>0.5</v>
          </cell>
          <cell r="GB181">
            <v>-1.4</v>
          </cell>
          <cell r="GC181">
            <v>0.6</v>
          </cell>
          <cell r="GD181">
            <v>0.5</v>
          </cell>
          <cell r="GE181">
            <v>0.3</v>
          </cell>
          <cell r="GF181">
            <v>0.9</v>
          </cell>
          <cell r="GH181">
            <v>-2.2000000000000002</v>
          </cell>
          <cell r="GK181">
            <v>1.3</v>
          </cell>
          <cell r="GL181">
            <v>0.5</v>
          </cell>
          <cell r="GM181">
            <v>-0.3</v>
          </cell>
          <cell r="GN181">
            <v>-0.8</v>
          </cell>
          <cell r="GO181">
            <v>0.1</v>
          </cell>
          <cell r="GP181">
            <v>1.9</v>
          </cell>
          <cell r="GQ181">
            <v>1.2</v>
          </cell>
          <cell r="GR181">
            <v>0</v>
          </cell>
          <cell r="GS181">
            <v>0</v>
          </cell>
          <cell r="GT181">
            <v>1.1000000000000001</v>
          </cell>
          <cell r="GU181">
            <v>3.1</v>
          </cell>
          <cell r="GV181">
            <v>-0.4</v>
          </cell>
          <cell r="GW181">
            <v>0.1</v>
          </cell>
          <cell r="GX181">
            <v>1.7</v>
          </cell>
          <cell r="GY181">
            <v>-0.5</v>
          </cell>
          <cell r="GZ181">
            <v>2.9</v>
          </cell>
          <cell r="HA181">
            <v>-14.7</v>
          </cell>
          <cell r="HB181">
            <v>1.3</v>
          </cell>
          <cell r="HC181">
            <v>2.9</v>
          </cell>
          <cell r="HD181">
            <v>4.3</v>
          </cell>
          <cell r="HE181">
            <v>2.4</v>
          </cell>
          <cell r="HF181">
            <v>2.5</v>
          </cell>
          <cell r="HG181">
            <v>0.8</v>
          </cell>
          <cell r="HH181">
            <v>2.4</v>
          </cell>
          <cell r="HI181">
            <v>14.2</v>
          </cell>
          <cell r="HJ181">
            <v>-4.5999999999999996</v>
          </cell>
          <cell r="HK181">
            <v>-4.9000000000000004</v>
          </cell>
          <cell r="HL181">
            <v>-0.7</v>
          </cell>
          <cell r="HM181">
            <v>-15.4</v>
          </cell>
          <cell r="HN181">
            <v>1.2</v>
          </cell>
          <cell r="HO181">
            <v>1.1000000000000001</v>
          </cell>
          <cell r="HP181">
            <v>2.1</v>
          </cell>
          <cell r="HQ181">
            <v>1.2</v>
          </cell>
          <cell r="HR181">
            <v>0</v>
          </cell>
          <cell r="HS181">
            <v>0</v>
          </cell>
          <cell r="HT181">
            <v>0</v>
          </cell>
          <cell r="HU181">
            <v>-1</v>
          </cell>
          <cell r="HV181">
            <v>-0.8</v>
          </cell>
          <cell r="HW181">
            <v>-0.9</v>
          </cell>
          <cell r="HX181">
            <v>-0.6</v>
          </cell>
          <cell r="HY181">
            <v>1.1000000000000001</v>
          </cell>
          <cell r="IB181">
            <v>0.5</v>
          </cell>
          <cell r="IF181">
            <v>-0.7</v>
          </cell>
          <cell r="IG181">
            <v>4</v>
          </cell>
          <cell r="II181">
            <v>-5.2</v>
          </cell>
          <cell r="IJ181">
            <v>-5</v>
          </cell>
          <cell r="IK181">
            <v>-5.3</v>
          </cell>
          <cell r="IL181">
            <v>10.199999999999999</v>
          </cell>
        </row>
        <row r="182">
          <cell r="B182">
            <v>104.3</v>
          </cell>
          <cell r="C182">
            <v>106.3</v>
          </cell>
          <cell r="D182">
            <v>108.9</v>
          </cell>
          <cell r="E182">
            <v>103.1</v>
          </cell>
          <cell r="F182">
            <v>107.3</v>
          </cell>
          <cell r="G182">
            <v>108.8</v>
          </cell>
          <cell r="H182">
            <v>107.5</v>
          </cell>
          <cell r="I182">
            <v>110.2</v>
          </cell>
          <cell r="J182">
            <v>110.6</v>
          </cell>
          <cell r="K182">
            <v>104.2</v>
          </cell>
          <cell r="L182">
            <v>102</v>
          </cell>
          <cell r="M182">
            <v>103.6</v>
          </cell>
          <cell r="N182">
            <v>100.4</v>
          </cell>
          <cell r="O182">
            <v>101.7</v>
          </cell>
          <cell r="P182">
            <v>94.8</v>
          </cell>
          <cell r="Q182">
            <v>103.3</v>
          </cell>
          <cell r="R182">
            <v>105.3</v>
          </cell>
          <cell r="S182">
            <v>100.2</v>
          </cell>
          <cell r="T182">
            <v>87.3</v>
          </cell>
          <cell r="U182">
            <v>112.8</v>
          </cell>
          <cell r="V182">
            <v>71.400000000000006</v>
          </cell>
          <cell r="W182">
            <v>108.9</v>
          </cell>
          <cell r="X182">
            <v>109.5</v>
          </cell>
          <cell r="Y182">
            <v>108.4</v>
          </cell>
          <cell r="Z182">
            <v>108.5</v>
          </cell>
          <cell r="AA182">
            <v>106.5</v>
          </cell>
          <cell r="AB182">
            <v>110.3</v>
          </cell>
          <cell r="AC182">
            <v>106</v>
          </cell>
          <cell r="AD182">
            <v>100.2</v>
          </cell>
          <cell r="AE182">
            <v>111.9</v>
          </cell>
          <cell r="AF182">
            <v>101.8</v>
          </cell>
          <cell r="AG182">
            <v>106.6</v>
          </cell>
          <cell r="AH182">
            <v>102.3</v>
          </cell>
          <cell r="AI182">
            <v>109.5</v>
          </cell>
          <cell r="AJ182">
            <v>112.1</v>
          </cell>
          <cell r="AK182">
            <v>109.9</v>
          </cell>
          <cell r="AL182">
            <v>110.6</v>
          </cell>
          <cell r="AM182">
            <v>103</v>
          </cell>
          <cell r="AN182">
            <v>114.9</v>
          </cell>
          <cell r="AO182">
            <v>117.5</v>
          </cell>
          <cell r="AP182">
            <v>106.4</v>
          </cell>
          <cell r="AQ182">
            <v>107.8</v>
          </cell>
          <cell r="AR182">
            <v>109</v>
          </cell>
          <cell r="AS182">
            <v>109</v>
          </cell>
          <cell r="AT182">
            <v>105.6</v>
          </cell>
          <cell r="AU182">
            <v>104.7</v>
          </cell>
          <cell r="AV182">
            <v>111</v>
          </cell>
          <cell r="AW182">
            <v>106.7</v>
          </cell>
          <cell r="AX182">
            <v>105</v>
          </cell>
          <cell r="AY182">
            <v>107</v>
          </cell>
          <cell r="AZ182">
            <v>104.9</v>
          </cell>
          <cell r="BA182">
            <v>102.2</v>
          </cell>
          <cell r="BD182">
            <v>112.3</v>
          </cell>
          <cell r="BE182">
            <v>103</v>
          </cell>
          <cell r="BF182">
            <v>106</v>
          </cell>
          <cell r="BG182">
            <v>105.9</v>
          </cell>
          <cell r="BH182">
            <v>105.4</v>
          </cell>
          <cell r="BI182">
            <v>107.4</v>
          </cell>
          <cell r="BK182">
            <v>101.8</v>
          </cell>
          <cell r="BN182">
            <v>107.3</v>
          </cell>
          <cell r="BO182">
            <v>106</v>
          </cell>
          <cell r="BP182">
            <v>107.1</v>
          </cell>
          <cell r="BQ182">
            <v>108.4</v>
          </cell>
          <cell r="BR182">
            <v>103.4</v>
          </cell>
          <cell r="BS182">
            <v>106.9</v>
          </cell>
          <cell r="BT182">
            <v>103.9</v>
          </cell>
          <cell r="BU182">
            <v>103.4</v>
          </cell>
          <cell r="BV182">
            <v>103.4</v>
          </cell>
          <cell r="BW182">
            <v>105.2</v>
          </cell>
          <cell r="BX182">
            <v>103.4</v>
          </cell>
          <cell r="BY182">
            <v>106.5</v>
          </cell>
          <cell r="BZ182">
            <v>106.5</v>
          </cell>
          <cell r="CA182">
            <v>109</v>
          </cell>
          <cell r="CB182">
            <v>106.7</v>
          </cell>
          <cell r="CC182">
            <v>113.3</v>
          </cell>
          <cell r="CD182">
            <v>90.3</v>
          </cell>
          <cell r="CE182">
            <v>108.8</v>
          </cell>
          <cell r="CF182">
            <v>113.3</v>
          </cell>
          <cell r="CG182">
            <v>116</v>
          </cell>
          <cell r="CH182">
            <v>116.8</v>
          </cell>
          <cell r="CI182">
            <v>119.3</v>
          </cell>
          <cell r="CJ182">
            <v>105.2</v>
          </cell>
          <cell r="CK182">
            <v>111.3</v>
          </cell>
          <cell r="CL182">
            <v>112.7</v>
          </cell>
          <cell r="CM182">
            <v>105.6</v>
          </cell>
          <cell r="CN182">
            <v>105</v>
          </cell>
          <cell r="CO182">
            <v>101.8</v>
          </cell>
          <cell r="CP182">
            <v>106</v>
          </cell>
          <cell r="CQ182">
            <v>108.5</v>
          </cell>
          <cell r="CR182">
            <v>102.2</v>
          </cell>
          <cell r="CS182">
            <v>108.2</v>
          </cell>
          <cell r="CT182">
            <v>116</v>
          </cell>
          <cell r="CU182">
            <v>102.8</v>
          </cell>
          <cell r="CV182">
            <v>104.4</v>
          </cell>
          <cell r="CW182">
            <v>102.6</v>
          </cell>
          <cell r="CX182">
            <v>104.3</v>
          </cell>
          <cell r="CY182">
            <v>97.7</v>
          </cell>
          <cell r="CZ182">
            <v>92.8</v>
          </cell>
          <cell r="DA182">
            <v>105.2</v>
          </cell>
          <cell r="DB182">
            <v>111.7</v>
          </cell>
          <cell r="DE182">
            <v>107.4</v>
          </cell>
          <cell r="DI182">
            <v>106.1</v>
          </cell>
          <cell r="DJ182">
            <v>112.3</v>
          </cell>
          <cell r="DL182">
            <v>98.6</v>
          </cell>
          <cell r="DM182">
            <v>93.2</v>
          </cell>
          <cell r="DN182">
            <v>103.9</v>
          </cell>
          <cell r="DO182">
            <v>117.5</v>
          </cell>
          <cell r="DW182">
            <v>108.8</v>
          </cell>
          <cell r="DY182">
            <v>-0.4</v>
          </cell>
          <cell r="DZ182">
            <v>0.5</v>
          </cell>
          <cell r="EA182">
            <v>1.5</v>
          </cell>
          <cell r="EB182">
            <v>-1.7</v>
          </cell>
          <cell r="EC182">
            <v>1.5</v>
          </cell>
          <cell r="ED182">
            <v>1.4</v>
          </cell>
          <cell r="EE182">
            <v>1.4</v>
          </cell>
          <cell r="EF182">
            <v>1.8</v>
          </cell>
          <cell r="EG182">
            <v>0.1</v>
          </cell>
          <cell r="EH182">
            <v>-0.6</v>
          </cell>
          <cell r="EI182">
            <v>-0.5</v>
          </cell>
          <cell r="EJ182">
            <v>0.5</v>
          </cell>
          <cell r="EK182">
            <v>-1.4</v>
          </cell>
          <cell r="EL182">
            <v>0.4</v>
          </cell>
          <cell r="EM182">
            <v>-3</v>
          </cell>
          <cell r="EN182">
            <v>-0.2</v>
          </cell>
          <cell r="EO182">
            <v>0.3</v>
          </cell>
          <cell r="EP182">
            <v>-1.5</v>
          </cell>
          <cell r="EQ182">
            <v>-10.1</v>
          </cell>
          <cell r="ER182">
            <v>1.8</v>
          </cell>
          <cell r="ES182">
            <v>-19.399999999999999</v>
          </cell>
          <cell r="ET182">
            <v>2.2999999999999998</v>
          </cell>
          <cell r="EU182">
            <v>2.7</v>
          </cell>
          <cell r="EV182">
            <v>1.8</v>
          </cell>
          <cell r="EW182">
            <v>1.2</v>
          </cell>
          <cell r="EX182">
            <v>0.5</v>
          </cell>
          <cell r="EY182">
            <v>1.9</v>
          </cell>
          <cell r="EZ182">
            <v>0.5</v>
          </cell>
          <cell r="FA182">
            <v>1</v>
          </cell>
          <cell r="FB182">
            <v>1.1000000000000001</v>
          </cell>
          <cell r="FC182">
            <v>-0.8</v>
          </cell>
          <cell r="FD182">
            <v>0.4</v>
          </cell>
          <cell r="FE182">
            <v>-0.2</v>
          </cell>
          <cell r="FF182">
            <v>1.1000000000000001</v>
          </cell>
          <cell r="FG182">
            <v>2</v>
          </cell>
          <cell r="FH182">
            <v>1.8</v>
          </cell>
          <cell r="FI182">
            <v>1.5</v>
          </cell>
          <cell r="FJ182">
            <v>1.6</v>
          </cell>
          <cell r="FK182">
            <v>3.1</v>
          </cell>
          <cell r="FL182">
            <v>2.6</v>
          </cell>
          <cell r="FM182">
            <v>1.4</v>
          </cell>
          <cell r="FN182">
            <v>2.6</v>
          </cell>
          <cell r="FO182">
            <v>4</v>
          </cell>
          <cell r="FP182">
            <v>0.9</v>
          </cell>
          <cell r="FQ182">
            <v>0.7</v>
          </cell>
          <cell r="FR182">
            <v>0.4</v>
          </cell>
          <cell r="FS182">
            <v>2.4</v>
          </cell>
          <cell r="FT182">
            <v>1.7</v>
          </cell>
          <cell r="FU182">
            <v>1</v>
          </cell>
          <cell r="FV182">
            <v>1</v>
          </cell>
          <cell r="FW182">
            <v>1.3</v>
          </cell>
          <cell r="FX182">
            <v>0.1</v>
          </cell>
          <cell r="GA182">
            <v>3.3</v>
          </cell>
          <cell r="GB182">
            <v>0</v>
          </cell>
          <cell r="GC182">
            <v>0.8</v>
          </cell>
          <cell r="GD182">
            <v>-0.1</v>
          </cell>
          <cell r="GE182">
            <v>0.1</v>
          </cell>
          <cell r="GF182">
            <v>-0.6</v>
          </cell>
          <cell r="GH182">
            <v>-0.4</v>
          </cell>
          <cell r="GK182">
            <v>1.1000000000000001</v>
          </cell>
          <cell r="GL182">
            <v>0.3</v>
          </cell>
          <cell r="GM182">
            <v>1.1000000000000001</v>
          </cell>
          <cell r="GN182">
            <v>1.5</v>
          </cell>
          <cell r="GO182">
            <v>-0.7</v>
          </cell>
          <cell r="GP182">
            <v>2.2999999999999998</v>
          </cell>
          <cell r="GQ182">
            <v>0</v>
          </cell>
          <cell r="GR182">
            <v>1.9</v>
          </cell>
          <cell r="GS182">
            <v>1.9</v>
          </cell>
          <cell r="GT182">
            <v>-1.4</v>
          </cell>
          <cell r="GU182">
            <v>-1.5</v>
          </cell>
          <cell r="GV182">
            <v>0.5</v>
          </cell>
          <cell r="GW182">
            <v>-2.5</v>
          </cell>
          <cell r="GX182">
            <v>0.8</v>
          </cell>
          <cell r="GY182">
            <v>2.2000000000000002</v>
          </cell>
          <cell r="GZ182">
            <v>1.3</v>
          </cell>
          <cell r="HA182">
            <v>0.3</v>
          </cell>
          <cell r="HB182">
            <v>1.5</v>
          </cell>
          <cell r="HC182">
            <v>1.3</v>
          </cell>
          <cell r="HD182">
            <v>1.8</v>
          </cell>
          <cell r="HE182">
            <v>2.2999999999999998</v>
          </cell>
          <cell r="HF182">
            <v>2.5</v>
          </cell>
          <cell r="HG182">
            <v>1.1000000000000001</v>
          </cell>
          <cell r="HH182">
            <v>1.7</v>
          </cell>
          <cell r="HI182">
            <v>0.2</v>
          </cell>
          <cell r="HJ182">
            <v>-0.6</v>
          </cell>
          <cell r="HK182">
            <v>-0.8</v>
          </cell>
          <cell r="HL182">
            <v>2</v>
          </cell>
          <cell r="HM182">
            <v>-5.5</v>
          </cell>
          <cell r="HN182">
            <v>0.6</v>
          </cell>
          <cell r="HO182">
            <v>-2.4</v>
          </cell>
          <cell r="HP182">
            <v>0.7</v>
          </cell>
          <cell r="HQ182">
            <v>2.2000000000000002</v>
          </cell>
          <cell r="HR182">
            <v>0.1</v>
          </cell>
          <cell r="HS182">
            <v>0.7</v>
          </cell>
          <cell r="HT182">
            <v>0</v>
          </cell>
          <cell r="HU182">
            <v>-0.8</v>
          </cell>
          <cell r="HV182">
            <v>-0.3</v>
          </cell>
          <cell r="HW182">
            <v>-1.6</v>
          </cell>
          <cell r="HX182">
            <v>1.3</v>
          </cell>
          <cell r="HY182">
            <v>3.1</v>
          </cell>
          <cell r="IB182">
            <v>0.8</v>
          </cell>
          <cell r="IF182">
            <v>0.3</v>
          </cell>
          <cell r="IG182">
            <v>1.6</v>
          </cell>
          <cell r="II182">
            <v>-5.6</v>
          </cell>
          <cell r="IJ182">
            <v>-9.3000000000000007</v>
          </cell>
          <cell r="IK182">
            <v>-1.9</v>
          </cell>
          <cell r="IL182">
            <v>0</v>
          </cell>
        </row>
        <row r="183">
          <cell r="B183">
            <v>105</v>
          </cell>
          <cell r="C183">
            <v>108.7</v>
          </cell>
          <cell r="D183">
            <v>111.4</v>
          </cell>
          <cell r="E183">
            <v>106.7</v>
          </cell>
          <cell r="F183">
            <v>107</v>
          </cell>
          <cell r="G183">
            <v>108.6</v>
          </cell>
          <cell r="H183">
            <v>107.2</v>
          </cell>
          <cell r="I183">
            <v>110.2</v>
          </cell>
          <cell r="J183">
            <v>109.6</v>
          </cell>
          <cell r="K183">
            <v>104.7</v>
          </cell>
          <cell r="L183">
            <v>101.2</v>
          </cell>
          <cell r="M183">
            <v>103.8</v>
          </cell>
          <cell r="N183">
            <v>101</v>
          </cell>
          <cell r="O183">
            <v>102.8</v>
          </cell>
          <cell r="P183">
            <v>92.4</v>
          </cell>
          <cell r="Q183">
            <v>99.5</v>
          </cell>
          <cell r="R183">
            <v>106.5</v>
          </cell>
          <cell r="S183">
            <v>95.6</v>
          </cell>
          <cell r="T183">
            <v>89.8</v>
          </cell>
          <cell r="U183">
            <v>113.6</v>
          </cell>
          <cell r="V183">
            <v>75</v>
          </cell>
          <cell r="W183">
            <v>109.3</v>
          </cell>
          <cell r="X183">
            <v>109.6</v>
          </cell>
          <cell r="Y183">
            <v>109</v>
          </cell>
          <cell r="Z183">
            <v>109.6</v>
          </cell>
          <cell r="AA183">
            <v>107.5</v>
          </cell>
          <cell r="AB183">
            <v>111.5</v>
          </cell>
          <cell r="AC183">
            <v>105.8</v>
          </cell>
          <cell r="AD183">
            <v>98</v>
          </cell>
          <cell r="AE183">
            <v>114.3</v>
          </cell>
          <cell r="AF183">
            <v>101.1</v>
          </cell>
          <cell r="AG183">
            <v>107.1</v>
          </cell>
          <cell r="AH183">
            <v>103.4</v>
          </cell>
          <cell r="AI183">
            <v>108.9</v>
          </cell>
          <cell r="AJ183">
            <v>113.6</v>
          </cell>
          <cell r="AK183">
            <v>110.3</v>
          </cell>
          <cell r="AL183">
            <v>110.8</v>
          </cell>
          <cell r="AM183">
            <v>103.2</v>
          </cell>
          <cell r="AN183">
            <v>116.1</v>
          </cell>
          <cell r="AO183">
            <v>121.7</v>
          </cell>
          <cell r="AP183">
            <v>106</v>
          </cell>
          <cell r="AQ183">
            <v>106</v>
          </cell>
          <cell r="AR183">
            <v>106.5</v>
          </cell>
          <cell r="AS183">
            <v>108.7</v>
          </cell>
          <cell r="AT183">
            <v>105.7</v>
          </cell>
          <cell r="AU183">
            <v>104.7</v>
          </cell>
          <cell r="AV183">
            <v>111.1</v>
          </cell>
          <cell r="AW183">
            <v>106.2</v>
          </cell>
          <cell r="AX183">
            <v>105.7</v>
          </cell>
          <cell r="AY183">
            <v>107.6</v>
          </cell>
          <cell r="AZ183">
            <v>105.2</v>
          </cell>
          <cell r="BA183">
            <v>104.3</v>
          </cell>
          <cell r="BD183">
            <v>112.4</v>
          </cell>
          <cell r="BE183">
            <v>100.9</v>
          </cell>
          <cell r="BF183">
            <v>106.4</v>
          </cell>
          <cell r="BG183">
            <v>110</v>
          </cell>
          <cell r="BH183">
            <v>109.6</v>
          </cell>
          <cell r="BI183">
            <v>111</v>
          </cell>
          <cell r="BK183">
            <v>98.6</v>
          </cell>
          <cell r="BN183">
            <v>109.5</v>
          </cell>
          <cell r="BO183">
            <v>107</v>
          </cell>
          <cell r="BP183">
            <v>106.1</v>
          </cell>
          <cell r="BQ183">
            <v>106.9</v>
          </cell>
          <cell r="BR183">
            <v>103.4</v>
          </cell>
          <cell r="BS183">
            <v>107</v>
          </cell>
          <cell r="BT183">
            <v>104.3</v>
          </cell>
          <cell r="BU183">
            <v>104.1</v>
          </cell>
          <cell r="BV183">
            <v>104.1</v>
          </cell>
          <cell r="BW183">
            <v>102.1</v>
          </cell>
          <cell r="BX183">
            <v>106.7</v>
          </cell>
          <cell r="BY183">
            <v>107.7</v>
          </cell>
          <cell r="BZ183">
            <v>108.5</v>
          </cell>
          <cell r="CA183">
            <v>108.8</v>
          </cell>
          <cell r="CB183">
            <v>107.8</v>
          </cell>
          <cell r="CC183">
            <v>115.9</v>
          </cell>
          <cell r="CD183">
            <v>91</v>
          </cell>
          <cell r="CE183">
            <v>108.8</v>
          </cell>
          <cell r="CF183">
            <v>115.9</v>
          </cell>
          <cell r="CG183">
            <v>119.2</v>
          </cell>
          <cell r="CH183">
            <v>121</v>
          </cell>
          <cell r="CI183">
            <v>124.6</v>
          </cell>
          <cell r="CJ183">
            <v>105.6</v>
          </cell>
          <cell r="CK183">
            <v>113.3</v>
          </cell>
          <cell r="CL183">
            <v>110.9</v>
          </cell>
          <cell r="CM183">
            <v>107.6</v>
          </cell>
          <cell r="CN183">
            <v>106.9</v>
          </cell>
          <cell r="CO183">
            <v>103.3</v>
          </cell>
          <cell r="CP183">
            <v>111.9</v>
          </cell>
          <cell r="CQ183">
            <v>109.7</v>
          </cell>
          <cell r="CR183">
            <v>102.5</v>
          </cell>
          <cell r="CS183">
            <v>112.1</v>
          </cell>
          <cell r="CT183">
            <v>119.5</v>
          </cell>
          <cell r="CU183">
            <v>106.9</v>
          </cell>
          <cell r="CV183">
            <v>104.4</v>
          </cell>
          <cell r="CW183">
            <v>107.3</v>
          </cell>
          <cell r="CX183">
            <v>105.5</v>
          </cell>
          <cell r="CY183">
            <v>96.8</v>
          </cell>
          <cell r="CZ183">
            <v>91.6</v>
          </cell>
          <cell r="DA183">
            <v>104.8</v>
          </cell>
          <cell r="DB183">
            <v>114.1</v>
          </cell>
          <cell r="DE183">
            <v>108.1</v>
          </cell>
          <cell r="DI183">
            <v>106.3</v>
          </cell>
          <cell r="DJ183">
            <v>114.2</v>
          </cell>
          <cell r="DL183">
            <v>99.8</v>
          </cell>
          <cell r="DM183">
            <v>95.3</v>
          </cell>
          <cell r="DN183">
            <v>104.3</v>
          </cell>
          <cell r="DO183">
            <v>117.5</v>
          </cell>
          <cell r="DW183">
            <v>105.4</v>
          </cell>
          <cell r="DY183">
            <v>0.7</v>
          </cell>
          <cell r="DZ183">
            <v>2.2999999999999998</v>
          </cell>
          <cell r="EA183">
            <v>2.2999999999999998</v>
          </cell>
          <cell r="EB183">
            <v>3.5</v>
          </cell>
          <cell r="EC183">
            <v>-0.3</v>
          </cell>
          <cell r="ED183">
            <v>-0.2</v>
          </cell>
          <cell r="EE183">
            <v>-0.3</v>
          </cell>
          <cell r="EF183">
            <v>0</v>
          </cell>
          <cell r="EG183">
            <v>-0.9</v>
          </cell>
          <cell r="EH183">
            <v>0.5</v>
          </cell>
          <cell r="EI183">
            <v>-0.8</v>
          </cell>
          <cell r="EJ183">
            <v>0.2</v>
          </cell>
          <cell r="EK183">
            <v>0.6</v>
          </cell>
          <cell r="EL183">
            <v>1.1000000000000001</v>
          </cell>
          <cell r="EM183">
            <v>-2.5</v>
          </cell>
          <cell r="EN183">
            <v>-3.7</v>
          </cell>
          <cell r="EO183">
            <v>1.1000000000000001</v>
          </cell>
          <cell r="EP183">
            <v>-4.5999999999999996</v>
          </cell>
          <cell r="EQ183">
            <v>2.9</v>
          </cell>
          <cell r="ER183">
            <v>0.7</v>
          </cell>
          <cell r="ES183">
            <v>5</v>
          </cell>
          <cell r="ET183">
            <v>0.4</v>
          </cell>
          <cell r="EU183">
            <v>0.1</v>
          </cell>
          <cell r="EV183">
            <v>0.6</v>
          </cell>
          <cell r="EW183">
            <v>1</v>
          </cell>
          <cell r="EX183">
            <v>0.9</v>
          </cell>
          <cell r="EY183">
            <v>1.1000000000000001</v>
          </cell>
          <cell r="EZ183">
            <v>-0.2</v>
          </cell>
          <cell r="FA183">
            <v>-2.2000000000000002</v>
          </cell>
          <cell r="FB183">
            <v>2.1</v>
          </cell>
          <cell r="FC183">
            <v>-0.7</v>
          </cell>
          <cell r="FD183">
            <v>0.5</v>
          </cell>
          <cell r="FE183">
            <v>1.1000000000000001</v>
          </cell>
          <cell r="FF183">
            <v>-0.5</v>
          </cell>
          <cell r="FG183">
            <v>1.3</v>
          </cell>
          <cell r="FH183">
            <v>0.4</v>
          </cell>
          <cell r="FI183">
            <v>0.2</v>
          </cell>
          <cell r="FJ183">
            <v>0.2</v>
          </cell>
          <cell r="FK183">
            <v>1</v>
          </cell>
          <cell r="FL183">
            <v>3.6</v>
          </cell>
          <cell r="FM183">
            <v>-0.4</v>
          </cell>
          <cell r="FN183">
            <v>-1.7</v>
          </cell>
          <cell r="FO183">
            <v>-2.2999999999999998</v>
          </cell>
          <cell r="FP183">
            <v>-0.3</v>
          </cell>
          <cell r="FQ183">
            <v>0.1</v>
          </cell>
          <cell r="FR183">
            <v>0</v>
          </cell>
          <cell r="FS183">
            <v>0.1</v>
          </cell>
          <cell r="FT183">
            <v>-0.5</v>
          </cell>
          <cell r="FU183">
            <v>0.7</v>
          </cell>
          <cell r="FV183">
            <v>0.6</v>
          </cell>
          <cell r="FW183">
            <v>0.3</v>
          </cell>
          <cell r="FX183">
            <v>2.1</v>
          </cell>
          <cell r="GA183">
            <v>0.1</v>
          </cell>
          <cell r="GB183">
            <v>-2</v>
          </cell>
          <cell r="GC183">
            <v>0.4</v>
          </cell>
          <cell r="GD183">
            <v>3.9</v>
          </cell>
          <cell r="GE183">
            <v>4</v>
          </cell>
          <cell r="GF183">
            <v>3.4</v>
          </cell>
          <cell r="GH183">
            <v>-3.1</v>
          </cell>
          <cell r="GK183">
            <v>2.1</v>
          </cell>
          <cell r="GL183">
            <v>0.9</v>
          </cell>
          <cell r="GM183">
            <v>-0.9</v>
          </cell>
          <cell r="GN183">
            <v>-1.4</v>
          </cell>
          <cell r="GO183">
            <v>0</v>
          </cell>
          <cell r="GP183">
            <v>0.1</v>
          </cell>
          <cell r="GQ183">
            <v>0.4</v>
          </cell>
          <cell r="GR183">
            <v>0.7</v>
          </cell>
          <cell r="GS183">
            <v>0.7</v>
          </cell>
          <cell r="GT183">
            <v>-2.9</v>
          </cell>
          <cell r="GU183">
            <v>3.2</v>
          </cell>
          <cell r="GV183">
            <v>1.1000000000000001</v>
          </cell>
          <cell r="GW183">
            <v>1.9</v>
          </cell>
          <cell r="GX183">
            <v>-0.2</v>
          </cell>
          <cell r="GY183">
            <v>1</v>
          </cell>
          <cell r="GZ183">
            <v>2.2999999999999998</v>
          </cell>
          <cell r="HA183">
            <v>0.8</v>
          </cell>
          <cell r="HB183">
            <v>0</v>
          </cell>
          <cell r="HC183">
            <v>2.2999999999999998</v>
          </cell>
          <cell r="HD183">
            <v>2.8</v>
          </cell>
          <cell r="HE183">
            <v>3.6</v>
          </cell>
          <cell r="HF183">
            <v>4.4000000000000004</v>
          </cell>
          <cell r="HG183">
            <v>0.4</v>
          </cell>
          <cell r="HH183">
            <v>1.8</v>
          </cell>
          <cell r="HI183">
            <v>-1.6</v>
          </cell>
          <cell r="HJ183">
            <v>1.9</v>
          </cell>
          <cell r="HK183">
            <v>1.8</v>
          </cell>
          <cell r="HL183">
            <v>1.5</v>
          </cell>
          <cell r="HM183">
            <v>5.6</v>
          </cell>
          <cell r="HN183">
            <v>1.1000000000000001</v>
          </cell>
          <cell r="HO183">
            <v>0.3</v>
          </cell>
          <cell r="HP183">
            <v>3.6</v>
          </cell>
          <cell r="HQ183">
            <v>3</v>
          </cell>
          <cell r="HR183">
            <v>4</v>
          </cell>
          <cell r="HS183">
            <v>0</v>
          </cell>
          <cell r="HT183">
            <v>4.5999999999999996</v>
          </cell>
          <cell r="HU183">
            <v>1.1000000000000001</v>
          </cell>
          <cell r="HV183">
            <v>-0.9</v>
          </cell>
          <cell r="HW183">
            <v>-1.3</v>
          </cell>
          <cell r="HX183">
            <v>-0.4</v>
          </cell>
          <cell r="HY183">
            <v>2.1</v>
          </cell>
          <cell r="IB183">
            <v>0.7</v>
          </cell>
          <cell r="IF183">
            <v>0.2</v>
          </cell>
          <cell r="IG183">
            <v>1.7</v>
          </cell>
          <cell r="II183">
            <v>1.2</v>
          </cell>
          <cell r="IJ183">
            <v>2.2999999999999998</v>
          </cell>
          <cell r="IK183">
            <v>0.4</v>
          </cell>
          <cell r="IL183">
            <v>0</v>
          </cell>
        </row>
        <row r="184">
          <cell r="B184">
            <v>105.5</v>
          </cell>
          <cell r="C184">
            <v>108.6</v>
          </cell>
          <cell r="D184">
            <v>113</v>
          </cell>
          <cell r="E184">
            <v>104.8</v>
          </cell>
          <cell r="F184">
            <v>104.9</v>
          </cell>
          <cell r="G184">
            <v>110.2</v>
          </cell>
          <cell r="H184">
            <v>109.5</v>
          </cell>
          <cell r="I184">
            <v>111.5</v>
          </cell>
          <cell r="J184">
            <v>109.6</v>
          </cell>
          <cell r="K184">
            <v>107</v>
          </cell>
          <cell r="L184">
            <v>99.9</v>
          </cell>
          <cell r="M184">
            <v>102.8</v>
          </cell>
          <cell r="N184">
            <v>95.4</v>
          </cell>
          <cell r="O184">
            <v>102.3</v>
          </cell>
          <cell r="P184">
            <v>90.8</v>
          </cell>
          <cell r="Q184">
            <v>101.9</v>
          </cell>
          <cell r="R184">
            <v>106</v>
          </cell>
          <cell r="S184">
            <v>94.2</v>
          </cell>
          <cell r="T184">
            <v>91.8</v>
          </cell>
          <cell r="U184">
            <v>104.5</v>
          </cell>
          <cell r="V184">
            <v>83.9</v>
          </cell>
          <cell r="W184">
            <v>110.6</v>
          </cell>
          <cell r="X184">
            <v>110.5</v>
          </cell>
          <cell r="Y184">
            <v>110.6</v>
          </cell>
          <cell r="Z184">
            <v>110.8</v>
          </cell>
          <cell r="AA184">
            <v>107.6</v>
          </cell>
          <cell r="AB184">
            <v>113.6</v>
          </cell>
          <cell r="AC184">
            <v>105.2</v>
          </cell>
          <cell r="AD184">
            <v>96.6</v>
          </cell>
          <cell r="AE184">
            <v>115.4</v>
          </cell>
          <cell r="AF184">
            <v>100</v>
          </cell>
          <cell r="AG184">
            <v>106</v>
          </cell>
          <cell r="AH184">
            <v>100.4</v>
          </cell>
          <cell r="AI184">
            <v>109.2</v>
          </cell>
          <cell r="AJ184">
            <v>114.7</v>
          </cell>
          <cell r="AK184">
            <v>111.2</v>
          </cell>
          <cell r="AL184">
            <v>111.5</v>
          </cell>
          <cell r="AM184">
            <v>103.6</v>
          </cell>
          <cell r="AN184">
            <v>117.6</v>
          </cell>
          <cell r="AO184">
            <v>123.5</v>
          </cell>
          <cell r="AP184">
            <v>106.5</v>
          </cell>
          <cell r="AQ184">
            <v>108.3</v>
          </cell>
          <cell r="AR184">
            <v>109.2</v>
          </cell>
          <cell r="AS184">
            <v>109.2</v>
          </cell>
          <cell r="AT184">
            <v>105.7</v>
          </cell>
          <cell r="AU184">
            <v>104.7</v>
          </cell>
          <cell r="AV184">
            <v>111.7</v>
          </cell>
          <cell r="AW184">
            <v>105.6</v>
          </cell>
          <cell r="AX184">
            <v>106</v>
          </cell>
          <cell r="AY184">
            <v>108.3</v>
          </cell>
          <cell r="AZ184">
            <v>104.8</v>
          </cell>
          <cell r="BA184">
            <v>105.3</v>
          </cell>
          <cell r="BD184">
            <v>112.5</v>
          </cell>
          <cell r="BE184">
            <v>100.4</v>
          </cell>
          <cell r="BF184">
            <v>106.6</v>
          </cell>
          <cell r="BG184">
            <v>110.4</v>
          </cell>
          <cell r="BH184">
            <v>110.1</v>
          </cell>
          <cell r="BI184">
            <v>111</v>
          </cell>
          <cell r="BK184">
            <v>97.8</v>
          </cell>
          <cell r="BN184">
            <v>110</v>
          </cell>
          <cell r="BO184">
            <v>107.7</v>
          </cell>
          <cell r="BP184">
            <v>108.4</v>
          </cell>
          <cell r="BQ184">
            <v>110.8</v>
          </cell>
          <cell r="BR184">
            <v>102.5</v>
          </cell>
          <cell r="BS184">
            <v>106.6</v>
          </cell>
          <cell r="BT184">
            <v>104.4</v>
          </cell>
          <cell r="BU184">
            <v>104.2</v>
          </cell>
          <cell r="BV184">
            <v>104.2</v>
          </cell>
          <cell r="BW184">
            <v>103.4</v>
          </cell>
          <cell r="BX184">
            <v>105.8</v>
          </cell>
          <cell r="BY184">
            <v>107.6</v>
          </cell>
          <cell r="BZ184">
            <v>108.5</v>
          </cell>
          <cell r="CA184">
            <v>111.2</v>
          </cell>
          <cell r="CB184">
            <v>107.4</v>
          </cell>
          <cell r="CC184">
            <v>117.7</v>
          </cell>
          <cell r="CD184">
            <v>91.2</v>
          </cell>
          <cell r="CE184">
            <v>109.9</v>
          </cell>
          <cell r="CF184">
            <v>117.7</v>
          </cell>
          <cell r="CG184">
            <v>125.4</v>
          </cell>
          <cell r="CH184">
            <v>129.4</v>
          </cell>
          <cell r="CI184">
            <v>136</v>
          </cell>
          <cell r="CJ184">
            <v>106.2</v>
          </cell>
          <cell r="CK184">
            <v>114.2</v>
          </cell>
          <cell r="CL184">
            <v>106.4</v>
          </cell>
          <cell r="CM184">
            <v>109.3</v>
          </cell>
          <cell r="CN184">
            <v>108.7</v>
          </cell>
          <cell r="CO184">
            <v>105.3</v>
          </cell>
          <cell r="CP184">
            <v>111.5</v>
          </cell>
          <cell r="CQ184">
            <v>109.8</v>
          </cell>
          <cell r="CR184">
            <v>102.7</v>
          </cell>
          <cell r="CS184">
            <v>116.1</v>
          </cell>
          <cell r="CT184">
            <v>121</v>
          </cell>
          <cell r="CU184">
            <v>106.9</v>
          </cell>
          <cell r="CV184">
            <v>104.4</v>
          </cell>
          <cell r="CW184">
            <v>107.2</v>
          </cell>
          <cell r="CX184">
            <v>106.7</v>
          </cell>
          <cell r="CY184">
            <v>96.8</v>
          </cell>
          <cell r="CZ184">
            <v>92.4</v>
          </cell>
          <cell r="DA184">
            <v>103.6</v>
          </cell>
          <cell r="DB184">
            <v>115.2</v>
          </cell>
          <cell r="DE184">
            <v>108.8</v>
          </cell>
          <cell r="DI184">
            <v>107</v>
          </cell>
          <cell r="DJ184">
            <v>115.2</v>
          </cell>
          <cell r="DL184">
            <v>103.9</v>
          </cell>
          <cell r="DM184">
            <v>97.4</v>
          </cell>
          <cell r="DN184">
            <v>110.2</v>
          </cell>
          <cell r="DO184">
            <v>117.5</v>
          </cell>
          <cell r="DW184">
            <v>111.1</v>
          </cell>
          <cell r="DY184">
            <v>0.5</v>
          </cell>
          <cell r="DZ184">
            <v>-0.1</v>
          </cell>
          <cell r="EA184">
            <v>1.4</v>
          </cell>
          <cell r="EB184">
            <v>-1.8</v>
          </cell>
          <cell r="EC184">
            <v>-2</v>
          </cell>
          <cell r="ED184">
            <v>1.5</v>
          </cell>
          <cell r="EE184">
            <v>2.1</v>
          </cell>
          <cell r="EF184">
            <v>1.2</v>
          </cell>
          <cell r="EG184">
            <v>0</v>
          </cell>
          <cell r="EH184">
            <v>2.2000000000000002</v>
          </cell>
          <cell r="EI184">
            <v>-1.3</v>
          </cell>
          <cell r="EJ184">
            <v>-1</v>
          </cell>
          <cell r="EK184">
            <v>-5.5</v>
          </cell>
          <cell r="EL184">
            <v>-0.5</v>
          </cell>
          <cell r="EM184">
            <v>-1.7</v>
          </cell>
          <cell r="EN184">
            <v>2.4</v>
          </cell>
          <cell r="EO184">
            <v>-0.5</v>
          </cell>
          <cell r="EP184">
            <v>-1.5</v>
          </cell>
          <cell r="EQ184">
            <v>2.2000000000000002</v>
          </cell>
          <cell r="ER184">
            <v>-8</v>
          </cell>
          <cell r="ES184">
            <v>11.9</v>
          </cell>
          <cell r="ET184">
            <v>1.2</v>
          </cell>
          <cell r="EU184">
            <v>0.8</v>
          </cell>
          <cell r="EV184">
            <v>1.5</v>
          </cell>
          <cell r="EW184">
            <v>1.1000000000000001</v>
          </cell>
          <cell r="EX184">
            <v>0.1</v>
          </cell>
          <cell r="EY184">
            <v>1.9</v>
          </cell>
          <cell r="EZ184">
            <v>-0.6</v>
          </cell>
          <cell r="FA184">
            <v>-1.4</v>
          </cell>
          <cell r="FB184">
            <v>1</v>
          </cell>
          <cell r="FC184">
            <v>-1.1000000000000001</v>
          </cell>
          <cell r="FD184">
            <v>-1</v>
          </cell>
          <cell r="FE184">
            <v>-2.9</v>
          </cell>
          <cell r="FF184">
            <v>0.3</v>
          </cell>
          <cell r="FG184">
            <v>1</v>
          </cell>
          <cell r="FH184">
            <v>0.8</v>
          </cell>
          <cell r="FI184">
            <v>0.6</v>
          </cell>
          <cell r="FJ184">
            <v>0.4</v>
          </cell>
          <cell r="FK184">
            <v>1.3</v>
          </cell>
          <cell r="FL184">
            <v>1.5</v>
          </cell>
          <cell r="FM184">
            <v>0.5</v>
          </cell>
          <cell r="FN184">
            <v>2.2000000000000002</v>
          </cell>
          <cell r="FO184">
            <v>2.5</v>
          </cell>
          <cell r="FP184">
            <v>0.5</v>
          </cell>
          <cell r="FQ184">
            <v>0</v>
          </cell>
          <cell r="FR184">
            <v>0</v>
          </cell>
          <cell r="FS184">
            <v>0.5</v>
          </cell>
          <cell r="FT184">
            <v>-0.6</v>
          </cell>
          <cell r="FU184">
            <v>0.3</v>
          </cell>
          <cell r="FV184">
            <v>0.7</v>
          </cell>
          <cell r="FW184">
            <v>-0.4</v>
          </cell>
          <cell r="FX184">
            <v>1</v>
          </cell>
          <cell r="GA184">
            <v>0.1</v>
          </cell>
          <cell r="GB184">
            <v>-0.5</v>
          </cell>
          <cell r="GC184">
            <v>0.2</v>
          </cell>
          <cell r="GD184">
            <v>0.4</v>
          </cell>
          <cell r="GE184">
            <v>0.5</v>
          </cell>
          <cell r="GF184">
            <v>0</v>
          </cell>
          <cell r="GH184">
            <v>-0.8</v>
          </cell>
          <cell r="GK184">
            <v>0.5</v>
          </cell>
          <cell r="GL184">
            <v>0.7</v>
          </cell>
          <cell r="GM184">
            <v>2.2000000000000002</v>
          </cell>
          <cell r="GN184">
            <v>3.6</v>
          </cell>
          <cell r="GO184">
            <v>-0.9</v>
          </cell>
          <cell r="GP184">
            <v>-0.4</v>
          </cell>
          <cell r="GQ184">
            <v>0.1</v>
          </cell>
          <cell r="GR184">
            <v>0.1</v>
          </cell>
          <cell r="GS184">
            <v>0.1</v>
          </cell>
          <cell r="GT184">
            <v>1.3</v>
          </cell>
          <cell r="GU184">
            <v>-0.8</v>
          </cell>
          <cell r="GV184">
            <v>-0.1</v>
          </cell>
          <cell r="GW184">
            <v>0</v>
          </cell>
          <cell r="GX184">
            <v>2.2000000000000002</v>
          </cell>
          <cell r="GY184">
            <v>-0.4</v>
          </cell>
          <cell r="GZ184">
            <v>1.6</v>
          </cell>
          <cell r="HA184">
            <v>0.2</v>
          </cell>
          <cell r="HB184">
            <v>1</v>
          </cell>
          <cell r="HC184">
            <v>1.6</v>
          </cell>
          <cell r="HD184">
            <v>5.2</v>
          </cell>
          <cell r="HE184">
            <v>6.9</v>
          </cell>
          <cell r="HF184">
            <v>9.1</v>
          </cell>
          <cell r="HG184">
            <v>0.6</v>
          </cell>
          <cell r="HH184">
            <v>0.8</v>
          </cell>
          <cell r="HI184">
            <v>-4.0999999999999996</v>
          </cell>
          <cell r="HJ184">
            <v>1.6</v>
          </cell>
          <cell r="HK184">
            <v>1.7</v>
          </cell>
          <cell r="HL184">
            <v>1.9</v>
          </cell>
          <cell r="HM184">
            <v>-0.4</v>
          </cell>
          <cell r="HN184">
            <v>0.1</v>
          </cell>
          <cell r="HO184">
            <v>0.2</v>
          </cell>
          <cell r="HP184">
            <v>3.6</v>
          </cell>
          <cell r="HQ184">
            <v>1.3</v>
          </cell>
          <cell r="HR184">
            <v>0</v>
          </cell>
          <cell r="HS184">
            <v>0</v>
          </cell>
          <cell r="HT184">
            <v>-0.1</v>
          </cell>
          <cell r="HU184">
            <v>1.2</v>
          </cell>
          <cell r="HV184">
            <v>0</v>
          </cell>
          <cell r="HW184">
            <v>0.9</v>
          </cell>
          <cell r="HX184">
            <v>-1.1000000000000001</v>
          </cell>
          <cell r="HY184">
            <v>1</v>
          </cell>
          <cell r="IB184">
            <v>0.6</v>
          </cell>
          <cell r="IF184">
            <v>0.7</v>
          </cell>
          <cell r="IG184">
            <v>0.9</v>
          </cell>
          <cell r="II184">
            <v>4.0999999999999996</v>
          </cell>
          <cell r="IJ184">
            <v>2.2000000000000002</v>
          </cell>
          <cell r="IK184">
            <v>5.7</v>
          </cell>
          <cell r="IL184">
            <v>0</v>
          </cell>
        </row>
        <row r="185">
          <cell r="B185">
            <v>106.1</v>
          </cell>
          <cell r="C185">
            <v>109.8</v>
          </cell>
          <cell r="D185">
            <v>113.3</v>
          </cell>
          <cell r="E185">
            <v>108.2</v>
          </cell>
          <cell r="F185">
            <v>105.2</v>
          </cell>
          <cell r="G185">
            <v>110.9</v>
          </cell>
          <cell r="H185">
            <v>110.9</v>
          </cell>
          <cell r="I185">
            <v>111.3</v>
          </cell>
          <cell r="J185">
            <v>111.4</v>
          </cell>
          <cell r="K185">
            <v>107.7</v>
          </cell>
          <cell r="L185">
            <v>100.4</v>
          </cell>
          <cell r="M185">
            <v>103.1</v>
          </cell>
          <cell r="N185">
            <v>96</v>
          </cell>
          <cell r="O185">
            <v>102</v>
          </cell>
          <cell r="P185">
            <v>91.3</v>
          </cell>
          <cell r="Q185">
            <v>102.9</v>
          </cell>
          <cell r="R185">
            <v>106.4</v>
          </cell>
          <cell r="S185">
            <v>94.9</v>
          </cell>
          <cell r="T185">
            <v>91.3</v>
          </cell>
          <cell r="U185">
            <v>107.9</v>
          </cell>
          <cell r="V185">
            <v>80.900000000000006</v>
          </cell>
          <cell r="W185">
            <v>112.2</v>
          </cell>
          <cell r="X185">
            <v>113.6</v>
          </cell>
          <cell r="Y185">
            <v>111</v>
          </cell>
          <cell r="Z185">
            <v>111.1</v>
          </cell>
          <cell r="AA185">
            <v>108</v>
          </cell>
          <cell r="AB185">
            <v>113.8</v>
          </cell>
          <cell r="AC185">
            <v>105.9</v>
          </cell>
          <cell r="AD185">
            <v>96.3</v>
          </cell>
          <cell r="AE185">
            <v>117</v>
          </cell>
          <cell r="AF185">
            <v>100.5</v>
          </cell>
          <cell r="AG185">
            <v>105.6</v>
          </cell>
          <cell r="AH185">
            <v>102.1</v>
          </cell>
          <cell r="AI185">
            <v>110.5</v>
          </cell>
          <cell r="AJ185">
            <v>115.2</v>
          </cell>
          <cell r="AK185">
            <v>111.5</v>
          </cell>
          <cell r="AL185">
            <v>112.2</v>
          </cell>
          <cell r="AM185">
            <v>103.4</v>
          </cell>
          <cell r="AN185">
            <v>117.3</v>
          </cell>
          <cell r="AO185">
            <v>124.7</v>
          </cell>
          <cell r="AP185">
            <v>106.3</v>
          </cell>
          <cell r="AQ185">
            <v>107.3</v>
          </cell>
          <cell r="AR185">
            <v>107.2</v>
          </cell>
          <cell r="AS185">
            <v>108.6</v>
          </cell>
          <cell r="AT185">
            <v>105.8</v>
          </cell>
          <cell r="AU185">
            <v>104.7</v>
          </cell>
          <cell r="AV185">
            <v>112.3</v>
          </cell>
          <cell r="AW185">
            <v>104.8</v>
          </cell>
          <cell r="AX185">
            <v>106.2</v>
          </cell>
          <cell r="AY185">
            <v>108</v>
          </cell>
          <cell r="AZ185">
            <v>105.4</v>
          </cell>
          <cell r="BA185">
            <v>105.4</v>
          </cell>
          <cell r="BD185">
            <v>114</v>
          </cell>
          <cell r="BE185">
            <v>98.1</v>
          </cell>
          <cell r="BF185">
            <v>106.8</v>
          </cell>
          <cell r="BG185">
            <v>110.6</v>
          </cell>
          <cell r="BH185">
            <v>110.2</v>
          </cell>
          <cell r="BI185">
            <v>111.5</v>
          </cell>
          <cell r="BK185">
            <v>94.4</v>
          </cell>
          <cell r="BN185">
            <v>109.6</v>
          </cell>
          <cell r="BO185">
            <v>107.4</v>
          </cell>
          <cell r="BP185">
            <v>107</v>
          </cell>
          <cell r="BQ185">
            <v>108.3</v>
          </cell>
          <cell r="BR185">
            <v>103.4</v>
          </cell>
          <cell r="BS185">
            <v>106.7</v>
          </cell>
          <cell r="BT185">
            <v>104.9</v>
          </cell>
          <cell r="BU185">
            <v>104.7</v>
          </cell>
          <cell r="BV185">
            <v>104.7</v>
          </cell>
          <cell r="BW185">
            <v>103.6</v>
          </cell>
          <cell r="BX185">
            <v>106.3</v>
          </cell>
          <cell r="BY185">
            <v>107.1</v>
          </cell>
          <cell r="BZ185">
            <v>107.9</v>
          </cell>
          <cell r="CA185">
            <v>111.8</v>
          </cell>
          <cell r="CB185">
            <v>107</v>
          </cell>
          <cell r="CC185">
            <v>119.4</v>
          </cell>
          <cell r="CD185">
            <v>96.9</v>
          </cell>
          <cell r="CE185">
            <v>110.8</v>
          </cell>
          <cell r="CF185">
            <v>119.4</v>
          </cell>
          <cell r="CG185">
            <v>133.30000000000001</v>
          </cell>
          <cell r="CH185">
            <v>137.19999999999999</v>
          </cell>
          <cell r="CI185">
            <v>146.30000000000001</v>
          </cell>
          <cell r="CJ185">
            <v>106.6</v>
          </cell>
          <cell r="CK185">
            <v>115.7</v>
          </cell>
          <cell r="CL185">
            <v>114.9</v>
          </cell>
          <cell r="CM185">
            <v>109.3</v>
          </cell>
          <cell r="CN185">
            <v>108.6</v>
          </cell>
          <cell r="CO185">
            <v>105.8</v>
          </cell>
          <cell r="CP185">
            <v>110.1</v>
          </cell>
          <cell r="CQ185">
            <v>110.3</v>
          </cell>
          <cell r="CR185">
            <v>102.1</v>
          </cell>
          <cell r="CS185">
            <v>116.1</v>
          </cell>
          <cell r="CT185">
            <v>122.5</v>
          </cell>
          <cell r="CU185">
            <v>107.7</v>
          </cell>
          <cell r="CV185">
            <v>109.9</v>
          </cell>
          <cell r="CW185">
            <v>107.3</v>
          </cell>
          <cell r="CX185">
            <v>105.3</v>
          </cell>
          <cell r="CY185">
            <v>94.9</v>
          </cell>
          <cell r="CZ185">
            <v>91.7</v>
          </cell>
          <cell r="DA185">
            <v>99.9</v>
          </cell>
          <cell r="DB185">
            <v>116.6</v>
          </cell>
          <cell r="DE185">
            <v>109.1</v>
          </cell>
          <cell r="DI185">
            <v>106.4</v>
          </cell>
          <cell r="DJ185">
            <v>117.9</v>
          </cell>
          <cell r="DL185">
            <v>97.5</v>
          </cell>
          <cell r="DM185">
            <v>95.4</v>
          </cell>
          <cell r="DN185">
            <v>99.4</v>
          </cell>
          <cell r="DO185">
            <v>126.7</v>
          </cell>
          <cell r="DW185">
            <v>111.2</v>
          </cell>
          <cell r="DY185">
            <v>0.6</v>
          </cell>
          <cell r="DZ185">
            <v>1.1000000000000001</v>
          </cell>
          <cell r="EA185">
            <v>0.3</v>
          </cell>
          <cell r="EB185">
            <v>3.2</v>
          </cell>
          <cell r="EC185">
            <v>0.3</v>
          </cell>
          <cell r="ED185">
            <v>0.6</v>
          </cell>
          <cell r="EE185">
            <v>1.3</v>
          </cell>
          <cell r="EF185">
            <v>-0.2</v>
          </cell>
          <cell r="EG185">
            <v>1.6</v>
          </cell>
          <cell r="EH185">
            <v>0.7</v>
          </cell>
          <cell r="EI185">
            <v>0.5</v>
          </cell>
          <cell r="EJ185">
            <v>0.3</v>
          </cell>
          <cell r="EK185">
            <v>0.6</v>
          </cell>
          <cell r="EL185">
            <v>-0.3</v>
          </cell>
          <cell r="EM185">
            <v>0.6</v>
          </cell>
          <cell r="EN185">
            <v>1</v>
          </cell>
          <cell r="EO185">
            <v>0.4</v>
          </cell>
          <cell r="EP185">
            <v>0.7</v>
          </cell>
          <cell r="EQ185">
            <v>-0.5</v>
          </cell>
          <cell r="ER185">
            <v>3.3</v>
          </cell>
          <cell r="ES185">
            <v>-3.6</v>
          </cell>
          <cell r="ET185">
            <v>1.4</v>
          </cell>
          <cell r="EU185">
            <v>2.8</v>
          </cell>
          <cell r="EV185">
            <v>0.4</v>
          </cell>
          <cell r="EW185">
            <v>0.3</v>
          </cell>
          <cell r="EX185">
            <v>0.4</v>
          </cell>
          <cell r="EY185">
            <v>0.2</v>
          </cell>
          <cell r="EZ185">
            <v>0.7</v>
          </cell>
          <cell r="FA185">
            <v>-0.3</v>
          </cell>
          <cell r="FB185">
            <v>1.4</v>
          </cell>
          <cell r="FC185">
            <v>0.5</v>
          </cell>
          <cell r="FD185">
            <v>-0.4</v>
          </cell>
          <cell r="FE185">
            <v>1.7</v>
          </cell>
          <cell r="FF185">
            <v>1.2</v>
          </cell>
          <cell r="FG185">
            <v>0.4</v>
          </cell>
          <cell r="FH185">
            <v>0.3</v>
          </cell>
          <cell r="FI185">
            <v>0.6</v>
          </cell>
          <cell r="FJ185">
            <v>-0.2</v>
          </cell>
          <cell r="FK185">
            <v>-0.3</v>
          </cell>
          <cell r="FL185">
            <v>1</v>
          </cell>
          <cell r="FM185">
            <v>-0.2</v>
          </cell>
          <cell r="FN185">
            <v>-0.9</v>
          </cell>
          <cell r="FO185">
            <v>-1.8</v>
          </cell>
          <cell r="FP185">
            <v>-0.5</v>
          </cell>
          <cell r="FQ185">
            <v>0.1</v>
          </cell>
          <cell r="FR185">
            <v>0</v>
          </cell>
          <cell r="FS185">
            <v>0.5</v>
          </cell>
          <cell r="FT185">
            <v>-0.8</v>
          </cell>
          <cell r="FU185">
            <v>0.2</v>
          </cell>
          <cell r="FV185">
            <v>-0.3</v>
          </cell>
          <cell r="FW185">
            <v>0.6</v>
          </cell>
          <cell r="FX185">
            <v>0.1</v>
          </cell>
          <cell r="GA185">
            <v>1.3</v>
          </cell>
          <cell r="GB185">
            <v>-2.2999999999999998</v>
          </cell>
          <cell r="GC185">
            <v>0.2</v>
          </cell>
          <cell r="GD185">
            <v>0.2</v>
          </cell>
          <cell r="GE185">
            <v>0.1</v>
          </cell>
          <cell r="GF185">
            <v>0.5</v>
          </cell>
          <cell r="GH185">
            <v>-3.5</v>
          </cell>
          <cell r="GK185">
            <v>-0.4</v>
          </cell>
          <cell r="GL185">
            <v>-0.3</v>
          </cell>
          <cell r="GM185">
            <v>-1.3</v>
          </cell>
          <cell r="GN185">
            <v>-2.2999999999999998</v>
          </cell>
          <cell r="GO185">
            <v>0.9</v>
          </cell>
          <cell r="GP185">
            <v>0.1</v>
          </cell>
          <cell r="GQ185">
            <v>0.5</v>
          </cell>
          <cell r="GR185">
            <v>0.5</v>
          </cell>
          <cell r="GS185">
            <v>0.5</v>
          </cell>
          <cell r="GT185">
            <v>0.2</v>
          </cell>
          <cell r="GU185">
            <v>0.5</v>
          </cell>
          <cell r="GV185">
            <v>-0.5</v>
          </cell>
          <cell r="GW185">
            <v>-0.6</v>
          </cell>
          <cell r="GX185">
            <v>0.5</v>
          </cell>
          <cell r="GY185">
            <v>-0.4</v>
          </cell>
          <cell r="GZ185">
            <v>1.4</v>
          </cell>
          <cell r="HA185">
            <v>6.3</v>
          </cell>
          <cell r="HB185">
            <v>0.8</v>
          </cell>
          <cell r="HC185">
            <v>1.4</v>
          </cell>
          <cell r="HD185">
            <v>6.3</v>
          </cell>
          <cell r="HE185">
            <v>6</v>
          </cell>
          <cell r="HF185">
            <v>7.6</v>
          </cell>
          <cell r="HG185">
            <v>0.4</v>
          </cell>
          <cell r="HH185">
            <v>1.3</v>
          </cell>
          <cell r="HI185">
            <v>8</v>
          </cell>
          <cell r="HJ185">
            <v>0</v>
          </cell>
          <cell r="HK185">
            <v>-0.1</v>
          </cell>
          <cell r="HL185">
            <v>0.5</v>
          </cell>
          <cell r="HM185">
            <v>-1.3</v>
          </cell>
          <cell r="HN185">
            <v>0.5</v>
          </cell>
          <cell r="HO185">
            <v>-0.6</v>
          </cell>
          <cell r="HP185">
            <v>0</v>
          </cell>
          <cell r="HQ185">
            <v>1.2</v>
          </cell>
          <cell r="HR185">
            <v>0.7</v>
          </cell>
          <cell r="HS185">
            <v>5.3</v>
          </cell>
          <cell r="HT185">
            <v>0.1</v>
          </cell>
          <cell r="HU185">
            <v>-1.3</v>
          </cell>
          <cell r="HV185">
            <v>-2</v>
          </cell>
          <cell r="HW185">
            <v>-0.8</v>
          </cell>
          <cell r="HX185">
            <v>-3.6</v>
          </cell>
          <cell r="HY185">
            <v>1.2</v>
          </cell>
          <cell r="IB185">
            <v>0.3</v>
          </cell>
          <cell r="IF185">
            <v>-0.6</v>
          </cell>
          <cell r="IG185">
            <v>2.2999999999999998</v>
          </cell>
          <cell r="II185">
            <v>-6.2</v>
          </cell>
          <cell r="IJ185">
            <v>-2.1</v>
          </cell>
          <cell r="IK185">
            <v>-9.8000000000000007</v>
          </cell>
          <cell r="IL185">
            <v>7.8</v>
          </cell>
        </row>
        <row r="186">
          <cell r="B186">
            <v>106.4</v>
          </cell>
          <cell r="C186">
            <v>110.3</v>
          </cell>
          <cell r="D186">
            <v>114.7</v>
          </cell>
          <cell r="E186">
            <v>108.2</v>
          </cell>
          <cell r="F186">
            <v>104.4</v>
          </cell>
          <cell r="G186">
            <v>112.3</v>
          </cell>
          <cell r="H186">
            <v>112.9</v>
          </cell>
          <cell r="I186">
            <v>112</v>
          </cell>
          <cell r="J186">
            <v>112.8</v>
          </cell>
          <cell r="K186">
            <v>109.6</v>
          </cell>
          <cell r="L186">
            <v>100.3</v>
          </cell>
          <cell r="M186">
            <v>103.4</v>
          </cell>
          <cell r="N186">
            <v>97.2</v>
          </cell>
          <cell r="O186">
            <v>100.5</v>
          </cell>
          <cell r="P186">
            <v>89.5</v>
          </cell>
          <cell r="Q186">
            <v>102.4</v>
          </cell>
          <cell r="R186">
            <v>106.5</v>
          </cell>
          <cell r="S186">
            <v>94.7</v>
          </cell>
          <cell r="T186">
            <v>87.2</v>
          </cell>
          <cell r="U186">
            <v>98.1</v>
          </cell>
          <cell r="V186">
            <v>80.5</v>
          </cell>
          <cell r="W186">
            <v>114</v>
          </cell>
          <cell r="X186">
            <v>114.9</v>
          </cell>
          <cell r="Y186">
            <v>113.1</v>
          </cell>
          <cell r="Z186">
            <v>112.3</v>
          </cell>
          <cell r="AA186">
            <v>108.8</v>
          </cell>
          <cell r="AB186">
            <v>115.3</v>
          </cell>
          <cell r="AC186">
            <v>107</v>
          </cell>
          <cell r="AD186">
            <v>98.8</v>
          </cell>
          <cell r="AE186">
            <v>118.7</v>
          </cell>
          <cell r="AF186">
            <v>100.6</v>
          </cell>
          <cell r="AG186">
            <v>107.3</v>
          </cell>
          <cell r="AH186">
            <v>102</v>
          </cell>
          <cell r="AI186">
            <v>110.7</v>
          </cell>
          <cell r="AJ186">
            <v>116.5</v>
          </cell>
          <cell r="AK186">
            <v>112.7</v>
          </cell>
          <cell r="AL186">
            <v>113.4</v>
          </cell>
          <cell r="AM186">
            <v>104.7</v>
          </cell>
          <cell r="AN186">
            <v>118.1</v>
          </cell>
          <cell r="AO186">
            <v>126.1</v>
          </cell>
          <cell r="AP186">
            <v>106.8</v>
          </cell>
          <cell r="AQ186">
            <v>107.7</v>
          </cell>
          <cell r="AR186">
            <v>107.4</v>
          </cell>
          <cell r="AS186">
            <v>109.8</v>
          </cell>
          <cell r="AT186">
            <v>106.6</v>
          </cell>
          <cell r="AU186">
            <v>105.4</v>
          </cell>
          <cell r="AV186">
            <v>114.2</v>
          </cell>
          <cell r="AW186">
            <v>106.2</v>
          </cell>
          <cell r="AX186">
            <v>106.2</v>
          </cell>
          <cell r="AY186">
            <v>108.7</v>
          </cell>
          <cell r="AZ186">
            <v>104.1</v>
          </cell>
          <cell r="BA186">
            <v>107.4</v>
          </cell>
          <cell r="BD186">
            <v>112.8</v>
          </cell>
          <cell r="BE186">
            <v>96.2</v>
          </cell>
          <cell r="BF186">
            <v>106.9</v>
          </cell>
          <cell r="BG186">
            <v>110.6</v>
          </cell>
          <cell r="BH186">
            <v>110.3</v>
          </cell>
          <cell r="BI186">
            <v>111.2</v>
          </cell>
          <cell r="BK186">
            <v>91.6</v>
          </cell>
          <cell r="BN186">
            <v>110.6</v>
          </cell>
          <cell r="BO186">
            <v>108</v>
          </cell>
          <cell r="BP186">
            <v>109.4</v>
          </cell>
          <cell r="BQ186">
            <v>112.7</v>
          </cell>
          <cell r="BR186">
            <v>102.2</v>
          </cell>
          <cell r="BS186">
            <v>105.9</v>
          </cell>
          <cell r="BT186">
            <v>105.1</v>
          </cell>
          <cell r="BU186">
            <v>104.3</v>
          </cell>
          <cell r="BV186">
            <v>104.3</v>
          </cell>
          <cell r="BW186">
            <v>104.9</v>
          </cell>
          <cell r="BX186">
            <v>106.6</v>
          </cell>
          <cell r="BY186">
            <v>109.1</v>
          </cell>
          <cell r="BZ186">
            <v>110.6</v>
          </cell>
          <cell r="CA186">
            <v>113.3</v>
          </cell>
          <cell r="CB186">
            <v>108.2</v>
          </cell>
          <cell r="CC186">
            <v>121.9</v>
          </cell>
          <cell r="CD186">
            <v>96.9</v>
          </cell>
          <cell r="CE186">
            <v>111.6</v>
          </cell>
          <cell r="CF186">
            <v>121.9</v>
          </cell>
          <cell r="CG186">
            <v>125.6</v>
          </cell>
          <cell r="CH186">
            <v>127.7</v>
          </cell>
          <cell r="CI186">
            <v>133</v>
          </cell>
          <cell r="CJ186">
            <v>106.2</v>
          </cell>
          <cell r="CK186">
            <v>116.3</v>
          </cell>
          <cell r="CL186">
            <v>115.6</v>
          </cell>
          <cell r="CM186">
            <v>108.9</v>
          </cell>
          <cell r="CN186">
            <v>108.1</v>
          </cell>
          <cell r="CO186">
            <v>104.6</v>
          </cell>
          <cell r="CP186">
            <v>110.6</v>
          </cell>
          <cell r="CQ186">
            <v>109.8</v>
          </cell>
          <cell r="CR186">
            <v>101.8</v>
          </cell>
          <cell r="CS186">
            <v>116.8</v>
          </cell>
          <cell r="CT186">
            <v>122.6</v>
          </cell>
          <cell r="CU186">
            <v>107</v>
          </cell>
          <cell r="CV186">
            <v>110.1</v>
          </cell>
          <cell r="CW186">
            <v>106.5</v>
          </cell>
          <cell r="CX186">
            <v>105.2</v>
          </cell>
          <cell r="CY186">
            <v>95.2</v>
          </cell>
          <cell r="CZ186">
            <v>90.5</v>
          </cell>
          <cell r="DA186">
            <v>102.5</v>
          </cell>
          <cell r="DB186">
            <v>116.8</v>
          </cell>
          <cell r="DE186">
            <v>111.1</v>
          </cell>
          <cell r="DI186">
            <v>109.3</v>
          </cell>
          <cell r="DJ186">
            <v>118.8</v>
          </cell>
          <cell r="DL186">
            <v>95.8</v>
          </cell>
          <cell r="DM186">
            <v>95.6</v>
          </cell>
          <cell r="DN186">
            <v>95.9</v>
          </cell>
          <cell r="DO186">
            <v>126.7</v>
          </cell>
          <cell r="DW186">
            <v>111.2</v>
          </cell>
          <cell r="DY186">
            <v>0.3</v>
          </cell>
          <cell r="DZ186">
            <v>0.5</v>
          </cell>
          <cell r="EA186">
            <v>1.2</v>
          </cell>
          <cell r="EB186">
            <v>0</v>
          </cell>
          <cell r="EC186">
            <v>-0.8</v>
          </cell>
          <cell r="ED186">
            <v>1.3</v>
          </cell>
          <cell r="EE186">
            <v>1.8</v>
          </cell>
          <cell r="EF186">
            <v>0.6</v>
          </cell>
          <cell r="EG186">
            <v>1.3</v>
          </cell>
          <cell r="EH186">
            <v>1.8</v>
          </cell>
          <cell r="EI186">
            <v>-0.1</v>
          </cell>
          <cell r="EJ186">
            <v>0.3</v>
          </cell>
          <cell r="EK186">
            <v>1.3</v>
          </cell>
          <cell r="EL186">
            <v>-1.5</v>
          </cell>
          <cell r="EM186">
            <v>-2</v>
          </cell>
          <cell r="EN186">
            <v>-0.5</v>
          </cell>
          <cell r="EO186">
            <v>0.1</v>
          </cell>
          <cell r="EP186">
            <v>-0.2</v>
          </cell>
          <cell r="EQ186">
            <v>-4.5</v>
          </cell>
          <cell r="ER186">
            <v>-9.1</v>
          </cell>
          <cell r="ES186">
            <v>-0.5</v>
          </cell>
          <cell r="ET186">
            <v>1.6</v>
          </cell>
          <cell r="EU186">
            <v>1.1000000000000001</v>
          </cell>
          <cell r="EV186">
            <v>1.9</v>
          </cell>
          <cell r="EW186">
            <v>1.1000000000000001</v>
          </cell>
          <cell r="EX186">
            <v>0.7</v>
          </cell>
          <cell r="EY186">
            <v>1.3</v>
          </cell>
          <cell r="EZ186">
            <v>1</v>
          </cell>
          <cell r="FA186">
            <v>2.6</v>
          </cell>
          <cell r="FB186">
            <v>1.5</v>
          </cell>
          <cell r="FC186">
            <v>0.1</v>
          </cell>
          <cell r="FD186">
            <v>1.6</v>
          </cell>
          <cell r="FE186">
            <v>-0.1</v>
          </cell>
          <cell r="FF186">
            <v>0.2</v>
          </cell>
          <cell r="FG186">
            <v>1.1000000000000001</v>
          </cell>
          <cell r="FH186">
            <v>1.1000000000000001</v>
          </cell>
          <cell r="FI186">
            <v>1.1000000000000001</v>
          </cell>
          <cell r="FJ186">
            <v>1.3</v>
          </cell>
          <cell r="FK186">
            <v>0.7</v>
          </cell>
          <cell r="FL186">
            <v>1.1000000000000001</v>
          </cell>
          <cell r="FM186">
            <v>0.5</v>
          </cell>
          <cell r="FN186">
            <v>0.4</v>
          </cell>
          <cell r="FO186">
            <v>0.2</v>
          </cell>
          <cell r="FP186">
            <v>1.1000000000000001</v>
          </cell>
          <cell r="FQ186">
            <v>0.8</v>
          </cell>
          <cell r="FR186">
            <v>0.7</v>
          </cell>
          <cell r="FS186">
            <v>1.7</v>
          </cell>
          <cell r="FT186">
            <v>1.3</v>
          </cell>
          <cell r="FU186">
            <v>0</v>
          </cell>
          <cell r="FV186">
            <v>0.6</v>
          </cell>
          <cell r="FW186">
            <v>-1.2</v>
          </cell>
          <cell r="FX186">
            <v>1.9</v>
          </cell>
          <cell r="GA186">
            <v>-1.1000000000000001</v>
          </cell>
          <cell r="GB186">
            <v>-1.9</v>
          </cell>
          <cell r="GC186">
            <v>0.1</v>
          </cell>
          <cell r="GD186">
            <v>0</v>
          </cell>
          <cell r="GE186">
            <v>0.1</v>
          </cell>
          <cell r="GF186">
            <v>-0.3</v>
          </cell>
          <cell r="GH186">
            <v>-3</v>
          </cell>
          <cell r="GK186">
            <v>0.9</v>
          </cell>
          <cell r="GL186">
            <v>0.6</v>
          </cell>
          <cell r="GM186">
            <v>2.2000000000000002</v>
          </cell>
          <cell r="GN186">
            <v>4.0999999999999996</v>
          </cell>
          <cell r="GO186">
            <v>-1.2</v>
          </cell>
          <cell r="GP186">
            <v>-0.7</v>
          </cell>
          <cell r="GQ186">
            <v>0.2</v>
          </cell>
          <cell r="GR186">
            <v>-0.4</v>
          </cell>
          <cell r="GS186">
            <v>-0.4</v>
          </cell>
          <cell r="GT186">
            <v>1.3</v>
          </cell>
          <cell r="GU186">
            <v>0.3</v>
          </cell>
          <cell r="GV186">
            <v>1.9</v>
          </cell>
          <cell r="GW186">
            <v>2.5</v>
          </cell>
          <cell r="GX186">
            <v>1.3</v>
          </cell>
          <cell r="GY186">
            <v>1.1000000000000001</v>
          </cell>
          <cell r="GZ186">
            <v>2.1</v>
          </cell>
          <cell r="HA186">
            <v>0</v>
          </cell>
          <cell r="HB186">
            <v>0.7</v>
          </cell>
          <cell r="HC186">
            <v>2.1</v>
          </cell>
          <cell r="HD186">
            <v>-5.8</v>
          </cell>
          <cell r="HE186">
            <v>-6.9</v>
          </cell>
          <cell r="HF186">
            <v>-9.1</v>
          </cell>
          <cell r="HG186">
            <v>-0.4</v>
          </cell>
          <cell r="HH186">
            <v>0.5</v>
          </cell>
          <cell r="HI186">
            <v>0.6</v>
          </cell>
          <cell r="HJ186">
            <v>-0.4</v>
          </cell>
          <cell r="HK186">
            <v>-0.5</v>
          </cell>
          <cell r="HL186">
            <v>-1.1000000000000001</v>
          </cell>
          <cell r="HM186">
            <v>0.5</v>
          </cell>
          <cell r="HN186">
            <v>-0.5</v>
          </cell>
          <cell r="HO186">
            <v>-0.3</v>
          </cell>
          <cell r="HP186">
            <v>0.6</v>
          </cell>
          <cell r="HQ186">
            <v>0.1</v>
          </cell>
          <cell r="HR186">
            <v>-0.6</v>
          </cell>
          <cell r="HS186">
            <v>0.2</v>
          </cell>
          <cell r="HT186">
            <v>-0.7</v>
          </cell>
          <cell r="HU186">
            <v>-0.1</v>
          </cell>
          <cell r="HV186">
            <v>0.3</v>
          </cell>
          <cell r="HW186">
            <v>-1.3</v>
          </cell>
          <cell r="HX186">
            <v>2.6</v>
          </cell>
          <cell r="HY186">
            <v>0.2</v>
          </cell>
          <cell r="IB186">
            <v>1.8</v>
          </cell>
          <cell r="IF186">
            <v>2.7</v>
          </cell>
          <cell r="IG186">
            <v>0.8</v>
          </cell>
          <cell r="II186">
            <v>-1.7</v>
          </cell>
          <cell r="IJ186">
            <v>0.2</v>
          </cell>
          <cell r="IK186">
            <v>-3.5</v>
          </cell>
          <cell r="IL186">
            <v>0</v>
          </cell>
        </row>
        <row r="187">
          <cell r="B187">
            <v>106</v>
          </cell>
          <cell r="C187">
            <v>111.7</v>
          </cell>
          <cell r="D187">
            <v>114.8</v>
          </cell>
          <cell r="E187">
            <v>113</v>
          </cell>
          <cell r="F187">
            <v>104</v>
          </cell>
          <cell r="G187">
            <v>112.8</v>
          </cell>
          <cell r="H187">
            <v>113.9</v>
          </cell>
          <cell r="I187">
            <v>112.5</v>
          </cell>
          <cell r="J187">
            <v>112.3</v>
          </cell>
          <cell r="K187">
            <v>109.4</v>
          </cell>
          <cell r="L187">
            <v>99.1</v>
          </cell>
          <cell r="M187">
            <v>102.1</v>
          </cell>
          <cell r="N187">
            <v>97.1</v>
          </cell>
          <cell r="O187">
            <v>98.6</v>
          </cell>
          <cell r="P187">
            <v>88.1</v>
          </cell>
          <cell r="Q187">
            <v>104.1</v>
          </cell>
          <cell r="R187">
            <v>104.1</v>
          </cell>
          <cell r="S187">
            <v>93.3</v>
          </cell>
          <cell r="T187">
            <v>80.7</v>
          </cell>
          <cell r="U187">
            <v>96.8</v>
          </cell>
          <cell r="V187">
            <v>70.5</v>
          </cell>
          <cell r="W187">
            <v>114.6</v>
          </cell>
          <cell r="X187">
            <v>115.3</v>
          </cell>
          <cell r="Y187">
            <v>114</v>
          </cell>
          <cell r="Z187">
            <v>113.2</v>
          </cell>
          <cell r="AA187">
            <v>109.9</v>
          </cell>
          <cell r="AB187">
            <v>116.1</v>
          </cell>
          <cell r="AC187">
            <v>107.5</v>
          </cell>
          <cell r="AD187">
            <v>101.4</v>
          </cell>
          <cell r="AE187">
            <v>119.4</v>
          </cell>
          <cell r="AF187">
            <v>99.7</v>
          </cell>
          <cell r="AG187">
            <v>107.2</v>
          </cell>
          <cell r="AH187">
            <v>102.9</v>
          </cell>
          <cell r="AI187">
            <v>111.8</v>
          </cell>
          <cell r="AJ187">
            <v>120.2</v>
          </cell>
          <cell r="AK187">
            <v>113.1</v>
          </cell>
          <cell r="AL187">
            <v>114.2</v>
          </cell>
          <cell r="AM187">
            <v>105.3</v>
          </cell>
          <cell r="AN187">
            <v>117.3</v>
          </cell>
          <cell r="AO187">
            <v>137.5</v>
          </cell>
          <cell r="AP187">
            <v>106.6</v>
          </cell>
          <cell r="AQ187">
            <v>107.9</v>
          </cell>
          <cell r="AR187">
            <v>107.8</v>
          </cell>
          <cell r="AS187">
            <v>110.5</v>
          </cell>
          <cell r="AT187">
            <v>106.4</v>
          </cell>
          <cell r="AU187">
            <v>103.9</v>
          </cell>
          <cell r="AV187">
            <v>113</v>
          </cell>
          <cell r="AW187">
            <v>106.1</v>
          </cell>
          <cell r="AX187">
            <v>103.7</v>
          </cell>
          <cell r="AY187">
            <v>108.2</v>
          </cell>
          <cell r="AZ187">
            <v>104</v>
          </cell>
          <cell r="BA187">
            <v>98</v>
          </cell>
          <cell r="BD187">
            <v>114.4</v>
          </cell>
          <cell r="BE187">
            <v>94.6</v>
          </cell>
          <cell r="BF187">
            <v>107.1</v>
          </cell>
          <cell r="BG187">
            <v>112.4</v>
          </cell>
          <cell r="BH187">
            <v>112.6</v>
          </cell>
          <cell r="BI187">
            <v>111.7</v>
          </cell>
          <cell r="BK187">
            <v>89.4</v>
          </cell>
          <cell r="BN187">
            <v>111.2</v>
          </cell>
          <cell r="BO187">
            <v>107.4</v>
          </cell>
          <cell r="BP187">
            <v>107.8</v>
          </cell>
          <cell r="BQ187">
            <v>110.5</v>
          </cell>
          <cell r="BR187">
            <v>101.3</v>
          </cell>
          <cell r="BS187">
            <v>106</v>
          </cell>
          <cell r="BT187">
            <v>104.1</v>
          </cell>
          <cell r="BU187">
            <v>103.7</v>
          </cell>
          <cell r="BV187">
            <v>103.7</v>
          </cell>
          <cell r="BW187">
            <v>102.5</v>
          </cell>
          <cell r="BX187">
            <v>106.5</v>
          </cell>
          <cell r="BY187">
            <v>110.4</v>
          </cell>
          <cell r="BZ187">
            <v>112</v>
          </cell>
          <cell r="CA187">
            <v>113.8</v>
          </cell>
          <cell r="CB187">
            <v>109.4</v>
          </cell>
          <cell r="CC187">
            <v>122.1</v>
          </cell>
          <cell r="CD187">
            <v>97.5</v>
          </cell>
          <cell r="CE187">
            <v>110.3</v>
          </cell>
          <cell r="CF187">
            <v>122.1</v>
          </cell>
          <cell r="CG187">
            <v>125.2</v>
          </cell>
          <cell r="CH187">
            <v>128.6</v>
          </cell>
          <cell r="CI187">
            <v>133.69999999999999</v>
          </cell>
          <cell r="CJ187">
            <v>110.1</v>
          </cell>
          <cell r="CK187">
            <v>117.1</v>
          </cell>
          <cell r="CL187">
            <v>110</v>
          </cell>
          <cell r="CM187">
            <v>110.9</v>
          </cell>
          <cell r="CN187">
            <v>110.1</v>
          </cell>
          <cell r="CO187">
            <v>105.8</v>
          </cell>
          <cell r="CP187">
            <v>115.3</v>
          </cell>
          <cell r="CQ187">
            <v>109.9</v>
          </cell>
          <cell r="CR187">
            <v>101</v>
          </cell>
          <cell r="CS187">
            <v>118.3</v>
          </cell>
          <cell r="CT187">
            <v>125.3</v>
          </cell>
          <cell r="CU187">
            <v>106.8</v>
          </cell>
          <cell r="CV187">
            <v>110.1</v>
          </cell>
          <cell r="CW187">
            <v>106.3</v>
          </cell>
          <cell r="CX187">
            <v>105.7</v>
          </cell>
          <cell r="CY187">
            <v>94.7</v>
          </cell>
          <cell r="CZ187">
            <v>90.2</v>
          </cell>
          <cell r="DA187">
            <v>101.6</v>
          </cell>
          <cell r="DB187">
            <v>118.3</v>
          </cell>
          <cell r="DE187">
            <v>112.4</v>
          </cell>
          <cell r="DI187">
            <v>110.7</v>
          </cell>
          <cell r="DJ187">
            <v>119.5</v>
          </cell>
          <cell r="DL187">
            <v>96.1</v>
          </cell>
          <cell r="DM187">
            <v>98</v>
          </cell>
          <cell r="DN187">
            <v>93.7</v>
          </cell>
          <cell r="DO187">
            <v>126.7</v>
          </cell>
          <cell r="DW187">
            <v>111.8</v>
          </cell>
          <cell r="DY187">
            <v>-0.4</v>
          </cell>
          <cell r="DZ187">
            <v>1.3</v>
          </cell>
          <cell r="EA187">
            <v>0.1</v>
          </cell>
          <cell r="EB187">
            <v>4.4000000000000004</v>
          </cell>
          <cell r="EC187">
            <v>-0.4</v>
          </cell>
          <cell r="ED187">
            <v>0.4</v>
          </cell>
          <cell r="EE187">
            <v>0.9</v>
          </cell>
          <cell r="EF187">
            <v>0.4</v>
          </cell>
          <cell r="EG187">
            <v>-0.4</v>
          </cell>
          <cell r="EH187">
            <v>-0.2</v>
          </cell>
          <cell r="EI187">
            <v>-1.2</v>
          </cell>
          <cell r="EJ187">
            <v>-1.3</v>
          </cell>
          <cell r="EK187">
            <v>-0.1</v>
          </cell>
          <cell r="EL187">
            <v>-1.9</v>
          </cell>
          <cell r="EM187">
            <v>-1.6</v>
          </cell>
          <cell r="EN187">
            <v>1.7</v>
          </cell>
          <cell r="EO187">
            <v>-2.2999999999999998</v>
          </cell>
          <cell r="EP187">
            <v>-1.5</v>
          </cell>
          <cell r="EQ187">
            <v>-7.5</v>
          </cell>
          <cell r="ER187">
            <v>-1.3</v>
          </cell>
          <cell r="ES187">
            <v>-12.4</v>
          </cell>
          <cell r="ET187">
            <v>0.5</v>
          </cell>
          <cell r="EU187">
            <v>0.3</v>
          </cell>
          <cell r="EV187">
            <v>0.8</v>
          </cell>
          <cell r="EW187">
            <v>0.8</v>
          </cell>
          <cell r="EX187">
            <v>1</v>
          </cell>
          <cell r="EY187">
            <v>0.7</v>
          </cell>
          <cell r="EZ187">
            <v>0.5</v>
          </cell>
          <cell r="FA187">
            <v>2.6</v>
          </cell>
          <cell r="FB187">
            <v>0.6</v>
          </cell>
          <cell r="FC187">
            <v>-0.9</v>
          </cell>
          <cell r="FD187">
            <v>-0.1</v>
          </cell>
          <cell r="FE187">
            <v>0.9</v>
          </cell>
          <cell r="FF187">
            <v>1</v>
          </cell>
          <cell r="FG187">
            <v>3.2</v>
          </cell>
          <cell r="FH187">
            <v>0.4</v>
          </cell>
          <cell r="FI187">
            <v>0.7</v>
          </cell>
          <cell r="FJ187">
            <v>0.6</v>
          </cell>
          <cell r="FK187">
            <v>-0.7</v>
          </cell>
          <cell r="FL187">
            <v>9</v>
          </cell>
          <cell r="FM187">
            <v>-0.2</v>
          </cell>
          <cell r="FN187">
            <v>0.2</v>
          </cell>
          <cell r="FO187">
            <v>0.4</v>
          </cell>
          <cell r="FP187">
            <v>0.6</v>
          </cell>
          <cell r="FQ187">
            <v>-0.2</v>
          </cell>
          <cell r="FR187">
            <v>-1.4</v>
          </cell>
          <cell r="FS187">
            <v>-1.1000000000000001</v>
          </cell>
          <cell r="FT187">
            <v>-0.1</v>
          </cell>
          <cell r="FU187">
            <v>-2.4</v>
          </cell>
          <cell r="FV187">
            <v>-0.5</v>
          </cell>
          <cell r="FW187">
            <v>-0.1</v>
          </cell>
          <cell r="FX187">
            <v>-8.8000000000000007</v>
          </cell>
          <cell r="GA187">
            <v>1.4</v>
          </cell>
          <cell r="GB187">
            <v>-1.7</v>
          </cell>
          <cell r="GC187">
            <v>0.2</v>
          </cell>
          <cell r="GD187">
            <v>1.6</v>
          </cell>
          <cell r="GE187">
            <v>2.1</v>
          </cell>
          <cell r="GF187">
            <v>0.4</v>
          </cell>
          <cell r="GH187">
            <v>-2.4</v>
          </cell>
          <cell r="GK187">
            <v>0.5</v>
          </cell>
          <cell r="GL187">
            <v>-0.6</v>
          </cell>
          <cell r="GM187">
            <v>-1.5</v>
          </cell>
          <cell r="GN187">
            <v>-2</v>
          </cell>
          <cell r="GO187">
            <v>-0.9</v>
          </cell>
          <cell r="GP187">
            <v>0.1</v>
          </cell>
          <cell r="GQ187">
            <v>-1</v>
          </cell>
          <cell r="GR187">
            <v>-0.6</v>
          </cell>
          <cell r="GS187">
            <v>-0.6</v>
          </cell>
          <cell r="GT187">
            <v>-2.2999999999999998</v>
          </cell>
          <cell r="GU187">
            <v>-0.1</v>
          </cell>
          <cell r="GV187">
            <v>1.2</v>
          </cell>
          <cell r="GW187">
            <v>1.3</v>
          </cell>
          <cell r="GX187">
            <v>0.4</v>
          </cell>
          <cell r="GY187">
            <v>1.1000000000000001</v>
          </cell>
          <cell r="GZ187">
            <v>0.2</v>
          </cell>
          <cell r="HA187">
            <v>0.6</v>
          </cell>
          <cell r="HB187">
            <v>-1.2</v>
          </cell>
          <cell r="HC187">
            <v>0.2</v>
          </cell>
          <cell r="HD187">
            <v>-0.3</v>
          </cell>
          <cell r="HE187">
            <v>0.7</v>
          </cell>
          <cell r="HF187">
            <v>0.5</v>
          </cell>
          <cell r="HG187">
            <v>3.7</v>
          </cell>
          <cell r="HH187">
            <v>0.7</v>
          </cell>
          <cell r="HI187">
            <v>-4.8</v>
          </cell>
          <cell r="HJ187">
            <v>1.8</v>
          </cell>
          <cell r="HK187">
            <v>1.9</v>
          </cell>
          <cell r="HL187">
            <v>1.1000000000000001</v>
          </cell>
          <cell r="HM187">
            <v>4.2</v>
          </cell>
          <cell r="HN187">
            <v>0.1</v>
          </cell>
          <cell r="HO187">
            <v>-0.8</v>
          </cell>
          <cell r="HP187">
            <v>1.3</v>
          </cell>
          <cell r="HQ187">
            <v>2.2000000000000002</v>
          </cell>
          <cell r="HR187">
            <v>-0.2</v>
          </cell>
          <cell r="HS187">
            <v>0</v>
          </cell>
          <cell r="HT187">
            <v>-0.2</v>
          </cell>
          <cell r="HU187">
            <v>0.5</v>
          </cell>
          <cell r="HV187">
            <v>-0.5</v>
          </cell>
          <cell r="HW187">
            <v>-0.3</v>
          </cell>
          <cell r="HX187">
            <v>-0.9</v>
          </cell>
          <cell r="HY187">
            <v>1.3</v>
          </cell>
          <cell r="IB187">
            <v>1.2</v>
          </cell>
          <cell r="IF187">
            <v>1.3</v>
          </cell>
          <cell r="IG187">
            <v>0.6</v>
          </cell>
          <cell r="II187">
            <v>0.3</v>
          </cell>
          <cell r="IJ187">
            <v>2.5</v>
          </cell>
          <cell r="IK187">
            <v>-2.2999999999999998</v>
          </cell>
          <cell r="IL187">
            <v>0</v>
          </cell>
        </row>
        <row r="188">
          <cell r="B188">
            <v>106.7</v>
          </cell>
          <cell r="C188">
            <v>111.5</v>
          </cell>
          <cell r="D188">
            <v>115.4</v>
          </cell>
          <cell r="E188">
            <v>109.4</v>
          </cell>
          <cell r="F188">
            <v>108.8</v>
          </cell>
          <cell r="G188">
            <v>113.4</v>
          </cell>
          <cell r="H188">
            <v>115</v>
          </cell>
          <cell r="I188">
            <v>112.7</v>
          </cell>
          <cell r="J188">
            <v>114.2</v>
          </cell>
          <cell r="K188">
            <v>107.8</v>
          </cell>
          <cell r="L188">
            <v>99.1</v>
          </cell>
          <cell r="M188">
            <v>100.3</v>
          </cell>
          <cell r="N188">
            <v>95.1</v>
          </cell>
          <cell r="O188">
            <v>100.5</v>
          </cell>
          <cell r="P188">
            <v>88.3</v>
          </cell>
          <cell r="Q188">
            <v>102.3</v>
          </cell>
          <cell r="R188">
            <v>104.9</v>
          </cell>
          <cell r="S188">
            <v>97.4</v>
          </cell>
          <cell r="T188">
            <v>84.8</v>
          </cell>
          <cell r="U188">
            <v>95.2</v>
          </cell>
          <cell r="V188">
            <v>78.400000000000006</v>
          </cell>
          <cell r="W188">
            <v>114.9</v>
          </cell>
          <cell r="X188">
            <v>114.9</v>
          </cell>
          <cell r="Y188">
            <v>115.1</v>
          </cell>
          <cell r="Z188">
            <v>113.2</v>
          </cell>
          <cell r="AA188">
            <v>109.4</v>
          </cell>
          <cell r="AB188">
            <v>116.4</v>
          </cell>
          <cell r="AC188">
            <v>108.4</v>
          </cell>
          <cell r="AD188">
            <v>104.8</v>
          </cell>
          <cell r="AE188">
            <v>121.4</v>
          </cell>
          <cell r="AF188">
            <v>98.7</v>
          </cell>
          <cell r="AG188">
            <v>106.8</v>
          </cell>
          <cell r="AH188">
            <v>102.6</v>
          </cell>
          <cell r="AI188">
            <v>114</v>
          </cell>
          <cell r="AJ188">
            <v>123.4</v>
          </cell>
          <cell r="AK188">
            <v>113.6</v>
          </cell>
          <cell r="AL188">
            <v>114.5</v>
          </cell>
          <cell r="AM188">
            <v>104.8</v>
          </cell>
          <cell r="AN188">
            <v>119.4</v>
          </cell>
          <cell r="AO188">
            <v>147.30000000000001</v>
          </cell>
          <cell r="AP188">
            <v>107.8</v>
          </cell>
          <cell r="AQ188">
            <v>109</v>
          </cell>
          <cell r="AR188">
            <v>109.6</v>
          </cell>
          <cell r="AS188">
            <v>109.3</v>
          </cell>
          <cell r="AT188">
            <v>107.3</v>
          </cell>
          <cell r="AU188">
            <v>105</v>
          </cell>
          <cell r="AV188">
            <v>112.5</v>
          </cell>
          <cell r="AW188">
            <v>108.8</v>
          </cell>
          <cell r="AX188">
            <v>105.4</v>
          </cell>
          <cell r="AY188">
            <v>107.4</v>
          </cell>
          <cell r="AZ188">
            <v>103.8</v>
          </cell>
          <cell r="BA188">
            <v>106.6</v>
          </cell>
          <cell r="BD188">
            <v>116.4</v>
          </cell>
          <cell r="BE188">
            <v>94</v>
          </cell>
          <cell r="BF188">
            <v>107.2</v>
          </cell>
          <cell r="BG188">
            <v>114.8</v>
          </cell>
          <cell r="BH188">
            <v>114.7</v>
          </cell>
          <cell r="BI188">
            <v>114.9</v>
          </cell>
          <cell r="BK188">
            <v>88.5</v>
          </cell>
          <cell r="BN188">
            <v>111.4</v>
          </cell>
          <cell r="BO188">
            <v>107.5</v>
          </cell>
          <cell r="BP188">
            <v>109.6</v>
          </cell>
          <cell r="BQ188">
            <v>113</v>
          </cell>
          <cell r="BR188">
            <v>101</v>
          </cell>
          <cell r="BS188">
            <v>106.8</v>
          </cell>
          <cell r="BT188">
            <v>104</v>
          </cell>
          <cell r="BU188">
            <v>103.4</v>
          </cell>
          <cell r="BV188">
            <v>103.4</v>
          </cell>
          <cell r="BW188">
            <v>104.1</v>
          </cell>
          <cell r="BX188">
            <v>104.6</v>
          </cell>
          <cell r="BY188">
            <v>109.9</v>
          </cell>
          <cell r="BZ188">
            <v>111.7</v>
          </cell>
          <cell r="CA188">
            <v>114.2</v>
          </cell>
          <cell r="CB188">
            <v>108.6</v>
          </cell>
          <cell r="CC188">
            <v>122.1</v>
          </cell>
          <cell r="CD188">
            <v>97.5</v>
          </cell>
          <cell r="CE188">
            <v>111.9</v>
          </cell>
          <cell r="CF188">
            <v>122.1</v>
          </cell>
          <cell r="CG188">
            <v>126.7</v>
          </cell>
          <cell r="CH188">
            <v>132</v>
          </cell>
          <cell r="CI188">
            <v>137.80000000000001</v>
          </cell>
          <cell r="CJ188">
            <v>111.6</v>
          </cell>
          <cell r="CK188">
            <v>117.9</v>
          </cell>
          <cell r="CL188">
            <v>103.4</v>
          </cell>
          <cell r="CM188">
            <v>110.9</v>
          </cell>
          <cell r="CN188">
            <v>110.1</v>
          </cell>
          <cell r="CO188">
            <v>106.5</v>
          </cell>
          <cell r="CP188">
            <v>114.7</v>
          </cell>
          <cell r="CQ188">
            <v>109.8</v>
          </cell>
          <cell r="CR188">
            <v>102.5</v>
          </cell>
          <cell r="CS188">
            <v>118.5</v>
          </cell>
          <cell r="CT188">
            <v>125.5</v>
          </cell>
          <cell r="CU188">
            <v>107.2</v>
          </cell>
          <cell r="CV188">
            <v>110.1</v>
          </cell>
          <cell r="CW188">
            <v>106.7</v>
          </cell>
          <cell r="CX188">
            <v>107.1</v>
          </cell>
          <cell r="CY188">
            <v>94.7</v>
          </cell>
          <cell r="CZ188">
            <v>90.1</v>
          </cell>
          <cell r="DA188">
            <v>101.8</v>
          </cell>
          <cell r="DB188">
            <v>119.8</v>
          </cell>
          <cell r="DE188">
            <v>112.6</v>
          </cell>
          <cell r="DI188">
            <v>110.9</v>
          </cell>
          <cell r="DJ188">
            <v>120.8</v>
          </cell>
          <cell r="DL188">
            <v>98.7</v>
          </cell>
          <cell r="DM188">
            <v>97.7</v>
          </cell>
          <cell r="DN188">
            <v>99.9</v>
          </cell>
          <cell r="DO188">
            <v>126.7</v>
          </cell>
          <cell r="DW188">
            <v>111.6</v>
          </cell>
          <cell r="DY188">
            <v>0.7</v>
          </cell>
          <cell r="DZ188">
            <v>-0.2</v>
          </cell>
          <cell r="EA188">
            <v>0.5</v>
          </cell>
          <cell r="EB188">
            <v>-3.2</v>
          </cell>
          <cell r="EC188">
            <v>4.5999999999999996</v>
          </cell>
          <cell r="ED188">
            <v>0.5</v>
          </cell>
          <cell r="EE188">
            <v>1</v>
          </cell>
          <cell r="EF188">
            <v>0.2</v>
          </cell>
          <cell r="EG188">
            <v>1.7</v>
          </cell>
          <cell r="EH188">
            <v>-1.5</v>
          </cell>
          <cell r="EI188">
            <v>0</v>
          </cell>
          <cell r="EJ188">
            <v>-1.8</v>
          </cell>
          <cell r="EK188">
            <v>-2.1</v>
          </cell>
          <cell r="EL188">
            <v>1.9</v>
          </cell>
          <cell r="EM188">
            <v>0.2</v>
          </cell>
          <cell r="EN188">
            <v>-1.7</v>
          </cell>
          <cell r="EO188">
            <v>0.8</v>
          </cell>
          <cell r="EP188">
            <v>4.4000000000000004</v>
          </cell>
          <cell r="EQ188">
            <v>5.0999999999999996</v>
          </cell>
          <cell r="ER188">
            <v>-1.7</v>
          </cell>
          <cell r="ES188">
            <v>11.2</v>
          </cell>
          <cell r="ET188">
            <v>0.3</v>
          </cell>
          <cell r="EU188">
            <v>-0.3</v>
          </cell>
          <cell r="EV188">
            <v>1</v>
          </cell>
          <cell r="EW188">
            <v>0</v>
          </cell>
          <cell r="EX188">
            <v>-0.5</v>
          </cell>
          <cell r="EY188">
            <v>0.3</v>
          </cell>
          <cell r="EZ188">
            <v>0.8</v>
          </cell>
          <cell r="FA188">
            <v>3.4</v>
          </cell>
          <cell r="FB188">
            <v>1.7</v>
          </cell>
          <cell r="FC188">
            <v>-1</v>
          </cell>
          <cell r="FD188">
            <v>-0.4</v>
          </cell>
          <cell r="FE188">
            <v>-0.3</v>
          </cell>
          <cell r="FF188">
            <v>2</v>
          </cell>
          <cell r="FG188">
            <v>2.7</v>
          </cell>
          <cell r="FH188">
            <v>0.4</v>
          </cell>
          <cell r="FI188">
            <v>0.3</v>
          </cell>
          <cell r="FJ188">
            <v>-0.5</v>
          </cell>
          <cell r="FK188">
            <v>1.8</v>
          </cell>
          <cell r="FL188">
            <v>7.1</v>
          </cell>
          <cell r="FM188">
            <v>1.1000000000000001</v>
          </cell>
          <cell r="FN188">
            <v>1</v>
          </cell>
          <cell r="FO188">
            <v>1.7</v>
          </cell>
          <cell r="FP188">
            <v>-1.1000000000000001</v>
          </cell>
          <cell r="FQ188">
            <v>0.8</v>
          </cell>
          <cell r="FR188">
            <v>1.1000000000000001</v>
          </cell>
          <cell r="FS188">
            <v>-0.4</v>
          </cell>
          <cell r="FT188">
            <v>2.5</v>
          </cell>
          <cell r="FU188">
            <v>1.6</v>
          </cell>
          <cell r="FV188">
            <v>-0.7</v>
          </cell>
          <cell r="FW188">
            <v>-0.2</v>
          </cell>
          <cell r="FX188">
            <v>8.8000000000000007</v>
          </cell>
          <cell r="GA188">
            <v>1.7</v>
          </cell>
          <cell r="GB188">
            <v>-0.6</v>
          </cell>
          <cell r="GC188">
            <v>0.1</v>
          </cell>
          <cell r="GD188">
            <v>2.1</v>
          </cell>
          <cell r="GE188">
            <v>1.9</v>
          </cell>
          <cell r="GF188">
            <v>2.9</v>
          </cell>
          <cell r="GH188">
            <v>-1</v>
          </cell>
          <cell r="GK188">
            <v>0.2</v>
          </cell>
          <cell r="GL188">
            <v>0.1</v>
          </cell>
          <cell r="GM188">
            <v>1.7</v>
          </cell>
          <cell r="GN188">
            <v>2.2999999999999998</v>
          </cell>
          <cell r="GO188">
            <v>-0.3</v>
          </cell>
          <cell r="GP188">
            <v>0.8</v>
          </cell>
          <cell r="GQ188">
            <v>-0.1</v>
          </cell>
          <cell r="GR188">
            <v>-0.3</v>
          </cell>
          <cell r="GS188">
            <v>-0.3</v>
          </cell>
          <cell r="GT188">
            <v>1.6</v>
          </cell>
          <cell r="GU188">
            <v>-1.8</v>
          </cell>
          <cell r="GV188">
            <v>-0.5</v>
          </cell>
          <cell r="GW188">
            <v>-0.3</v>
          </cell>
          <cell r="GX188">
            <v>0.4</v>
          </cell>
          <cell r="GY188">
            <v>-0.7</v>
          </cell>
          <cell r="GZ188">
            <v>0</v>
          </cell>
          <cell r="HA188">
            <v>0</v>
          </cell>
          <cell r="HB188">
            <v>1.5</v>
          </cell>
          <cell r="HC188">
            <v>0</v>
          </cell>
          <cell r="HD188">
            <v>1.2</v>
          </cell>
          <cell r="HE188">
            <v>2.6</v>
          </cell>
          <cell r="HF188">
            <v>3.1</v>
          </cell>
          <cell r="HG188">
            <v>1.4</v>
          </cell>
          <cell r="HH188">
            <v>0.7</v>
          </cell>
          <cell r="HI188">
            <v>-6</v>
          </cell>
          <cell r="HJ188">
            <v>0</v>
          </cell>
          <cell r="HK188">
            <v>0</v>
          </cell>
          <cell r="HL188">
            <v>0.7</v>
          </cell>
          <cell r="HM188">
            <v>-0.5</v>
          </cell>
          <cell r="HN188">
            <v>-0.1</v>
          </cell>
          <cell r="HO188">
            <v>1.5</v>
          </cell>
          <cell r="HP188">
            <v>0.2</v>
          </cell>
          <cell r="HQ188">
            <v>0.2</v>
          </cell>
          <cell r="HR188">
            <v>0.4</v>
          </cell>
          <cell r="HS188">
            <v>0</v>
          </cell>
          <cell r="HT188">
            <v>0.4</v>
          </cell>
          <cell r="HU188">
            <v>1.3</v>
          </cell>
          <cell r="HV188">
            <v>0</v>
          </cell>
          <cell r="HW188">
            <v>-0.1</v>
          </cell>
          <cell r="HX188">
            <v>0.2</v>
          </cell>
          <cell r="HY188">
            <v>1.3</v>
          </cell>
          <cell r="IB188">
            <v>0.2</v>
          </cell>
          <cell r="IF188">
            <v>0.2</v>
          </cell>
          <cell r="IG188">
            <v>1.1000000000000001</v>
          </cell>
          <cell r="II188">
            <v>2.7</v>
          </cell>
          <cell r="IJ188">
            <v>-0.3</v>
          </cell>
          <cell r="IK188">
            <v>6.6</v>
          </cell>
          <cell r="IL188">
            <v>0</v>
          </cell>
        </row>
        <row r="189">
          <cell r="B189">
            <v>109</v>
          </cell>
          <cell r="C189">
            <v>112</v>
          </cell>
          <cell r="D189">
            <v>117</v>
          </cell>
          <cell r="E189">
            <v>108.4</v>
          </cell>
          <cell r="F189">
            <v>105</v>
          </cell>
          <cell r="G189">
            <v>114.8</v>
          </cell>
          <cell r="H189">
            <v>117.1</v>
          </cell>
          <cell r="I189">
            <v>112.7</v>
          </cell>
          <cell r="J189">
            <v>114.6</v>
          </cell>
          <cell r="K189">
            <v>112.4</v>
          </cell>
          <cell r="L189">
            <v>100.9</v>
          </cell>
          <cell r="M189">
            <v>100.7</v>
          </cell>
          <cell r="N189">
            <v>105.6</v>
          </cell>
          <cell r="O189">
            <v>102.5</v>
          </cell>
          <cell r="P189">
            <v>87.9</v>
          </cell>
          <cell r="Q189">
            <v>103.3</v>
          </cell>
          <cell r="R189">
            <v>106</v>
          </cell>
          <cell r="S189">
            <v>97.8</v>
          </cell>
          <cell r="T189">
            <v>97</v>
          </cell>
          <cell r="U189">
            <v>106.9</v>
          </cell>
          <cell r="V189">
            <v>91.2</v>
          </cell>
          <cell r="W189">
            <v>115.3</v>
          </cell>
          <cell r="X189">
            <v>115.2</v>
          </cell>
          <cell r="Y189">
            <v>115.7</v>
          </cell>
          <cell r="Z189">
            <v>114.3</v>
          </cell>
          <cell r="AA189">
            <v>109.8</v>
          </cell>
          <cell r="AB189">
            <v>118.1</v>
          </cell>
          <cell r="AC189">
            <v>108.1</v>
          </cell>
          <cell r="AD189">
            <v>103.5</v>
          </cell>
          <cell r="AE189">
            <v>122.2</v>
          </cell>
          <cell r="AF189">
            <v>98.3</v>
          </cell>
          <cell r="AG189">
            <v>107.1</v>
          </cell>
          <cell r="AH189">
            <v>103.9</v>
          </cell>
          <cell r="AI189">
            <v>113.2</v>
          </cell>
          <cell r="AJ189">
            <v>126.1</v>
          </cell>
          <cell r="AK189">
            <v>114.5</v>
          </cell>
          <cell r="AL189">
            <v>115.5</v>
          </cell>
          <cell r="AM189">
            <v>105.9</v>
          </cell>
          <cell r="AN189">
            <v>119.7</v>
          </cell>
          <cell r="AO189">
            <v>154.1</v>
          </cell>
          <cell r="AP189">
            <v>107.5</v>
          </cell>
          <cell r="AQ189">
            <v>109.1</v>
          </cell>
          <cell r="AR189">
            <v>109.5</v>
          </cell>
          <cell r="AS189">
            <v>109.8</v>
          </cell>
          <cell r="AT189">
            <v>107.2</v>
          </cell>
          <cell r="AU189">
            <v>105</v>
          </cell>
          <cell r="AV189">
            <v>111.7</v>
          </cell>
          <cell r="AW189">
            <v>107.6</v>
          </cell>
          <cell r="AX189">
            <v>104.1</v>
          </cell>
          <cell r="AY189">
            <v>106.2</v>
          </cell>
          <cell r="AZ189">
            <v>103.1</v>
          </cell>
          <cell r="BA189">
            <v>103.8</v>
          </cell>
          <cell r="BD189">
            <v>117.1</v>
          </cell>
          <cell r="BE189">
            <v>94.4</v>
          </cell>
          <cell r="BF189">
            <v>107.2</v>
          </cell>
          <cell r="BG189">
            <v>116.6</v>
          </cell>
          <cell r="BH189">
            <v>115.7</v>
          </cell>
          <cell r="BI189">
            <v>119.2</v>
          </cell>
          <cell r="BK189">
            <v>89</v>
          </cell>
          <cell r="BN189">
            <v>110.9</v>
          </cell>
          <cell r="BO189">
            <v>106.9</v>
          </cell>
          <cell r="BP189">
            <v>107.5</v>
          </cell>
          <cell r="BQ189">
            <v>109.9</v>
          </cell>
          <cell r="BR189">
            <v>101.3</v>
          </cell>
          <cell r="BS189">
            <v>106.8</v>
          </cell>
          <cell r="BT189">
            <v>104.2</v>
          </cell>
          <cell r="BU189">
            <v>104.1</v>
          </cell>
          <cell r="BV189">
            <v>104.1</v>
          </cell>
          <cell r="BW189">
            <v>103.5</v>
          </cell>
          <cell r="BX189">
            <v>104.7</v>
          </cell>
          <cell r="BY189">
            <v>109.1</v>
          </cell>
          <cell r="BZ189">
            <v>109.9</v>
          </cell>
          <cell r="CA189">
            <v>113.9</v>
          </cell>
          <cell r="CB189">
            <v>108.3</v>
          </cell>
          <cell r="CC189">
            <v>123</v>
          </cell>
          <cell r="CD189">
            <v>105.1</v>
          </cell>
          <cell r="CE189">
            <v>111.7</v>
          </cell>
          <cell r="CF189">
            <v>123</v>
          </cell>
          <cell r="CG189">
            <v>131.30000000000001</v>
          </cell>
          <cell r="CH189">
            <v>133.9</v>
          </cell>
          <cell r="CI189">
            <v>139.9</v>
          </cell>
          <cell r="CJ189">
            <v>112.6</v>
          </cell>
          <cell r="CK189">
            <v>119.7</v>
          </cell>
          <cell r="CL189">
            <v>118.9</v>
          </cell>
          <cell r="CM189">
            <v>111.3</v>
          </cell>
          <cell r="CN189">
            <v>110.3</v>
          </cell>
          <cell r="CO189">
            <v>109.3</v>
          </cell>
          <cell r="CP189">
            <v>110.9</v>
          </cell>
          <cell r="CQ189">
            <v>110.8</v>
          </cell>
          <cell r="CR189">
            <v>102.8</v>
          </cell>
          <cell r="CS189">
            <v>127.3</v>
          </cell>
          <cell r="CT189">
            <v>129.30000000000001</v>
          </cell>
          <cell r="CU189">
            <v>107.2</v>
          </cell>
          <cell r="CV189">
            <v>110.1</v>
          </cell>
          <cell r="CW189">
            <v>106.8</v>
          </cell>
          <cell r="CX189">
            <v>107.4</v>
          </cell>
          <cell r="CY189">
            <v>95.2</v>
          </cell>
          <cell r="CZ189">
            <v>90.4</v>
          </cell>
          <cell r="DA189">
            <v>102.7</v>
          </cell>
          <cell r="DB189">
            <v>126.7</v>
          </cell>
          <cell r="DE189">
            <v>112.5</v>
          </cell>
          <cell r="DI189">
            <v>110</v>
          </cell>
          <cell r="DJ189">
            <v>121.8</v>
          </cell>
          <cell r="DL189">
            <v>94.6</v>
          </cell>
          <cell r="DM189">
            <v>96.2</v>
          </cell>
          <cell r="DN189">
            <v>92.5</v>
          </cell>
          <cell r="DO189">
            <v>132.1</v>
          </cell>
          <cell r="DW189">
            <v>111</v>
          </cell>
          <cell r="DY189">
            <v>2.2000000000000002</v>
          </cell>
          <cell r="DZ189">
            <v>0.4</v>
          </cell>
          <cell r="EA189">
            <v>1.4</v>
          </cell>
          <cell r="EB189">
            <v>-0.9</v>
          </cell>
          <cell r="EC189">
            <v>-3.5</v>
          </cell>
          <cell r="ED189">
            <v>1.2</v>
          </cell>
          <cell r="EE189">
            <v>1.8</v>
          </cell>
          <cell r="EF189">
            <v>0</v>
          </cell>
          <cell r="EG189">
            <v>0.4</v>
          </cell>
          <cell r="EH189">
            <v>4.3</v>
          </cell>
          <cell r="EI189">
            <v>1.8</v>
          </cell>
          <cell r="EJ189">
            <v>0.4</v>
          </cell>
          <cell r="EK189">
            <v>11</v>
          </cell>
          <cell r="EL189">
            <v>2</v>
          </cell>
          <cell r="EM189">
            <v>-0.5</v>
          </cell>
          <cell r="EN189">
            <v>1</v>
          </cell>
          <cell r="EO189">
            <v>1</v>
          </cell>
          <cell r="EP189">
            <v>0.4</v>
          </cell>
          <cell r="EQ189">
            <v>14.4</v>
          </cell>
          <cell r="ER189">
            <v>12.3</v>
          </cell>
          <cell r="ES189">
            <v>16.3</v>
          </cell>
          <cell r="ET189">
            <v>0.3</v>
          </cell>
          <cell r="EU189">
            <v>0.3</v>
          </cell>
          <cell r="EV189">
            <v>0.5</v>
          </cell>
          <cell r="EW189">
            <v>1</v>
          </cell>
          <cell r="EX189">
            <v>0.4</v>
          </cell>
          <cell r="EY189">
            <v>1.5</v>
          </cell>
          <cell r="EZ189">
            <v>-0.3</v>
          </cell>
          <cell r="FA189">
            <v>-1.2</v>
          </cell>
          <cell r="FB189">
            <v>0.7</v>
          </cell>
          <cell r="FC189">
            <v>-0.4</v>
          </cell>
          <cell r="FD189">
            <v>0.3</v>
          </cell>
          <cell r="FE189">
            <v>1.3</v>
          </cell>
          <cell r="FF189">
            <v>-0.7</v>
          </cell>
          <cell r="FG189">
            <v>2.2000000000000002</v>
          </cell>
          <cell r="FH189">
            <v>0.8</v>
          </cell>
          <cell r="FI189">
            <v>0.9</v>
          </cell>
          <cell r="FJ189">
            <v>1</v>
          </cell>
          <cell r="FK189">
            <v>0.3</v>
          </cell>
          <cell r="FL189">
            <v>4.5999999999999996</v>
          </cell>
          <cell r="FM189">
            <v>-0.3</v>
          </cell>
          <cell r="FN189">
            <v>0.1</v>
          </cell>
          <cell r="FO189">
            <v>-0.1</v>
          </cell>
          <cell r="FP189">
            <v>0.5</v>
          </cell>
          <cell r="FQ189">
            <v>-0.1</v>
          </cell>
          <cell r="FR189">
            <v>0</v>
          </cell>
          <cell r="FS189">
            <v>-0.7</v>
          </cell>
          <cell r="FT189">
            <v>-1.1000000000000001</v>
          </cell>
          <cell r="FU189">
            <v>-1.2</v>
          </cell>
          <cell r="FV189">
            <v>-1.1000000000000001</v>
          </cell>
          <cell r="FW189">
            <v>-0.7</v>
          </cell>
          <cell r="FX189">
            <v>-2.6</v>
          </cell>
          <cell r="GA189">
            <v>0.6</v>
          </cell>
          <cell r="GB189">
            <v>0.4</v>
          </cell>
          <cell r="GC189">
            <v>0</v>
          </cell>
          <cell r="GD189">
            <v>1.6</v>
          </cell>
          <cell r="GE189">
            <v>0.9</v>
          </cell>
          <cell r="GF189">
            <v>3.7</v>
          </cell>
          <cell r="GH189">
            <v>0.6</v>
          </cell>
          <cell r="GK189">
            <v>-0.4</v>
          </cell>
          <cell r="GL189">
            <v>-0.6</v>
          </cell>
          <cell r="GM189">
            <v>-1.9</v>
          </cell>
          <cell r="GN189">
            <v>-2.7</v>
          </cell>
          <cell r="GO189">
            <v>0.3</v>
          </cell>
          <cell r="GP189">
            <v>0</v>
          </cell>
          <cell r="GQ189">
            <v>0.2</v>
          </cell>
          <cell r="GR189">
            <v>0.7</v>
          </cell>
          <cell r="GS189">
            <v>0.7</v>
          </cell>
          <cell r="GT189">
            <v>-0.6</v>
          </cell>
          <cell r="GU189">
            <v>0.1</v>
          </cell>
          <cell r="GV189">
            <v>-0.7</v>
          </cell>
          <cell r="GW189">
            <v>-1.6</v>
          </cell>
          <cell r="GX189">
            <v>-0.3</v>
          </cell>
          <cell r="GY189">
            <v>-0.3</v>
          </cell>
          <cell r="GZ189">
            <v>0.7</v>
          </cell>
          <cell r="HA189">
            <v>7.8</v>
          </cell>
          <cell r="HB189">
            <v>-0.2</v>
          </cell>
          <cell r="HC189">
            <v>0.7</v>
          </cell>
          <cell r="HD189">
            <v>3.6</v>
          </cell>
          <cell r="HE189">
            <v>1.4</v>
          </cell>
          <cell r="HF189">
            <v>1.5</v>
          </cell>
          <cell r="HG189">
            <v>0.9</v>
          </cell>
          <cell r="HH189">
            <v>1.5</v>
          </cell>
          <cell r="HI189">
            <v>15</v>
          </cell>
          <cell r="HJ189">
            <v>0.4</v>
          </cell>
          <cell r="HK189">
            <v>0.2</v>
          </cell>
          <cell r="HL189">
            <v>2.6</v>
          </cell>
          <cell r="HM189">
            <v>-3.3</v>
          </cell>
          <cell r="HN189">
            <v>0.9</v>
          </cell>
          <cell r="HO189">
            <v>0.3</v>
          </cell>
          <cell r="HP189">
            <v>7.4</v>
          </cell>
          <cell r="HQ189">
            <v>3</v>
          </cell>
          <cell r="HR189">
            <v>0</v>
          </cell>
          <cell r="HS189">
            <v>0</v>
          </cell>
          <cell r="HT189">
            <v>0.1</v>
          </cell>
          <cell r="HU189">
            <v>0.3</v>
          </cell>
          <cell r="HV189">
            <v>0.5</v>
          </cell>
          <cell r="HW189">
            <v>0.3</v>
          </cell>
          <cell r="HX189">
            <v>0.9</v>
          </cell>
          <cell r="HY189">
            <v>5.8</v>
          </cell>
          <cell r="IB189">
            <v>-0.1</v>
          </cell>
          <cell r="IF189">
            <v>-0.8</v>
          </cell>
          <cell r="IG189">
            <v>0.8</v>
          </cell>
          <cell r="II189">
            <v>-4.2</v>
          </cell>
          <cell r="IJ189">
            <v>-1.5</v>
          </cell>
          <cell r="IK189">
            <v>-7.4</v>
          </cell>
          <cell r="IL189">
            <v>4.3</v>
          </cell>
        </row>
        <row r="190">
          <cell r="B190">
            <v>108</v>
          </cell>
          <cell r="C190">
            <v>113.8</v>
          </cell>
          <cell r="D190">
            <v>119.4</v>
          </cell>
          <cell r="E190">
            <v>108.5</v>
          </cell>
          <cell r="F190">
            <v>111.5</v>
          </cell>
          <cell r="G190">
            <v>114.4</v>
          </cell>
          <cell r="H190">
            <v>116.5</v>
          </cell>
          <cell r="I190">
            <v>112.8</v>
          </cell>
          <cell r="J190">
            <v>115.9</v>
          </cell>
          <cell r="K190">
            <v>109.2</v>
          </cell>
          <cell r="L190">
            <v>101.1</v>
          </cell>
          <cell r="M190">
            <v>101</v>
          </cell>
          <cell r="N190">
            <v>104.8</v>
          </cell>
          <cell r="O190">
            <v>101.1</v>
          </cell>
          <cell r="P190">
            <v>89</v>
          </cell>
          <cell r="Q190">
            <v>104.8</v>
          </cell>
          <cell r="R190">
            <v>106</v>
          </cell>
          <cell r="S190">
            <v>97.5</v>
          </cell>
          <cell r="T190">
            <v>85.7</v>
          </cell>
          <cell r="U190">
            <v>100.5</v>
          </cell>
          <cell r="V190">
            <v>76.400000000000006</v>
          </cell>
          <cell r="W190">
            <v>116</v>
          </cell>
          <cell r="X190">
            <v>115.2</v>
          </cell>
          <cell r="Y190">
            <v>117.3</v>
          </cell>
          <cell r="Z190">
            <v>115.1</v>
          </cell>
          <cell r="AA190">
            <v>110.7</v>
          </cell>
          <cell r="AB190">
            <v>118.7</v>
          </cell>
          <cell r="AC190">
            <v>107.7</v>
          </cell>
          <cell r="AD190">
            <v>102.8</v>
          </cell>
          <cell r="AE190">
            <v>121.4</v>
          </cell>
          <cell r="AF190">
            <v>99</v>
          </cell>
          <cell r="AG190">
            <v>107.4</v>
          </cell>
          <cell r="AH190">
            <v>102</v>
          </cell>
          <cell r="AI190">
            <v>112</v>
          </cell>
          <cell r="AJ190">
            <v>128</v>
          </cell>
          <cell r="AK190">
            <v>115.4</v>
          </cell>
          <cell r="AL190">
            <v>116.7</v>
          </cell>
          <cell r="AM190">
            <v>106.2</v>
          </cell>
          <cell r="AN190">
            <v>120.6</v>
          </cell>
          <cell r="AO190">
            <v>158.5</v>
          </cell>
          <cell r="AP190">
            <v>108.1</v>
          </cell>
          <cell r="AQ190">
            <v>109.9</v>
          </cell>
          <cell r="AR190">
            <v>110.5</v>
          </cell>
          <cell r="AS190">
            <v>110.5</v>
          </cell>
          <cell r="AT190">
            <v>108</v>
          </cell>
          <cell r="AU190">
            <v>105.9</v>
          </cell>
          <cell r="AV190">
            <v>112.3</v>
          </cell>
          <cell r="AW190">
            <v>108.6</v>
          </cell>
          <cell r="AX190">
            <v>104.6</v>
          </cell>
          <cell r="AY190">
            <v>106</v>
          </cell>
          <cell r="AZ190">
            <v>104.3</v>
          </cell>
          <cell r="BA190">
            <v>104.1</v>
          </cell>
          <cell r="BD190">
            <v>117.8</v>
          </cell>
          <cell r="BE190">
            <v>95.2</v>
          </cell>
          <cell r="BF190">
            <v>107.4</v>
          </cell>
          <cell r="BG190">
            <v>116.7</v>
          </cell>
          <cell r="BH190">
            <v>115.8</v>
          </cell>
          <cell r="BI190">
            <v>119.1</v>
          </cell>
          <cell r="BK190">
            <v>90.1</v>
          </cell>
          <cell r="BN190">
            <v>112.1</v>
          </cell>
          <cell r="BO190">
            <v>107.4</v>
          </cell>
          <cell r="BP190">
            <v>108.3</v>
          </cell>
          <cell r="BQ190">
            <v>110.6</v>
          </cell>
          <cell r="BR190">
            <v>102.5</v>
          </cell>
          <cell r="BS190">
            <v>107.3</v>
          </cell>
          <cell r="BT190">
            <v>105.6</v>
          </cell>
          <cell r="BU190">
            <v>105.2</v>
          </cell>
          <cell r="BV190">
            <v>105.2</v>
          </cell>
          <cell r="BW190">
            <v>105.4</v>
          </cell>
          <cell r="BX190">
            <v>106</v>
          </cell>
          <cell r="BY190">
            <v>109.8</v>
          </cell>
          <cell r="BZ190">
            <v>110.1</v>
          </cell>
          <cell r="CA190">
            <v>116.2</v>
          </cell>
          <cell r="CB190">
            <v>108.5</v>
          </cell>
          <cell r="CC190">
            <v>125.5</v>
          </cell>
          <cell r="CD190">
            <v>106.3</v>
          </cell>
          <cell r="CE190">
            <v>112.2</v>
          </cell>
          <cell r="CF190">
            <v>125.5</v>
          </cell>
          <cell r="CG190">
            <v>131.69999999999999</v>
          </cell>
          <cell r="CH190">
            <v>134.6</v>
          </cell>
          <cell r="CI190">
            <v>140.80000000000001</v>
          </cell>
          <cell r="CJ190">
            <v>109.6</v>
          </cell>
          <cell r="CK190">
            <v>120.5</v>
          </cell>
          <cell r="CL190">
            <v>118.4</v>
          </cell>
          <cell r="CM190">
            <v>112.1</v>
          </cell>
          <cell r="CN190">
            <v>111.1</v>
          </cell>
          <cell r="CO190">
            <v>111.2</v>
          </cell>
          <cell r="CP190">
            <v>112</v>
          </cell>
          <cell r="CQ190">
            <v>111</v>
          </cell>
          <cell r="CR190">
            <v>101.6</v>
          </cell>
          <cell r="CS190">
            <v>127.5</v>
          </cell>
          <cell r="CT190">
            <v>129.69999999999999</v>
          </cell>
          <cell r="CU190">
            <v>106.4</v>
          </cell>
          <cell r="CV190">
            <v>110.1</v>
          </cell>
          <cell r="CW190">
            <v>105.9</v>
          </cell>
          <cell r="CX190">
            <v>108</v>
          </cell>
          <cell r="CY190">
            <v>96</v>
          </cell>
          <cell r="CZ190">
            <v>91</v>
          </cell>
          <cell r="DA190">
            <v>103.9</v>
          </cell>
          <cell r="DB190">
            <v>127.8</v>
          </cell>
          <cell r="DE190">
            <v>114.2</v>
          </cell>
          <cell r="DI190">
            <v>112.5</v>
          </cell>
          <cell r="DJ190">
            <v>123.8</v>
          </cell>
          <cell r="DL190">
            <v>96</v>
          </cell>
          <cell r="DM190">
            <v>96.8</v>
          </cell>
          <cell r="DN190">
            <v>95</v>
          </cell>
          <cell r="DO190">
            <v>132.1</v>
          </cell>
          <cell r="DW190">
            <v>111.4</v>
          </cell>
          <cell r="DY190">
            <v>-0.9</v>
          </cell>
          <cell r="DZ190">
            <v>1.6</v>
          </cell>
          <cell r="EA190">
            <v>2.1</v>
          </cell>
          <cell r="EB190">
            <v>0.1</v>
          </cell>
          <cell r="EC190">
            <v>6.2</v>
          </cell>
          <cell r="ED190">
            <v>-0.3</v>
          </cell>
          <cell r="EE190">
            <v>-0.5</v>
          </cell>
          <cell r="EF190">
            <v>0.1</v>
          </cell>
          <cell r="EG190">
            <v>1.1000000000000001</v>
          </cell>
          <cell r="EH190">
            <v>-2.8</v>
          </cell>
          <cell r="EI190">
            <v>0.2</v>
          </cell>
          <cell r="EJ190">
            <v>0.3</v>
          </cell>
          <cell r="EK190">
            <v>-0.8</v>
          </cell>
          <cell r="EL190">
            <v>-1.4</v>
          </cell>
          <cell r="EM190">
            <v>1.3</v>
          </cell>
          <cell r="EN190">
            <v>1.5</v>
          </cell>
          <cell r="EO190">
            <v>0</v>
          </cell>
          <cell r="EP190">
            <v>-0.3</v>
          </cell>
          <cell r="EQ190">
            <v>-11.6</v>
          </cell>
          <cell r="ER190">
            <v>-6</v>
          </cell>
          <cell r="ES190">
            <v>-16.2</v>
          </cell>
          <cell r="ET190">
            <v>0.6</v>
          </cell>
          <cell r="EU190">
            <v>0</v>
          </cell>
          <cell r="EV190">
            <v>1.4</v>
          </cell>
          <cell r="EW190">
            <v>0.7</v>
          </cell>
          <cell r="EX190">
            <v>0.8</v>
          </cell>
          <cell r="EY190">
            <v>0.5</v>
          </cell>
          <cell r="EZ190">
            <v>-0.4</v>
          </cell>
          <cell r="FA190">
            <v>-0.7</v>
          </cell>
          <cell r="FB190">
            <v>-0.7</v>
          </cell>
          <cell r="FC190">
            <v>0.7</v>
          </cell>
          <cell r="FD190">
            <v>0.3</v>
          </cell>
          <cell r="FE190">
            <v>-1.8</v>
          </cell>
          <cell r="FF190">
            <v>-1.1000000000000001</v>
          </cell>
          <cell r="FG190">
            <v>1.5</v>
          </cell>
          <cell r="FH190">
            <v>0.8</v>
          </cell>
          <cell r="FI190">
            <v>1</v>
          </cell>
          <cell r="FJ190">
            <v>0.3</v>
          </cell>
          <cell r="FK190">
            <v>0.8</v>
          </cell>
          <cell r="FL190">
            <v>2.9</v>
          </cell>
          <cell r="FM190">
            <v>0.6</v>
          </cell>
          <cell r="FN190">
            <v>0.7</v>
          </cell>
          <cell r="FO190">
            <v>0.9</v>
          </cell>
          <cell r="FP190">
            <v>0.6</v>
          </cell>
          <cell r="FQ190">
            <v>0.7</v>
          </cell>
          <cell r="FR190">
            <v>0.9</v>
          </cell>
          <cell r="FS190">
            <v>0.5</v>
          </cell>
          <cell r="FT190">
            <v>0.9</v>
          </cell>
          <cell r="FU190">
            <v>0.5</v>
          </cell>
          <cell r="FV190">
            <v>-0.2</v>
          </cell>
          <cell r="FW190">
            <v>1.2</v>
          </cell>
          <cell r="FX190">
            <v>0.3</v>
          </cell>
          <cell r="GA190">
            <v>0.6</v>
          </cell>
          <cell r="GB190">
            <v>0.8</v>
          </cell>
          <cell r="GC190">
            <v>0.2</v>
          </cell>
          <cell r="GD190">
            <v>0.1</v>
          </cell>
          <cell r="GE190">
            <v>0.1</v>
          </cell>
          <cell r="GF190">
            <v>-0.1</v>
          </cell>
          <cell r="GH190">
            <v>1.2</v>
          </cell>
          <cell r="GK190">
            <v>1.1000000000000001</v>
          </cell>
          <cell r="GL190">
            <v>0.5</v>
          </cell>
          <cell r="GM190">
            <v>0.7</v>
          </cell>
          <cell r="GN190">
            <v>0.6</v>
          </cell>
          <cell r="GO190">
            <v>1.2</v>
          </cell>
          <cell r="GP190">
            <v>0.5</v>
          </cell>
          <cell r="GQ190">
            <v>1.3</v>
          </cell>
          <cell r="GR190">
            <v>1.1000000000000001</v>
          </cell>
          <cell r="GS190">
            <v>1.1000000000000001</v>
          </cell>
          <cell r="GT190">
            <v>1.8</v>
          </cell>
          <cell r="GU190">
            <v>1.2</v>
          </cell>
          <cell r="GV190">
            <v>0.6</v>
          </cell>
          <cell r="GW190">
            <v>0.2</v>
          </cell>
          <cell r="GX190">
            <v>2</v>
          </cell>
          <cell r="GY190">
            <v>0.2</v>
          </cell>
          <cell r="GZ190">
            <v>2</v>
          </cell>
          <cell r="HA190">
            <v>1.1000000000000001</v>
          </cell>
          <cell r="HB190">
            <v>0.4</v>
          </cell>
          <cell r="HC190">
            <v>2</v>
          </cell>
          <cell r="HD190">
            <v>0.3</v>
          </cell>
          <cell r="HE190">
            <v>0.5</v>
          </cell>
          <cell r="HF190">
            <v>0.6</v>
          </cell>
          <cell r="HG190">
            <v>-2.7</v>
          </cell>
          <cell r="HH190">
            <v>0.7</v>
          </cell>
          <cell r="HI190">
            <v>-0.4</v>
          </cell>
          <cell r="HJ190">
            <v>0.7</v>
          </cell>
          <cell r="HK190">
            <v>0.7</v>
          </cell>
          <cell r="HL190">
            <v>1.7</v>
          </cell>
          <cell r="HM190">
            <v>1</v>
          </cell>
          <cell r="HN190">
            <v>0.2</v>
          </cell>
          <cell r="HO190">
            <v>-1.2</v>
          </cell>
          <cell r="HP190">
            <v>0.2</v>
          </cell>
          <cell r="HQ190">
            <v>0.3</v>
          </cell>
          <cell r="HR190">
            <v>-0.7</v>
          </cell>
          <cell r="HS190">
            <v>0</v>
          </cell>
          <cell r="HT190">
            <v>-0.8</v>
          </cell>
          <cell r="HU190">
            <v>0.6</v>
          </cell>
          <cell r="HV190">
            <v>0.8</v>
          </cell>
          <cell r="HW190">
            <v>0.7</v>
          </cell>
          <cell r="HX190">
            <v>1.2</v>
          </cell>
          <cell r="HY190">
            <v>0.9</v>
          </cell>
          <cell r="IB190">
            <v>1.5</v>
          </cell>
          <cell r="IF190">
            <v>2.2999999999999998</v>
          </cell>
          <cell r="IG190">
            <v>1.6</v>
          </cell>
          <cell r="II190">
            <v>1.5</v>
          </cell>
          <cell r="IJ190">
            <v>0.6</v>
          </cell>
          <cell r="IK190">
            <v>2.7</v>
          </cell>
          <cell r="IL190">
            <v>0</v>
          </cell>
        </row>
        <row r="191">
          <cell r="B191">
            <v>108.8</v>
          </cell>
          <cell r="C191">
            <v>114.3</v>
          </cell>
          <cell r="D191">
            <v>120.5</v>
          </cell>
          <cell r="E191">
            <v>108.3</v>
          </cell>
          <cell r="F191">
            <v>111</v>
          </cell>
          <cell r="G191">
            <v>115.2</v>
          </cell>
          <cell r="H191">
            <v>116.8</v>
          </cell>
          <cell r="I191">
            <v>114.3</v>
          </cell>
          <cell r="J191">
            <v>118</v>
          </cell>
          <cell r="K191">
            <v>107.8</v>
          </cell>
          <cell r="L191">
            <v>102</v>
          </cell>
          <cell r="M191">
            <v>103.2</v>
          </cell>
          <cell r="N191">
            <v>113.8</v>
          </cell>
          <cell r="O191">
            <v>103.3</v>
          </cell>
          <cell r="P191">
            <v>88</v>
          </cell>
          <cell r="Q191">
            <v>104.3</v>
          </cell>
          <cell r="R191">
            <v>103.4</v>
          </cell>
          <cell r="S191">
            <v>96.7</v>
          </cell>
          <cell r="T191">
            <v>86.6</v>
          </cell>
          <cell r="U191">
            <v>98.6</v>
          </cell>
          <cell r="V191">
            <v>79.2</v>
          </cell>
          <cell r="W191">
            <v>116.7</v>
          </cell>
          <cell r="X191">
            <v>115.6</v>
          </cell>
          <cell r="Y191">
            <v>118.3</v>
          </cell>
          <cell r="Z191">
            <v>115.3</v>
          </cell>
          <cell r="AA191">
            <v>110.7</v>
          </cell>
          <cell r="AB191">
            <v>119.1</v>
          </cell>
          <cell r="AC191">
            <v>109.3</v>
          </cell>
          <cell r="AD191">
            <v>105.1</v>
          </cell>
          <cell r="AE191">
            <v>124.6</v>
          </cell>
          <cell r="AF191">
            <v>99.9</v>
          </cell>
          <cell r="AG191">
            <v>112.4</v>
          </cell>
          <cell r="AH191">
            <v>104.3</v>
          </cell>
          <cell r="AI191">
            <v>111.1</v>
          </cell>
          <cell r="AJ191">
            <v>130.80000000000001</v>
          </cell>
          <cell r="AK191">
            <v>116.7</v>
          </cell>
          <cell r="AL191">
            <v>117.8</v>
          </cell>
          <cell r="AM191">
            <v>108.6</v>
          </cell>
          <cell r="AN191">
            <v>121.6</v>
          </cell>
          <cell r="AO191">
            <v>164.5</v>
          </cell>
          <cell r="AP191">
            <v>107.1</v>
          </cell>
          <cell r="AQ191">
            <v>107.3</v>
          </cell>
          <cell r="AR191">
            <v>107.9</v>
          </cell>
          <cell r="AS191">
            <v>107.5</v>
          </cell>
          <cell r="AT191">
            <v>107.8</v>
          </cell>
          <cell r="AU191">
            <v>105.9</v>
          </cell>
          <cell r="AV191">
            <v>111.1</v>
          </cell>
          <cell r="AW191">
            <v>108</v>
          </cell>
          <cell r="AX191">
            <v>103.5</v>
          </cell>
          <cell r="AY191">
            <v>103.4</v>
          </cell>
          <cell r="AZ191">
            <v>103.7</v>
          </cell>
          <cell r="BA191">
            <v>104.1</v>
          </cell>
          <cell r="BD191">
            <v>118.6</v>
          </cell>
          <cell r="BE191">
            <v>94.9</v>
          </cell>
          <cell r="BF191">
            <v>107.5</v>
          </cell>
          <cell r="BG191">
            <v>117.7</v>
          </cell>
          <cell r="BH191">
            <v>117.1</v>
          </cell>
          <cell r="BI191">
            <v>119.2</v>
          </cell>
          <cell r="BK191">
            <v>89.7</v>
          </cell>
          <cell r="BN191">
            <v>113.3</v>
          </cell>
          <cell r="BO191">
            <v>107.5</v>
          </cell>
          <cell r="BP191">
            <v>108.9</v>
          </cell>
          <cell r="BQ191">
            <v>111.6</v>
          </cell>
          <cell r="BR191">
            <v>102.2</v>
          </cell>
          <cell r="BS191">
            <v>107.2</v>
          </cell>
          <cell r="BT191">
            <v>105.7</v>
          </cell>
          <cell r="BU191">
            <v>105.3</v>
          </cell>
          <cell r="BV191">
            <v>105.3</v>
          </cell>
          <cell r="BW191">
            <v>105.2</v>
          </cell>
          <cell r="BX191">
            <v>106.9</v>
          </cell>
          <cell r="BY191">
            <v>110.7</v>
          </cell>
          <cell r="BZ191">
            <v>114.3</v>
          </cell>
          <cell r="CA191">
            <v>115.7</v>
          </cell>
          <cell r="CB191">
            <v>107.2</v>
          </cell>
          <cell r="CC191">
            <v>127.8</v>
          </cell>
          <cell r="CD191">
            <v>106</v>
          </cell>
          <cell r="CE191">
            <v>113.2</v>
          </cell>
          <cell r="CF191">
            <v>127.8</v>
          </cell>
          <cell r="CG191">
            <v>131.69999999999999</v>
          </cell>
          <cell r="CH191">
            <v>136</v>
          </cell>
          <cell r="CI191">
            <v>142.1</v>
          </cell>
          <cell r="CJ191">
            <v>113.1</v>
          </cell>
          <cell r="CK191">
            <v>121.8</v>
          </cell>
          <cell r="CL191">
            <v>112.4</v>
          </cell>
          <cell r="CM191">
            <v>113.2</v>
          </cell>
          <cell r="CN191">
            <v>112.1</v>
          </cell>
          <cell r="CO191">
            <v>113.5</v>
          </cell>
          <cell r="CP191">
            <v>112.2</v>
          </cell>
          <cell r="CQ191">
            <v>111.5</v>
          </cell>
          <cell r="CR191">
            <v>103.4</v>
          </cell>
          <cell r="CS191">
            <v>128.80000000000001</v>
          </cell>
          <cell r="CT191">
            <v>132.1</v>
          </cell>
          <cell r="CU191">
            <v>105.8</v>
          </cell>
          <cell r="CV191">
            <v>110.1</v>
          </cell>
          <cell r="CW191">
            <v>105.2</v>
          </cell>
          <cell r="CX191">
            <v>108.4</v>
          </cell>
          <cell r="CY191">
            <v>95.8</v>
          </cell>
          <cell r="CZ191">
            <v>90.5</v>
          </cell>
          <cell r="DA191">
            <v>104.1</v>
          </cell>
          <cell r="DB191">
            <v>129.4</v>
          </cell>
          <cell r="DE191">
            <v>116.3</v>
          </cell>
          <cell r="DI191">
            <v>115</v>
          </cell>
          <cell r="DJ191">
            <v>126.1</v>
          </cell>
          <cell r="DL191">
            <v>96.2</v>
          </cell>
          <cell r="DM191">
            <v>98.1</v>
          </cell>
          <cell r="DN191">
            <v>93.8</v>
          </cell>
          <cell r="DO191">
            <v>132.1</v>
          </cell>
          <cell r="DW191">
            <v>112.9</v>
          </cell>
          <cell r="DY191">
            <v>0.7</v>
          </cell>
          <cell r="DZ191">
            <v>0.4</v>
          </cell>
          <cell r="EA191">
            <v>0.9</v>
          </cell>
          <cell r="EB191">
            <v>-0.2</v>
          </cell>
          <cell r="EC191">
            <v>-0.4</v>
          </cell>
          <cell r="ED191">
            <v>0.7</v>
          </cell>
          <cell r="EE191">
            <v>0.3</v>
          </cell>
          <cell r="EF191">
            <v>1.3</v>
          </cell>
          <cell r="EG191">
            <v>1.8</v>
          </cell>
          <cell r="EH191">
            <v>-1.3</v>
          </cell>
          <cell r="EI191">
            <v>0.9</v>
          </cell>
          <cell r="EJ191">
            <v>2.2000000000000002</v>
          </cell>
          <cell r="EK191">
            <v>8.6</v>
          </cell>
          <cell r="EL191">
            <v>2.2000000000000002</v>
          </cell>
          <cell r="EM191">
            <v>-1.1000000000000001</v>
          </cell>
          <cell r="EN191">
            <v>-0.5</v>
          </cell>
          <cell r="EO191">
            <v>-2.5</v>
          </cell>
          <cell r="EP191">
            <v>-0.8</v>
          </cell>
          <cell r="EQ191">
            <v>1.1000000000000001</v>
          </cell>
          <cell r="ER191">
            <v>-1.9</v>
          </cell>
          <cell r="ES191">
            <v>3.7</v>
          </cell>
          <cell r="ET191">
            <v>0.6</v>
          </cell>
          <cell r="EU191">
            <v>0.3</v>
          </cell>
          <cell r="EV191">
            <v>0.9</v>
          </cell>
          <cell r="EW191">
            <v>0.2</v>
          </cell>
          <cell r="EX191">
            <v>0</v>
          </cell>
          <cell r="EY191">
            <v>0.3</v>
          </cell>
          <cell r="EZ191">
            <v>1.5</v>
          </cell>
          <cell r="FA191">
            <v>2.2000000000000002</v>
          </cell>
          <cell r="FB191">
            <v>2.6</v>
          </cell>
          <cell r="FC191">
            <v>0.9</v>
          </cell>
          <cell r="FD191">
            <v>4.7</v>
          </cell>
          <cell r="FE191">
            <v>2.2999999999999998</v>
          </cell>
          <cell r="FF191">
            <v>-0.8</v>
          </cell>
          <cell r="FG191">
            <v>2.2000000000000002</v>
          </cell>
          <cell r="FH191">
            <v>1.1000000000000001</v>
          </cell>
          <cell r="FI191">
            <v>0.9</v>
          </cell>
          <cell r="FJ191">
            <v>2.2999999999999998</v>
          </cell>
          <cell r="FK191">
            <v>0.8</v>
          </cell>
          <cell r="FL191">
            <v>3.8</v>
          </cell>
          <cell r="FM191">
            <v>-0.9</v>
          </cell>
          <cell r="FN191">
            <v>-2.4</v>
          </cell>
          <cell r="FO191">
            <v>-2.4</v>
          </cell>
          <cell r="FP191">
            <v>-2.7</v>
          </cell>
          <cell r="FQ191">
            <v>-0.2</v>
          </cell>
          <cell r="FR191">
            <v>0</v>
          </cell>
          <cell r="FS191">
            <v>-1.1000000000000001</v>
          </cell>
          <cell r="FT191">
            <v>-0.6</v>
          </cell>
          <cell r="FU191">
            <v>-1.1000000000000001</v>
          </cell>
          <cell r="FV191">
            <v>-2.5</v>
          </cell>
          <cell r="FW191">
            <v>-0.6</v>
          </cell>
          <cell r="FX191">
            <v>0</v>
          </cell>
          <cell r="GA191">
            <v>0.7</v>
          </cell>
          <cell r="GB191">
            <v>-0.3</v>
          </cell>
          <cell r="GC191">
            <v>0.1</v>
          </cell>
          <cell r="GD191">
            <v>0.9</v>
          </cell>
          <cell r="GE191">
            <v>1.1000000000000001</v>
          </cell>
          <cell r="GF191">
            <v>0.1</v>
          </cell>
          <cell r="GH191">
            <v>-0.4</v>
          </cell>
          <cell r="GK191">
            <v>1.1000000000000001</v>
          </cell>
          <cell r="GL191">
            <v>0.1</v>
          </cell>
          <cell r="GM191">
            <v>0.6</v>
          </cell>
          <cell r="GN191">
            <v>0.9</v>
          </cell>
          <cell r="GO191">
            <v>-0.3</v>
          </cell>
          <cell r="GP191">
            <v>-0.1</v>
          </cell>
          <cell r="GQ191">
            <v>0.1</v>
          </cell>
          <cell r="GR191">
            <v>0.1</v>
          </cell>
          <cell r="GS191">
            <v>0.1</v>
          </cell>
          <cell r="GT191">
            <v>-0.2</v>
          </cell>
          <cell r="GU191">
            <v>0.8</v>
          </cell>
          <cell r="GV191">
            <v>0.8</v>
          </cell>
          <cell r="GW191">
            <v>3.8</v>
          </cell>
          <cell r="GX191">
            <v>-0.4</v>
          </cell>
          <cell r="GY191">
            <v>-1.2</v>
          </cell>
          <cell r="GZ191">
            <v>1.8</v>
          </cell>
          <cell r="HA191">
            <v>-0.3</v>
          </cell>
          <cell r="HB191">
            <v>0.9</v>
          </cell>
          <cell r="HC191">
            <v>1.8</v>
          </cell>
          <cell r="HD191">
            <v>0</v>
          </cell>
          <cell r="HE191">
            <v>1</v>
          </cell>
          <cell r="HF191">
            <v>0.9</v>
          </cell>
          <cell r="HG191">
            <v>3.2</v>
          </cell>
          <cell r="HH191">
            <v>1.1000000000000001</v>
          </cell>
          <cell r="HI191">
            <v>-5.0999999999999996</v>
          </cell>
          <cell r="HJ191">
            <v>1</v>
          </cell>
          <cell r="HK191">
            <v>0.9</v>
          </cell>
          <cell r="HL191">
            <v>2.1</v>
          </cell>
          <cell r="HM191">
            <v>0.2</v>
          </cell>
          <cell r="HN191">
            <v>0.5</v>
          </cell>
          <cell r="HO191">
            <v>1.8</v>
          </cell>
          <cell r="HP191">
            <v>1</v>
          </cell>
          <cell r="HQ191">
            <v>1.9</v>
          </cell>
          <cell r="HR191">
            <v>-0.6</v>
          </cell>
          <cell r="HS191">
            <v>0</v>
          </cell>
          <cell r="HT191">
            <v>-0.7</v>
          </cell>
          <cell r="HU191">
            <v>0.4</v>
          </cell>
          <cell r="HV191">
            <v>-0.2</v>
          </cell>
          <cell r="HW191">
            <v>-0.5</v>
          </cell>
          <cell r="HX191">
            <v>0.2</v>
          </cell>
          <cell r="HY191">
            <v>1.3</v>
          </cell>
          <cell r="IB191">
            <v>1.8</v>
          </cell>
          <cell r="IF191">
            <v>2.2000000000000002</v>
          </cell>
          <cell r="IG191">
            <v>1.9</v>
          </cell>
          <cell r="II191">
            <v>0.2</v>
          </cell>
          <cell r="IJ191">
            <v>1.3</v>
          </cell>
          <cell r="IK191">
            <v>-1.3</v>
          </cell>
          <cell r="IL191">
            <v>0</v>
          </cell>
        </row>
        <row r="192">
          <cell r="B192">
            <v>109.5</v>
          </cell>
          <cell r="C192">
            <v>115.6</v>
          </cell>
          <cell r="D192">
            <v>121.4</v>
          </cell>
          <cell r="E192">
            <v>109.6</v>
          </cell>
          <cell r="F192">
            <v>113.8</v>
          </cell>
          <cell r="G192">
            <v>116.1</v>
          </cell>
          <cell r="H192">
            <v>116.9</v>
          </cell>
          <cell r="I192">
            <v>116.3</v>
          </cell>
          <cell r="J192">
            <v>118.4</v>
          </cell>
          <cell r="K192">
            <v>108.9</v>
          </cell>
          <cell r="L192">
            <v>102.6</v>
          </cell>
          <cell r="M192">
            <v>104</v>
          </cell>
          <cell r="N192">
            <v>109.4</v>
          </cell>
          <cell r="O192">
            <v>105</v>
          </cell>
          <cell r="P192">
            <v>86.2</v>
          </cell>
          <cell r="Q192">
            <v>107.2</v>
          </cell>
          <cell r="R192">
            <v>105.6</v>
          </cell>
          <cell r="S192">
            <v>100</v>
          </cell>
          <cell r="T192">
            <v>88.7</v>
          </cell>
          <cell r="U192">
            <v>98.8</v>
          </cell>
          <cell r="V192">
            <v>82.5</v>
          </cell>
          <cell r="W192">
            <v>117.8</v>
          </cell>
          <cell r="X192">
            <v>116</v>
          </cell>
          <cell r="Y192">
            <v>120.2</v>
          </cell>
          <cell r="Z192">
            <v>115</v>
          </cell>
          <cell r="AA192">
            <v>110.8</v>
          </cell>
          <cell r="AB192">
            <v>118.6</v>
          </cell>
          <cell r="AC192">
            <v>109.8</v>
          </cell>
          <cell r="AD192">
            <v>104.3</v>
          </cell>
          <cell r="AE192">
            <v>124</v>
          </cell>
          <cell r="AF192">
            <v>100.5</v>
          </cell>
          <cell r="AG192">
            <v>112.5</v>
          </cell>
          <cell r="AH192">
            <v>103.1</v>
          </cell>
          <cell r="AI192">
            <v>113.5</v>
          </cell>
          <cell r="AJ192">
            <v>133.1</v>
          </cell>
          <cell r="AK192">
            <v>117.8</v>
          </cell>
          <cell r="AL192">
            <v>118.8</v>
          </cell>
          <cell r="AM192">
            <v>109.9</v>
          </cell>
          <cell r="AN192">
            <v>122.4</v>
          </cell>
          <cell r="AO192">
            <v>169.6</v>
          </cell>
          <cell r="AP192">
            <v>106.8</v>
          </cell>
          <cell r="AQ192">
            <v>107.9</v>
          </cell>
          <cell r="AR192">
            <v>108.2</v>
          </cell>
          <cell r="AS192">
            <v>107.2</v>
          </cell>
          <cell r="AT192">
            <v>107</v>
          </cell>
          <cell r="AU192">
            <v>104.2</v>
          </cell>
          <cell r="AV192">
            <v>115.4</v>
          </cell>
          <cell r="AW192">
            <v>107.2</v>
          </cell>
          <cell r="AX192">
            <v>103.7</v>
          </cell>
          <cell r="AY192">
            <v>105.2</v>
          </cell>
          <cell r="AZ192">
            <v>102.6</v>
          </cell>
          <cell r="BA192">
            <v>104.6</v>
          </cell>
          <cell r="BD192">
            <v>118.9</v>
          </cell>
          <cell r="BE192">
            <v>93.6</v>
          </cell>
          <cell r="BF192">
            <v>107.9</v>
          </cell>
          <cell r="BG192">
            <v>117.8</v>
          </cell>
          <cell r="BH192">
            <v>117.2</v>
          </cell>
          <cell r="BI192">
            <v>119.5</v>
          </cell>
          <cell r="BK192">
            <v>87.7</v>
          </cell>
          <cell r="BN192">
            <v>113.8</v>
          </cell>
          <cell r="BO192">
            <v>107.4</v>
          </cell>
          <cell r="BP192">
            <v>110.1</v>
          </cell>
          <cell r="BQ192">
            <v>113.1</v>
          </cell>
          <cell r="BR192">
            <v>103</v>
          </cell>
          <cell r="BS192">
            <v>107.4</v>
          </cell>
          <cell r="BT192">
            <v>105.8</v>
          </cell>
          <cell r="BU192">
            <v>105.6</v>
          </cell>
          <cell r="BV192">
            <v>105.6</v>
          </cell>
          <cell r="BW192">
            <v>105.4</v>
          </cell>
          <cell r="BX192">
            <v>106.3</v>
          </cell>
          <cell r="BY192">
            <v>110.6</v>
          </cell>
          <cell r="BZ192">
            <v>113.1</v>
          </cell>
          <cell r="CA192">
            <v>117.1</v>
          </cell>
          <cell r="CB192">
            <v>107.9</v>
          </cell>
          <cell r="CC192">
            <v>128.6</v>
          </cell>
          <cell r="CD192">
            <v>106.3</v>
          </cell>
          <cell r="CE192">
            <v>113.3</v>
          </cell>
          <cell r="CF192">
            <v>128.6</v>
          </cell>
          <cell r="CG192">
            <v>132.1</v>
          </cell>
          <cell r="CH192">
            <v>137.9</v>
          </cell>
          <cell r="CI192">
            <v>144.4</v>
          </cell>
          <cell r="CJ192">
            <v>113.4</v>
          </cell>
          <cell r="CK192">
            <v>122.7</v>
          </cell>
          <cell r="CL192">
            <v>106</v>
          </cell>
          <cell r="CM192">
            <v>113.5</v>
          </cell>
          <cell r="CN192">
            <v>112.5</v>
          </cell>
          <cell r="CO192">
            <v>112.5</v>
          </cell>
          <cell r="CP192">
            <v>113.1</v>
          </cell>
          <cell r="CQ192">
            <v>112.3</v>
          </cell>
          <cell r="CR192">
            <v>103.1</v>
          </cell>
          <cell r="CS192">
            <v>129.4</v>
          </cell>
          <cell r="CT192">
            <v>132.30000000000001</v>
          </cell>
          <cell r="CU192">
            <v>105.6</v>
          </cell>
          <cell r="CV192">
            <v>110.1</v>
          </cell>
          <cell r="CW192">
            <v>105</v>
          </cell>
          <cell r="CX192">
            <v>109.8</v>
          </cell>
          <cell r="CY192">
            <v>96.5</v>
          </cell>
          <cell r="CZ192">
            <v>91</v>
          </cell>
          <cell r="DA192">
            <v>105.3</v>
          </cell>
          <cell r="DB192">
            <v>130.4</v>
          </cell>
          <cell r="DE192">
            <v>116.4</v>
          </cell>
          <cell r="DI192">
            <v>114.7</v>
          </cell>
          <cell r="DJ192">
            <v>127.2</v>
          </cell>
          <cell r="DL192">
            <v>102</v>
          </cell>
          <cell r="DM192">
            <v>101.7</v>
          </cell>
          <cell r="DN192">
            <v>102.2</v>
          </cell>
          <cell r="DO192">
            <v>132.1</v>
          </cell>
          <cell r="DW192">
            <v>113.9</v>
          </cell>
          <cell r="DY192">
            <v>0.6</v>
          </cell>
          <cell r="DZ192">
            <v>1.1000000000000001</v>
          </cell>
          <cell r="EA192">
            <v>0.7</v>
          </cell>
          <cell r="EB192">
            <v>1.2</v>
          </cell>
          <cell r="EC192">
            <v>2.5</v>
          </cell>
          <cell r="ED192">
            <v>0.8</v>
          </cell>
          <cell r="EE192">
            <v>0.1</v>
          </cell>
          <cell r="EF192">
            <v>1.7</v>
          </cell>
          <cell r="EG192">
            <v>0.3</v>
          </cell>
          <cell r="EH192">
            <v>1</v>
          </cell>
          <cell r="EI192">
            <v>0.6</v>
          </cell>
          <cell r="EJ192">
            <v>0.8</v>
          </cell>
          <cell r="EK192">
            <v>-3.9</v>
          </cell>
          <cell r="EL192">
            <v>1.6</v>
          </cell>
          <cell r="EM192">
            <v>-2</v>
          </cell>
          <cell r="EN192">
            <v>2.8</v>
          </cell>
          <cell r="EO192">
            <v>2.1</v>
          </cell>
          <cell r="EP192">
            <v>3.4</v>
          </cell>
          <cell r="EQ192">
            <v>2.4</v>
          </cell>
          <cell r="ER192">
            <v>0.2</v>
          </cell>
          <cell r="ES192">
            <v>4.2</v>
          </cell>
          <cell r="ET192">
            <v>0.9</v>
          </cell>
          <cell r="EU192">
            <v>0.3</v>
          </cell>
          <cell r="EV192">
            <v>1.6</v>
          </cell>
          <cell r="EW192">
            <v>-0.3</v>
          </cell>
          <cell r="EX192">
            <v>0.1</v>
          </cell>
          <cell r="EY192">
            <v>-0.4</v>
          </cell>
          <cell r="EZ192">
            <v>0.5</v>
          </cell>
          <cell r="FA192">
            <v>-0.8</v>
          </cell>
          <cell r="FB192">
            <v>-0.5</v>
          </cell>
          <cell r="FC192">
            <v>0.6</v>
          </cell>
          <cell r="FD192">
            <v>0.1</v>
          </cell>
          <cell r="FE192">
            <v>-1.2</v>
          </cell>
          <cell r="FF192">
            <v>2.2000000000000002</v>
          </cell>
          <cell r="FG192">
            <v>1.8</v>
          </cell>
          <cell r="FH192">
            <v>0.9</v>
          </cell>
          <cell r="FI192">
            <v>0.8</v>
          </cell>
          <cell r="FJ192">
            <v>1.2</v>
          </cell>
          <cell r="FK192">
            <v>0.7</v>
          </cell>
          <cell r="FL192">
            <v>3.1</v>
          </cell>
          <cell r="FM192">
            <v>-0.3</v>
          </cell>
          <cell r="FN192">
            <v>0.6</v>
          </cell>
          <cell r="FO192">
            <v>0.3</v>
          </cell>
          <cell r="FP192">
            <v>-0.3</v>
          </cell>
          <cell r="FQ192">
            <v>-0.7</v>
          </cell>
          <cell r="FR192">
            <v>-1.6</v>
          </cell>
          <cell r="FS192">
            <v>3.9</v>
          </cell>
          <cell r="FT192">
            <v>-0.7</v>
          </cell>
          <cell r="FU192">
            <v>0.2</v>
          </cell>
          <cell r="FV192">
            <v>1.7</v>
          </cell>
          <cell r="FW192">
            <v>-1.1000000000000001</v>
          </cell>
          <cell r="FX192">
            <v>0.5</v>
          </cell>
          <cell r="GA192">
            <v>0.3</v>
          </cell>
          <cell r="GB192">
            <v>-1.4</v>
          </cell>
          <cell r="GC192">
            <v>0.4</v>
          </cell>
          <cell r="GD192">
            <v>0.1</v>
          </cell>
          <cell r="GE192">
            <v>0.1</v>
          </cell>
          <cell r="GF192">
            <v>0.3</v>
          </cell>
          <cell r="GH192">
            <v>-2.2000000000000002</v>
          </cell>
          <cell r="GK192">
            <v>0.4</v>
          </cell>
          <cell r="GL192">
            <v>-0.1</v>
          </cell>
          <cell r="GM192">
            <v>1.1000000000000001</v>
          </cell>
          <cell r="GN192">
            <v>1.3</v>
          </cell>
          <cell r="GO192">
            <v>0.8</v>
          </cell>
          <cell r="GP192">
            <v>0.2</v>
          </cell>
          <cell r="GQ192">
            <v>0.1</v>
          </cell>
          <cell r="GR192">
            <v>0.3</v>
          </cell>
          <cell r="GS192">
            <v>0.3</v>
          </cell>
          <cell r="GT192">
            <v>0.2</v>
          </cell>
          <cell r="GU192">
            <v>-0.6</v>
          </cell>
          <cell r="GV192">
            <v>-0.1</v>
          </cell>
          <cell r="GW192">
            <v>-1</v>
          </cell>
          <cell r="GX192">
            <v>1.2</v>
          </cell>
          <cell r="GY192">
            <v>0.7</v>
          </cell>
          <cell r="GZ192">
            <v>0.6</v>
          </cell>
          <cell r="HA192">
            <v>0.3</v>
          </cell>
          <cell r="HB192">
            <v>0.1</v>
          </cell>
          <cell r="HC192">
            <v>0.6</v>
          </cell>
          <cell r="HD192">
            <v>0.3</v>
          </cell>
          <cell r="HE192">
            <v>1.4</v>
          </cell>
          <cell r="HF192">
            <v>1.6</v>
          </cell>
          <cell r="HG192">
            <v>0.3</v>
          </cell>
          <cell r="HH192">
            <v>0.7</v>
          </cell>
          <cell r="HI192">
            <v>-5.7</v>
          </cell>
          <cell r="HJ192">
            <v>0.3</v>
          </cell>
          <cell r="HK192">
            <v>0.4</v>
          </cell>
          <cell r="HL192">
            <v>-0.9</v>
          </cell>
          <cell r="HM192">
            <v>0.8</v>
          </cell>
          <cell r="HN192">
            <v>0.7</v>
          </cell>
          <cell r="HO192">
            <v>-0.3</v>
          </cell>
          <cell r="HP192">
            <v>0.5</v>
          </cell>
          <cell r="HQ192">
            <v>0.2</v>
          </cell>
          <cell r="HR192">
            <v>-0.2</v>
          </cell>
          <cell r="HS192">
            <v>0</v>
          </cell>
          <cell r="HT192">
            <v>-0.2</v>
          </cell>
          <cell r="HU192">
            <v>1.3</v>
          </cell>
          <cell r="HV192">
            <v>0.7</v>
          </cell>
          <cell r="HW192">
            <v>0.6</v>
          </cell>
          <cell r="HX192">
            <v>1.2</v>
          </cell>
          <cell r="HY192">
            <v>0.8</v>
          </cell>
          <cell r="IB192">
            <v>0.1</v>
          </cell>
          <cell r="IF192">
            <v>-0.3</v>
          </cell>
          <cell r="IG192">
            <v>0.9</v>
          </cell>
          <cell r="II192">
            <v>6</v>
          </cell>
          <cell r="IJ192">
            <v>3.7</v>
          </cell>
          <cell r="IK192">
            <v>9</v>
          </cell>
          <cell r="IL192">
            <v>0</v>
          </cell>
        </row>
        <row r="193">
          <cell r="B193">
            <v>109.8</v>
          </cell>
          <cell r="C193">
            <v>116.4</v>
          </cell>
          <cell r="D193">
            <v>122.7</v>
          </cell>
          <cell r="E193">
            <v>110.1</v>
          </cell>
          <cell r="F193">
            <v>112.9</v>
          </cell>
          <cell r="G193">
            <v>116.2</v>
          </cell>
          <cell r="H193">
            <v>116.3</v>
          </cell>
          <cell r="I193">
            <v>115.8</v>
          </cell>
          <cell r="J193">
            <v>120</v>
          </cell>
          <cell r="K193">
            <v>112.5</v>
          </cell>
          <cell r="L193">
            <v>102.4</v>
          </cell>
          <cell r="M193">
            <v>105.1</v>
          </cell>
          <cell r="N193">
            <v>109.9</v>
          </cell>
          <cell r="O193">
            <v>104.6</v>
          </cell>
          <cell r="P193">
            <v>83</v>
          </cell>
          <cell r="Q193">
            <v>106.9</v>
          </cell>
          <cell r="R193">
            <v>105.6</v>
          </cell>
          <cell r="S193">
            <v>99.7</v>
          </cell>
          <cell r="T193">
            <v>90.5</v>
          </cell>
          <cell r="U193">
            <v>96.9</v>
          </cell>
          <cell r="V193">
            <v>87</v>
          </cell>
          <cell r="W193">
            <v>118.7</v>
          </cell>
          <cell r="X193">
            <v>116.6</v>
          </cell>
          <cell r="Y193">
            <v>121.5</v>
          </cell>
          <cell r="Z193">
            <v>114.3</v>
          </cell>
          <cell r="AA193">
            <v>111.2</v>
          </cell>
          <cell r="AB193">
            <v>117.1</v>
          </cell>
          <cell r="AC193">
            <v>110.6</v>
          </cell>
          <cell r="AD193">
            <v>104.7</v>
          </cell>
          <cell r="AE193">
            <v>125.2</v>
          </cell>
          <cell r="AF193">
            <v>100.8</v>
          </cell>
          <cell r="AG193">
            <v>113.1</v>
          </cell>
          <cell r="AH193">
            <v>104.6</v>
          </cell>
          <cell r="AI193">
            <v>114</v>
          </cell>
          <cell r="AJ193">
            <v>134.5</v>
          </cell>
          <cell r="AK193">
            <v>118.1</v>
          </cell>
          <cell r="AL193">
            <v>119.4</v>
          </cell>
          <cell r="AM193">
            <v>110.2</v>
          </cell>
          <cell r="AN193">
            <v>122.2</v>
          </cell>
          <cell r="AO193">
            <v>173.6</v>
          </cell>
          <cell r="AP193">
            <v>106.3</v>
          </cell>
          <cell r="AQ193">
            <v>108.2</v>
          </cell>
          <cell r="AR193">
            <v>108.9</v>
          </cell>
          <cell r="AS193">
            <v>105.6</v>
          </cell>
          <cell r="AT193">
            <v>107.1</v>
          </cell>
          <cell r="AU193">
            <v>104.2</v>
          </cell>
          <cell r="AV193">
            <v>116.2</v>
          </cell>
          <cell r="AW193">
            <v>105.4</v>
          </cell>
          <cell r="AX193">
            <v>102.7</v>
          </cell>
          <cell r="AY193">
            <v>103.9</v>
          </cell>
          <cell r="AZ193">
            <v>102.6</v>
          </cell>
          <cell r="BA193">
            <v>102.1</v>
          </cell>
          <cell r="BD193">
            <v>119.2</v>
          </cell>
          <cell r="BE193">
            <v>93.7</v>
          </cell>
          <cell r="BF193">
            <v>108</v>
          </cell>
          <cell r="BG193">
            <v>117.9</v>
          </cell>
          <cell r="BH193">
            <v>117.3</v>
          </cell>
          <cell r="BI193">
            <v>119.5</v>
          </cell>
          <cell r="BK193">
            <v>87.8</v>
          </cell>
          <cell r="BN193">
            <v>113.3</v>
          </cell>
          <cell r="BO193">
            <v>107.9</v>
          </cell>
          <cell r="BP193">
            <v>111.3</v>
          </cell>
          <cell r="BQ193">
            <v>115</v>
          </cell>
          <cell r="BR193">
            <v>103.3</v>
          </cell>
          <cell r="BS193">
            <v>106.7</v>
          </cell>
          <cell r="BT193">
            <v>106.2</v>
          </cell>
          <cell r="BU193">
            <v>106</v>
          </cell>
          <cell r="BV193">
            <v>106</v>
          </cell>
          <cell r="BW193">
            <v>106</v>
          </cell>
          <cell r="BX193">
            <v>106.4</v>
          </cell>
          <cell r="BY193">
            <v>113.4</v>
          </cell>
          <cell r="BZ193">
            <v>113.6</v>
          </cell>
          <cell r="CA193">
            <v>118.9</v>
          </cell>
          <cell r="CB193">
            <v>110.9</v>
          </cell>
          <cell r="CC193">
            <v>128.19999999999999</v>
          </cell>
          <cell r="CD193">
            <v>112.2</v>
          </cell>
          <cell r="CE193">
            <v>113.7</v>
          </cell>
          <cell r="CF193">
            <v>128.19999999999999</v>
          </cell>
          <cell r="CG193">
            <v>136.80000000000001</v>
          </cell>
          <cell r="CH193">
            <v>140.19999999999999</v>
          </cell>
          <cell r="CI193">
            <v>147.1</v>
          </cell>
          <cell r="CJ193">
            <v>113.9</v>
          </cell>
          <cell r="CK193">
            <v>124</v>
          </cell>
          <cell r="CL193">
            <v>121.2</v>
          </cell>
          <cell r="CM193">
            <v>113.2</v>
          </cell>
          <cell r="CN193">
            <v>112</v>
          </cell>
          <cell r="CO193">
            <v>114.1</v>
          </cell>
          <cell r="CP193">
            <v>108.3</v>
          </cell>
          <cell r="CQ193">
            <v>112.7</v>
          </cell>
          <cell r="CR193">
            <v>103.6</v>
          </cell>
          <cell r="CS193">
            <v>130.4</v>
          </cell>
          <cell r="CT193">
            <v>133.5</v>
          </cell>
          <cell r="CU193">
            <v>106.7</v>
          </cell>
          <cell r="CV193">
            <v>110.1</v>
          </cell>
          <cell r="CW193">
            <v>106.1</v>
          </cell>
          <cell r="CX193">
            <v>109.1</v>
          </cell>
          <cell r="CY193">
            <v>95.9</v>
          </cell>
          <cell r="CZ193">
            <v>89.7</v>
          </cell>
          <cell r="DA193">
            <v>105.6</v>
          </cell>
          <cell r="DB193">
            <v>132.19999999999999</v>
          </cell>
          <cell r="DE193">
            <v>120.3</v>
          </cell>
          <cell r="DI193">
            <v>119.6</v>
          </cell>
          <cell r="DJ193">
            <v>129.1</v>
          </cell>
          <cell r="DL193">
            <v>98.4</v>
          </cell>
          <cell r="DM193">
            <v>101.1</v>
          </cell>
          <cell r="DN193">
            <v>94.8</v>
          </cell>
          <cell r="DO193">
            <v>136.80000000000001</v>
          </cell>
          <cell r="DW193">
            <v>116.6</v>
          </cell>
          <cell r="DY193">
            <v>0.3</v>
          </cell>
          <cell r="DZ193">
            <v>0.7</v>
          </cell>
          <cell r="EA193">
            <v>1.1000000000000001</v>
          </cell>
          <cell r="EB193">
            <v>0.5</v>
          </cell>
          <cell r="EC193">
            <v>-0.8</v>
          </cell>
          <cell r="ED193">
            <v>0.1</v>
          </cell>
          <cell r="EE193">
            <v>-0.5</v>
          </cell>
          <cell r="EF193">
            <v>-0.4</v>
          </cell>
          <cell r="EG193">
            <v>1.4</v>
          </cell>
          <cell r="EH193">
            <v>3.3</v>
          </cell>
          <cell r="EI193">
            <v>-0.2</v>
          </cell>
          <cell r="EJ193">
            <v>1.1000000000000001</v>
          </cell>
          <cell r="EK193">
            <v>0.5</v>
          </cell>
          <cell r="EL193">
            <v>-0.4</v>
          </cell>
          <cell r="EM193">
            <v>-3.7</v>
          </cell>
          <cell r="EN193">
            <v>-0.3</v>
          </cell>
          <cell r="EO193">
            <v>0</v>
          </cell>
          <cell r="EP193">
            <v>-0.3</v>
          </cell>
          <cell r="EQ193">
            <v>2</v>
          </cell>
          <cell r="ER193">
            <v>-1.9</v>
          </cell>
          <cell r="ES193">
            <v>5.5</v>
          </cell>
          <cell r="ET193">
            <v>0.8</v>
          </cell>
          <cell r="EU193">
            <v>0.5</v>
          </cell>
          <cell r="EV193">
            <v>1.1000000000000001</v>
          </cell>
          <cell r="EW193">
            <v>-0.6</v>
          </cell>
          <cell r="EX193">
            <v>0.4</v>
          </cell>
          <cell r="EY193">
            <v>-1.3</v>
          </cell>
          <cell r="EZ193">
            <v>0.7</v>
          </cell>
          <cell r="FA193">
            <v>0.4</v>
          </cell>
          <cell r="FB193">
            <v>1</v>
          </cell>
          <cell r="FC193">
            <v>0.3</v>
          </cell>
          <cell r="FD193">
            <v>0.5</v>
          </cell>
          <cell r="FE193">
            <v>1.5</v>
          </cell>
          <cell r="FF193">
            <v>0.4</v>
          </cell>
          <cell r="FG193">
            <v>1.1000000000000001</v>
          </cell>
          <cell r="FH193">
            <v>0.3</v>
          </cell>
          <cell r="FI193">
            <v>0.5</v>
          </cell>
          <cell r="FJ193">
            <v>0.3</v>
          </cell>
          <cell r="FK193">
            <v>-0.2</v>
          </cell>
          <cell r="FL193">
            <v>2.4</v>
          </cell>
          <cell r="FM193">
            <v>-0.5</v>
          </cell>
          <cell r="FN193">
            <v>0.3</v>
          </cell>
          <cell r="FO193">
            <v>0.6</v>
          </cell>
          <cell r="FP193">
            <v>-1.5</v>
          </cell>
          <cell r="FQ193">
            <v>0.1</v>
          </cell>
          <cell r="FR193">
            <v>0</v>
          </cell>
          <cell r="FS193">
            <v>0.7</v>
          </cell>
          <cell r="FT193">
            <v>-1.7</v>
          </cell>
          <cell r="FU193">
            <v>-1</v>
          </cell>
          <cell r="FV193">
            <v>-1.2</v>
          </cell>
          <cell r="FW193">
            <v>0</v>
          </cell>
          <cell r="FX193">
            <v>-2.4</v>
          </cell>
          <cell r="GA193">
            <v>0.3</v>
          </cell>
          <cell r="GB193">
            <v>0.1</v>
          </cell>
          <cell r="GC193">
            <v>0.1</v>
          </cell>
          <cell r="GD193">
            <v>0.1</v>
          </cell>
          <cell r="GE193">
            <v>0.1</v>
          </cell>
          <cell r="GF193">
            <v>0</v>
          </cell>
          <cell r="GH193">
            <v>0.1</v>
          </cell>
          <cell r="GK193">
            <v>-0.4</v>
          </cell>
          <cell r="GL193">
            <v>0.5</v>
          </cell>
          <cell r="GM193">
            <v>1.1000000000000001</v>
          </cell>
          <cell r="GN193">
            <v>1.7</v>
          </cell>
          <cell r="GO193">
            <v>0.3</v>
          </cell>
          <cell r="GP193">
            <v>-0.7</v>
          </cell>
          <cell r="GQ193">
            <v>0.4</v>
          </cell>
          <cell r="GR193">
            <v>0.4</v>
          </cell>
          <cell r="GS193">
            <v>0.4</v>
          </cell>
          <cell r="GT193">
            <v>0.6</v>
          </cell>
          <cell r="GU193">
            <v>0.1</v>
          </cell>
          <cell r="GV193">
            <v>2.5</v>
          </cell>
          <cell r="GW193">
            <v>0.4</v>
          </cell>
          <cell r="GX193">
            <v>1.5</v>
          </cell>
          <cell r="GY193">
            <v>2.8</v>
          </cell>
          <cell r="GZ193">
            <v>-0.3</v>
          </cell>
          <cell r="HA193">
            <v>5.6</v>
          </cell>
          <cell r="HB193">
            <v>0.4</v>
          </cell>
          <cell r="HC193">
            <v>-0.3</v>
          </cell>
          <cell r="HD193">
            <v>3.6</v>
          </cell>
          <cell r="HE193">
            <v>1.7</v>
          </cell>
          <cell r="HF193">
            <v>1.9</v>
          </cell>
          <cell r="HG193">
            <v>0.4</v>
          </cell>
          <cell r="HH193">
            <v>1.1000000000000001</v>
          </cell>
          <cell r="HI193">
            <v>14.3</v>
          </cell>
          <cell r="HJ193">
            <v>-0.3</v>
          </cell>
          <cell r="HK193">
            <v>-0.4</v>
          </cell>
          <cell r="HL193">
            <v>1.4</v>
          </cell>
          <cell r="HM193">
            <v>-4.2</v>
          </cell>
          <cell r="HN193">
            <v>0.4</v>
          </cell>
          <cell r="HO193">
            <v>0.5</v>
          </cell>
          <cell r="HP193">
            <v>0.8</v>
          </cell>
          <cell r="HQ193">
            <v>0.9</v>
          </cell>
          <cell r="HR193">
            <v>1</v>
          </cell>
          <cell r="HS193">
            <v>0</v>
          </cell>
          <cell r="HT193">
            <v>1</v>
          </cell>
          <cell r="HU193">
            <v>-0.6</v>
          </cell>
          <cell r="HV193">
            <v>-0.6</v>
          </cell>
          <cell r="HW193">
            <v>-1.4</v>
          </cell>
          <cell r="HX193">
            <v>0.3</v>
          </cell>
          <cell r="HY193">
            <v>1.4</v>
          </cell>
          <cell r="IB193">
            <v>3.4</v>
          </cell>
          <cell r="IF193">
            <v>4.3</v>
          </cell>
          <cell r="IG193">
            <v>1.5</v>
          </cell>
          <cell r="II193">
            <v>-3.5</v>
          </cell>
          <cell r="IJ193">
            <v>-0.6</v>
          </cell>
          <cell r="IK193">
            <v>-7.2</v>
          </cell>
          <cell r="IL193">
            <v>3.6</v>
          </cell>
        </row>
        <row r="194">
          <cell r="B194">
            <v>109.5</v>
          </cell>
          <cell r="C194">
            <v>116.6</v>
          </cell>
          <cell r="D194">
            <v>123.3</v>
          </cell>
          <cell r="E194">
            <v>108.7</v>
          </cell>
          <cell r="F194">
            <v>115.9</v>
          </cell>
          <cell r="G194">
            <v>116.3</v>
          </cell>
          <cell r="H194">
            <v>117.1</v>
          </cell>
          <cell r="I194">
            <v>115.9</v>
          </cell>
          <cell r="J194">
            <v>118.6</v>
          </cell>
          <cell r="K194">
            <v>111.3</v>
          </cell>
          <cell r="L194">
            <v>102.4</v>
          </cell>
          <cell r="M194">
            <v>106.3</v>
          </cell>
          <cell r="N194">
            <v>108.6</v>
          </cell>
          <cell r="O194">
            <v>103.6</v>
          </cell>
          <cell r="P194">
            <v>83.6</v>
          </cell>
          <cell r="Q194">
            <v>105.5</v>
          </cell>
          <cell r="R194">
            <v>106.5</v>
          </cell>
          <cell r="S194">
            <v>98.2</v>
          </cell>
          <cell r="T194">
            <v>90.9</v>
          </cell>
          <cell r="U194">
            <v>103.1</v>
          </cell>
          <cell r="V194">
            <v>83.4</v>
          </cell>
          <cell r="W194">
            <v>119.1</v>
          </cell>
          <cell r="X194">
            <v>116.9</v>
          </cell>
          <cell r="Y194">
            <v>121.9</v>
          </cell>
          <cell r="Z194">
            <v>112.8</v>
          </cell>
          <cell r="AA194">
            <v>111.4</v>
          </cell>
          <cell r="AB194">
            <v>114.6</v>
          </cell>
          <cell r="AC194">
            <v>109.8</v>
          </cell>
          <cell r="AD194">
            <v>104.2</v>
          </cell>
          <cell r="AE194">
            <v>125.2</v>
          </cell>
          <cell r="AF194">
            <v>101.6</v>
          </cell>
          <cell r="AG194">
            <v>111.5</v>
          </cell>
          <cell r="AH194">
            <v>104.4</v>
          </cell>
          <cell r="AI194">
            <v>112.4</v>
          </cell>
          <cell r="AJ194">
            <v>136.19999999999999</v>
          </cell>
          <cell r="AK194">
            <v>119.4</v>
          </cell>
          <cell r="AL194">
            <v>120.3</v>
          </cell>
          <cell r="AM194">
            <v>112.7</v>
          </cell>
          <cell r="AN194">
            <v>123.3</v>
          </cell>
          <cell r="AO194">
            <v>176.2</v>
          </cell>
          <cell r="AP194">
            <v>106.4</v>
          </cell>
          <cell r="AQ194">
            <v>108.8</v>
          </cell>
          <cell r="AR194">
            <v>110</v>
          </cell>
          <cell r="AS194">
            <v>104.5</v>
          </cell>
          <cell r="AT194">
            <v>106.7</v>
          </cell>
          <cell r="AU194">
            <v>103.7</v>
          </cell>
          <cell r="AV194">
            <v>115.9</v>
          </cell>
          <cell r="AW194">
            <v>106.4</v>
          </cell>
          <cell r="AX194">
            <v>102.3</v>
          </cell>
          <cell r="AY194">
            <v>102</v>
          </cell>
          <cell r="AZ194">
            <v>103.5</v>
          </cell>
          <cell r="BA194">
            <v>101</v>
          </cell>
          <cell r="BD194">
            <v>119.5</v>
          </cell>
          <cell r="BE194">
            <v>94.4</v>
          </cell>
          <cell r="BF194">
            <v>108.2</v>
          </cell>
          <cell r="BG194">
            <v>117.9</v>
          </cell>
          <cell r="BH194">
            <v>117.4</v>
          </cell>
          <cell r="BI194">
            <v>119.1</v>
          </cell>
          <cell r="BK194">
            <v>88.7</v>
          </cell>
          <cell r="BN194">
            <v>114.9</v>
          </cell>
          <cell r="BO194">
            <v>108.2</v>
          </cell>
          <cell r="BP194">
            <v>112.5</v>
          </cell>
          <cell r="BQ194">
            <v>116.6</v>
          </cell>
          <cell r="BR194">
            <v>103.5</v>
          </cell>
          <cell r="BS194">
            <v>107.6</v>
          </cell>
          <cell r="BT194">
            <v>106.5</v>
          </cell>
          <cell r="BU194">
            <v>106</v>
          </cell>
          <cell r="BV194">
            <v>106</v>
          </cell>
          <cell r="BW194">
            <v>106.5</v>
          </cell>
          <cell r="BX194">
            <v>107.2</v>
          </cell>
          <cell r="BY194">
            <v>112.1</v>
          </cell>
          <cell r="BZ194">
            <v>112.1</v>
          </cell>
          <cell r="CA194">
            <v>120</v>
          </cell>
          <cell r="CB194">
            <v>110</v>
          </cell>
          <cell r="CC194">
            <v>127.3</v>
          </cell>
          <cell r="CD194">
            <v>114.1</v>
          </cell>
          <cell r="CE194">
            <v>115</v>
          </cell>
          <cell r="CF194">
            <v>127.3</v>
          </cell>
          <cell r="CG194">
            <v>138</v>
          </cell>
          <cell r="CH194">
            <v>141.80000000000001</v>
          </cell>
          <cell r="CI194">
            <v>148.80000000000001</v>
          </cell>
          <cell r="CJ194">
            <v>113.8</v>
          </cell>
          <cell r="CK194">
            <v>125.6</v>
          </cell>
          <cell r="CL194">
            <v>120.8</v>
          </cell>
          <cell r="CM194">
            <v>115.2</v>
          </cell>
          <cell r="CN194">
            <v>114.2</v>
          </cell>
          <cell r="CO194">
            <v>114.3</v>
          </cell>
          <cell r="CP194">
            <v>113.5</v>
          </cell>
          <cell r="CQ194">
            <v>112.7</v>
          </cell>
          <cell r="CR194">
            <v>103.9</v>
          </cell>
          <cell r="CS194">
            <v>130.69999999999999</v>
          </cell>
          <cell r="CT194">
            <v>133.80000000000001</v>
          </cell>
          <cell r="CU194">
            <v>106.7</v>
          </cell>
          <cell r="CV194">
            <v>110.1</v>
          </cell>
          <cell r="CW194">
            <v>106.1</v>
          </cell>
          <cell r="CX194">
            <v>110.1</v>
          </cell>
          <cell r="CY194">
            <v>97</v>
          </cell>
          <cell r="CZ194">
            <v>91</v>
          </cell>
          <cell r="DA194">
            <v>106.3</v>
          </cell>
          <cell r="DB194">
            <v>134.19999999999999</v>
          </cell>
          <cell r="DE194">
            <v>119</v>
          </cell>
          <cell r="DI194">
            <v>117.8</v>
          </cell>
          <cell r="DJ194">
            <v>129</v>
          </cell>
          <cell r="DL194">
            <v>98.4</v>
          </cell>
          <cell r="DM194">
            <v>97.4</v>
          </cell>
          <cell r="DN194">
            <v>99.6</v>
          </cell>
          <cell r="DO194">
            <v>136.80000000000001</v>
          </cell>
          <cell r="DW194">
            <v>118.5</v>
          </cell>
          <cell r="DY194">
            <v>-0.3</v>
          </cell>
          <cell r="DZ194">
            <v>0.2</v>
          </cell>
          <cell r="EA194">
            <v>0.5</v>
          </cell>
          <cell r="EB194">
            <v>-1.3</v>
          </cell>
          <cell r="EC194">
            <v>2.7</v>
          </cell>
          <cell r="ED194">
            <v>0.1</v>
          </cell>
          <cell r="EE194">
            <v>0.7</v>
          </cell>
          <cell r="EF194">
            <v>0.1</v>
          </cell>
          <cell r="EG194">
            <v>-1.2</v>
          </cell>
          <cell r="EH194">
            <v>-1.1000000000000001</v>
          </cell>
          <cell r="EI194">
            <v>0</v>
          </cell>
          <cell r="EJ194">
            <v>1.1000000000000001</v>
          </cell>
          <cell r="EK194">
            <v>-1.2</v>
          </cell>
          <cell r="EL194">
            <v>-1</v>
          </cell>
          <cell r="EM194">
            <v>0.7</v>
          </cell>
          <cell r="EN194">
            <v>-1.3</v>
          </cell>
          <cell r="EO194">
            <v>0.9</v>
          </cell>
          <cell r="EP194">
            <v>-1.5</v>
          </cell>
          <cell r="EQ194">
            <v>0.4</v>
          </cell>
          <cell r="ER194">
            <v>6.4</v>
          </cell>
          <cell r="ES194">
            <v>-4.0999999999999996</v>
          </cell>
          <cell r="ET194">
            <v>0.3</v>
          </cell>
          <cell r="EU194">
            <v>0.3</v>
          </cell>
          <cell r="EV194">
            <v>0.3</v>
          </cell>
          <cell r="EW194">
            <v>-1.3</v>
          </cell>
          <cell r="EX194">
            <v>0.2</v>
          </cell>
          <cell r="EY194">
            <v>-2.1</v>
          </cell>
          <cell r="EZ194">
            <v>-0.7</v>
          </cell>
          <cell r="FA194">
            <v>-0.5</v>
          </cell>
          <cell r="FB194">
            <v>0</v>
          </cell>
          <cell r="FC194">
            <v>0.8</v>
          </cell>
          <cell r="FD194">
            <v>-1.4</v>
          </cell>
          <cell r="FE194">
            <v>-0.2</v>
          </cell>
          <cell r="FF194">
            <v>-1.4</v>
          </cell>
          <cell r="FG194">
            <v>1.3</v>
          </cell>
          <cell r="FH194">
            <v>1.1000000000000001</v>
          </cell>
          <cell r="FI194">
            <v>0.8</v>
          </cell>
          <cell r="FJ194">
            <v>2.2999999999999998</v>
          </cell>
          <cell r="FK194">
            <v>0.9</v>
          </cell>
          <cell r="FL194">
            <v>1.5</v>
          </cell>
          <cell r="FM194">
            <v>0.1</v>
          </cell>
          <cell r="FN194">
            <v>0.6</v>
          </cell>
          <cell r="FO194">
            <v>1</v>
          </cell>
          <cell r="FP194">
            <v>-1</v>
          </cell>
          <cell r="FQ194">
            <v>-0.4</v>
          </cell>
          <cell r="FR194">
            <v>-0.5</v>
          </cell>
          <cell r="FS194">
            <v>-0.3</v>
          </cell>
          <cell r="FT194">
            <v>0.9</v>
          </cell>
          <cell r="FU194">
            <v>-0.4</v>
          </cell>
          <cell r="FV194">
            <v>-1.8</v>
          </cell>
          <cell r="FW194">
            <v>0.9</v>
          </cell>
          <cell r="FX194">
            <v>-1.1000000000000001</v>
          </cell>
          <cell r="GA194">
            <v>0.3</v>
          </cell>
          <cell r="GB194">
            <v>0.7</v>
          </cell>
          <cell r="GC194">
            <v>0.2</v>
          </cell>
          <cell r="GD194">
            <v>0</v>
          </cell>
          <cell r="GE194">
            <v>0.1</v>
          </cell>
          <cell r="GF194">
            <v>-0.3</v>
          </cell>
          <cell r="GH194">
            <v>1</v>
          </cell>
          <cell r="GK194">
            <v>1.4</v>
          </cell>
          <cell r="GL194">
            <v>0.3</v>
          </cell>
          <cell r="GM194">
            <v>1.1000000000000001</v>
          </cell>
          <cell r="GN194">
            <v>1.4</v>
          </cell>
          <cell r="GO194">
            <v>0.2</v>
          </cell>
          <cell r="GP194">
            <v>0.8</v>
          </cell>
          <cell r="GQ194">
            <v>0.3</v>
          </cell>
          <cell r="GR194">
            <v>0</v>
          </cell>
          <cell r="GS194">
            <v>0</v>
          </cell>
          <cell r="GT194">
            <v>0.5</v>
          </cell>
          <cell r="GU194">
            <v>0.8</v>
          </cell>
          <cell r="GV194">
            <v>-1.1000000000000001</v>
          </cell>
          <cell r="GW194">
            <v>-1.3</v>
          </cell>
          <cell r="GX194">
            <v>0.9</v>
          </cell>
          <cell r="GY194">
            <v>-0.8</v>
          </cell>
          <cell r="GZ194">
            <v>-0.7</v>
          </cell>
          <cell r="HA194">
            <v>1.7</v>
          </cell>
          <cell r="HB194">
            <v>1.1000000000000001</v>
          </cell>
          <cell r="HC194">
            <v>-0.7</v>
          </cell>
          <cell r="HD194">
            <v>0.9</v>
          </cell>
          <cell r="HE194">
            <v>1.1000000000000001</v>
          </cell>
          <cell r="HF194">
            <v>1.2</v>
          </cell>
          <cell r="HG194">
            <v>-0.1</v>
          </cell>
          <cell r="HH194">
            <v>1.3</v>
          </cell>
          <cell r="HI194">
            <v>-0.3</v>
          </cell>
          <cell r="HJ194">
            <v>1.8</v>
          </cell>
          <cell r="HK194">
            <v>2</v>
          </cell>
          <cell r="HL194">
            <v>0.2</v>
          </cell>
          <cell r="HM194">
            <v>4.8</v>
          </cell>
          <cell r="HN194">
            <v>0</v>
          </cell>
          <cell r="HO194">
            <v>0.3</v>
          </cell>
          <cell r="HP194">
            <v>0.2</v>
          </cell>
          <cell r="HQ194">
            <v>0.2</v>
          </cell>
          <cell r="HR194">
            <v>0</v>
          </cell>
          <cell r="HS194">
            <v>0</v>
          </cell>
          <cell r="HT194">
            <v>0</v>
          </cell>
          <cell r="HU194">
            <v>0.9</v>
          </cell>
          <cell r="HV194">
            <v>1.1000000000000001</v>
          </cell>
          <cell r="HW194">
            <v>1.4</v>
          </cell>
          <cell r="HX194">
            <v>0.7</v>
          </cell>
          <cell r="HY194">
            <v>1.5</v>
          </cell>
          <cell r="IB194">
            <v>-1.1000000000000001</v>
          </cell>
          <cell r="IF194">
            <v>-1.5</v>
          </cell>
          <cell r="IG194">
            <v>-0.1</v>
          </cell>
          <cell r="II194">
            <v>0</v>
          </cell>
          <cell r="IJ194">
            <v>-3.7</v>
          </cell>
          <cell r="IK194">
            <v>5.0999999999999996</v>
          </cell>
          <cell r="IL194">
            <v>0</v>
          </cell>
        </row>
        <row r="195">
          <cell r="B195">
            <v>110.4</v>
          </cell>
          <cell r="C195">
            <v>117.9</v>
          </cell>
          <cell r="D195">
            <v>124.7</v>
          </cell>
          <cell r="E195">
            <v>110.3</v>
          </cell>
          <cell r="F195">
            <v>115.2</v>
          </cell>
          <cell r="G195">
            <v>116.1</v>
          </cell>
          <cell r="H195">
            <v>118.3</v>
          </cell>
          <cell r="I195">
            <v>114.2</v>
          </cell>
          <cell r="J195">
            <v>119.2</v>
          </cell>
          <cell r="K195">
            <v>110.4</v>
          </cell>
          <cell r="L195">
            <v>100.8</v>
          </cell>
          <cell r="M195">
            <v>106.4</v>
          </cell>
          <cell r="N195">
            <v>104.3</v>
          </cell>
          <cell r="O195">
            <v>102.3</v>
          </cell>
          <cell r="P195">
            <v>81.7</v>
          </cell>
          <cell r="Q195">
            <v>103.7</v>
          </cell>
          <cell r="R195">
            <v>103.7</v>
          </cell>
          <cell r="S195">
            <v>97.9</v>
          </cell>
          <cell r="T195">
            <v>97.1</v>
          </cell>
          <cell r="U195">
            <v>115.9</v>
          </cell>
          <cell r="V195">
            <v>85.2</v>
          </cell>
          <cell r="W195">
            <v>119.7</v>
          </cell>
          <cell r="X195">
            <v>117.3</v>
          </cell>
          <cell r="Y195">
            <v>122.9</v>
          </cell>
          <cell r="Z195">
            <v>113.4</v>
          </cell>
          <cell r="AA195">
            <v>112.9</v>
          </cell>
          <cell r="AB195">
            <v>114.7</v>
          </cell>
          <cell r="AC195">
            <v>110.5</v>
          </cell>
          <cell r="AD195">
            <v>104.2</v>
          </cell>
          <cell r="AE195">
            <v>126.7</v>
          </cell>
          <cell r="AF195">
            <v>104.4</v>
          </cell>
          <cell r="AG195">
            <v>112.2</v>
          </cell>
          <cell r="AH195">
            <v>105.6</v>
          </cell>
          <cell r="AI195">
            <v>111.9</v>
          </cell>
          <cell r="AJ195">
            <v>137.4</v>
          </cell>
          <cell r="AK195">
            <v>120.8</v>
          </cell>
          <cell r="AL195">
            <v>121.2</v>
          </cell>
          <cell r="AM195">
            <v>114.9</v>
          </cell>
          <cell r="AN195">
            <v>125.2</v>
          </cell>
          <cell r="AO195">
            <v>177</v>
          </cell>
          <cell r="AP195">
            <v>106.6</v>
          </cell>
          <cell r="AQ195">
            <v>109.3</v>
          </cell>
          <cell r="AR195">
            <v>110.9</v>
          </cell>
          <cell r="AS195">
            <v>106</v>
          </cell>
          <cell r="AT195">
            <v>106.8</v>
          </cell>
          <cell r="AU195">
            <v>103.7</v>
          </cell>
          <cell r="AV195">
            <v>116.5</v>
          </cell>
          <cell r="AW195">
            <v>107.3</v>
          </cell>
          <cell r="AX195">
            <v>100.7</v>
          </cell>
          <cell r="AY195">
            <v>98.7</v>
          </cell>
          <cell r="AZ195">
            <v>103.2</v>
          </cell>
          <cell r="BA195">
            <v>99.8</v>
          </cell>
          <cell r="BD195">
            <v>120.5</v>
          </cell>
          <cell r="BE195">
            <v>94.9</v>
          </cell>
          <cell r="BF195">
            <v>108.4</v>
          </cell>
          <cell r="BG195">
            <v>118.5</v>
          </cell>
          <cell r="BH195">
            <v>117.3</v>
          </cell>
          <cell r="BI195">
            <v>121.8</v>
          </cell>
          <cell r="BK195">
            <v>89.3</v>
          </cell>
          <cell r="BN195">
            <v>115.1</v>
          </cell>
          <cell r="BO195">
            <v>108.2</v>
          </cell>
          <cell r="BP195">
            <v>112.4</v>
          </cell>
          <cell r="BQ195">
            <v>115.9</v>
          </cell>
          <cell r="BR195">
            <v>105.4</v>
          </cell>
          <cell r="BS195">
            <v>107.9</v>
          </cell>
          <cell r="BT195">
            <v>106.9</v>
          </cell>
          <cell r="BU195">
            <v>107.3</v>
          </cell>
          <cell r="BV195">
            <v>107.3</v>
          </cell>
          <cell r="BW195">
            <v>105.1</v>
          </cell>
          <cell r="BX195">
            <v>107.3</v>
          </cell>
          <cell r="BY195">
            <v>112</v>
          </cell>
          <cell r="BZ195">
            <v>113</v>
          </cell>
          <cell r="CA195">
            <v>119.9</v>
          </cell>
          <cell r="CB195">
            <v>110.6</v>
          </cell>
          <cell r="CC195">
            <v>128.80000000000001</v>
          </cell>
          <cell r="CD195">
            <v>108.3</v>
          </cell>
          <cell r="CE195">
            <v>115.6</v>
          </cell>
          <cell r="CF195">
            <v>128.80000000000001</v>
          </cell>
          <cell r="CG195">
            <v>140.1</v>
          </cell>
          <cell r="CH195">
            <v>144.9</v>
          </cell>
          <cell r="CI195">
            <v>152.4</v>
          </cell>
          <cell r="CJ195">
            <v>115.4</v>
          </cell>
          <cell r="CK195">
            <v>126.9</v>
          </cell>
          <cell r="CL195">
            <v>118.8</v>
          </cell>
          <cell r="CM195">
            <v>117</v>
          </cell>
          <cell r="CN195">
            <v>115.9</v>
          </cell>
          <cell r="CO195">
            <v>116.4</v>
          </cell>
          <cell r="CP195">
            <v>114.2</v>
          </cell>
          <cell r="CQ195">
            <v>113.9</v>
          </cell>
          <cell r="CR195">
            <v>103.8</v>
          </cell>
          <cell r="CS195">
            <v>132.80000000000001</v>
          </cell>
          <cell r="CT195">
            <v>136</v>
          </cell>
          <cell r="CU195">
            <v>106.7</v>
          </cell>
          <cell r="CV195">
            <v>110.1</v>
          </cell>
          <cell r="CW195">
            <v>106.1</v>
          </cell>
          <cell r="CX195">
            <v>110.2</v>
          </cell>
          <cell r="CY195">
            <v>97.1</v>
          </cell>
          <cell r="CZ195">
            <v>90.6</v>
          </cell>
          <cell r="DA195">
            <v>107.4</v>
          </cell>
          <cell r="DB195">
            <v>135.1</v>
          </cell>
          <cell r="DE195">
            <v>116.8</v>
          </cell>
          <cell r="DI195">
            <v>114.1</v>
          </cell>
          <cell r="DJ195">
            <v>129.9</v>
          </cell>
          <cell r="DL195">
            <v>98.2</v>
          </cell>
          <cell r="DM195">
            <v>98.5</v>
          </cell>
          <cell r="DN195">
            <v>97.8</v>
          </cell>
          <cell r="DO195">
            <v>136.80000000000001</v>
          </cell>
          <cell r="DW195">
            <v>121.7</v>
          </cell>
          <cell r="DY195">
            <v>0.8</v>
          </cell>
          <cell r="DZ195">
            <v>1.1000000000000001</v>
          </cell>
          <cell r="EA195">
            <v>1.1000000000000001</v>
          </cell>
          <cell r="EB195">
            <v>1.5</v>
          </cell>
          <cell r="EC195">
            <v>-0.6</v>
          </cell>
          <cell r="ED195">
            <v>-0.2</v>
          </cell>
          <cell r="EE195">
            <v>1</v>
          </cell>
          <cell r="EF195">
            <v>-1.5</v>
          </cell>
          <cell r="EG195">
            <v>0.5</v>
          </cell>
          <cell r="EH195">
            <v>-0.8</v>
          </cell>
          <cell r="EI195">
            <v>-1.6</v>
          </cell>
          <cell r="EJ195">
            <v>0.1</v>
          </cell>
          <cell r="EK195">
            <v>-4</v>
          </cell>
          <cell r="EL195">
            <v>-1.3</v>
          </cell>
          <cell r="EM195">
            <v>-2.2999999999999998</v>
          </cell>
          <cell r="EN195">
            <v>-1.7</v>
          </cell>
          <cell r="EO195">
            <v>-2.6</v>
          </cell>
          <cell r="EP195">
            <v>-0.3</v>
          </cell>
          <cell r="EQ195">
            <v>6.8</v>
          </cell>
          <cell r="ER195">
            <v>12.4</v>
          </cell>
          <cell r="ES195">
            <v>2.2000000000000002</v>
          </cell>
          <cell r="ET195">
            <v>0.5</v>
          </cell>
          <cell r="EU195">
            <v>0.3</v>
          </cell>
          <cell r="EV195">
            <v>0.8</v>
          </cell>
          <cell r="EW195">
            <v>0.5</v>
          </cell>
          <cell r="EX195">
            <v>1.3</v>
          </cell>
          <cell r="EY195">
            <v>0.1</v>
          </cell>
          <cell r="EZ195">
            <v>0.6</v>
          </cell>
          <cell r="FA195">
            <v>0</v>
          </cell>
          <cell r="FB195">
            <v>1.2</v>
          </cell>
          <cell r="FC195">
            <v>2.8</v>
          </cell>
          <cell r="FD195">
            <v>0.6</v>
          </cell>
          <cell r="FE195">
            <v>1.1000000000000001</v>
          </cell>
          <cell r="FF195">
            <v>-0.4</v>
          </cell>
          <cell r="FG195">
            <v>0.9</v>
          </cell>
          <cell r="FH195">
            <v>1.2</v>
          </cell>
          <cell r="FI195">
            <v>0.7</v>
          </cell>
          <cell r="FJ195">
            <v>2</v>
          </cell>
          <cell r="FK195">
            <v>1.5</v>
          </cell>
          <cell r="FL195">
            <v>0.5</v>
          </cell>
          <cell r="FM195">
            <v>0.2</v>
          </cell>
          <cell r="FN195">
            <v>0.5</v>
          </cell>
          <cell r="FO195">
            <v>0.8</v>
          </cell>
          <cell r="FP195">
            <v>1.4</v>
          </cell>
          <cell r="FQ195">
            <v>0.1</v>
          </cell>
          <cell r="FR195">
            <v>0</v>
          </cell>
          <cell r="FS195">
            <v>0.5</v>
          </cell>
          <cell r="FT195">
            <v>0.8</v>
          </cell>
          <cell r="FU195">
            <v>-1.6</v>
          </cell>
          <cell r="FV195">
            <v>-3.2</v>
          </cell>
          <cell r="FW195">
            <v>-0.3</v>
          </cell>
          <cell r="FX195">
            <v>-1.2</v>
          </cell>
          <cell r="GA195">
            <v>0.8</v>
          </cell>
          <cell r="GB195">
            <v>0.5</v>
          </cell>
          <cell r="GC195">
            <v>0.2</v>
          </cell>
          <cell r="GD195">
            <v>0.5</v>
          </cell>
          <cell r="GE195">
            <v>-0.1</v>
          </cell>
          <cell r="GF195">
            <v>2.2999999999999998</v>
          </cell>
          <cell r="GH195">
            <v>0.7</v>
          </cell>
          <cell r="GK195">
            <v>0.2</v>
          </cell>
          <cell r="GL195">
            <v>0</v>
          </cell>
          <cell r="GM195">
            <v>-0.1</v>
          </cell>
          <cell r="GN195">
            <v>-0.6</v>
          </cell>
          <cell r="GO195">
            <v>1.8</v>
          </cell>
          <cell r="GP195">
            <v>0.3</v>
          </cell>
          <cell r="GQ195">
            <v>0.4</v>
          </cell>
          <cell r="GR195">
            <v>1.2</v>
          </cell>
          <cell r="GS195">
            <v>1.2</v>
          </cell>
          <cell r="GT195">
            <v>-1.3</v>
          </cell>
          <cell r="GU195">
            <v>0.1</v>
          </cell>
          <cell r="GV195">
            <v>-0.1</v>
          </cell>
          <cell r="GW195">
            <v>0.8</v>
          </cell>
          <cell r="GX195">
            <v>-0.1</v>
          </cell>
          <cell r="GY195">
            <v>0.5</v>
          </cell>
          <cell r="GZ195">
            <v>1.2</v>
          </cell>
          <cell r="HA195">
            <v>-5.0999999999999996</v>
          </cell>
          <cell r="HB195">
            <v>0.5</v>
          </cell>
          <cell r="HC195">
            <v>1.2</v>
          </cell>
          <cell r="HD195">
            <v>1.5</v>
          </cell>
          <cell r="HE195">
            <v>2.2000000000000002</v>
          </cell>
          <cell r="HF195">
            <v>2.4</v>
          </cell>
          <cell r="HG195">
            <v>1.4</v>
          </cell>
          <cell r="HH195">
            <v>1</v>
          </cell>
          <cell r="HI195">
            <v>-1.7</v>
          </cell>
          <cell r="HJ195">
            <v>1.6</v>
          </cell>
          <cell r="HK195">
            <v>1.5</v>
          </cell>
          <cell r="HL195">
            <v>1.8</v>
          </cell>
          <cell r="HM195">
            <v>0.6</v>
          </cell>
          <cell r="HN195">
            <v>1.1000000000000001</v>
          </cell>
          <cell r="HO195">
            <v>-0.1</v>
          </cell>
          <cell r="HP195">
            <v>1.6</v>
          </cell>
          <cell r="HQ195">
            <v>1.6</v>
          </cell>
          <cell r="HR195">
            <v>0</v>
          </cell>
          <cell r="HS195">
            <v>0</v>
          </cell>
          <cell r="HT195">
            <v>0</v>
          </cell>
          <cell r="HU195">
            <v>0.1</v>
          </cell>
          <cell r="HV195">
            <v>0.1</v>
          </cell>
          <cell r="HW195">
            <v>-0.4</v>
          </cell>
          <cell r="HX195">
            <v>1</v>
          </cell>
          <cell r="HY195">
            <v>0.7</v>
          </cell>
          <cell r="IB195">
            <v>-1.8</v>
          </cell>
          <cell r="IF195">
            <v>-3.1</v>
          </cell>
          <cell r="IG195">
            <v>0.7</v>
          </cell>
          <cell r="II195">
            <v>-0.2</v>
          </cell>
          <cell r="IJ195">
            <v>1.1000000000000001</v>
          </cell>
          <cell r="IK195">
            <v>-1.8</v>
          </cell>
          <cell r="IL195">
            <v>0</v>
          </cell>
        </row>
        <row r="196">
          <cell r="B196">
            <v>110.9</v>
          </cell>
          <cell r="C196">
            <v>118.5</v>
          </cell>
          <cell r="D196">
            <v>126.5</v>
          </cell>
          <cell r="E196">
            <v>109.1</v>
          </cell>
          <cell r="F196">
            <v>114.3</v>
          </cell>
          <cell r="G196">
            <v>117</v>
          </cell>
          <cell r="H196">
            <v>121.7</v>
          </cell>
          <cell r="I196">
            <v>112.5</v>
          </cell>
          <cell r="J196">
            <v>117.8</v>
          </cell>
          <cell r="K196">
            <v>113.3</v>
          </cell>
          <cell r="L196">
            <v>101.8</v>
          </cell>
          <cell r="M196">
            <v>105.4</v>
          </cell>
          <cell r="N196">
            <v>104</v>
          </cell>
          <cell r="O196">
            <v>103.1</v>
          </cell>
          <cell r="P196">
            <v>82.7</v>
          </cell>
          <cell r="Q196">
            <v>105.4</v>
          </cell>
          <cell r="R196">
            <v>105.8</v>
          </cell>
          <cell r="S196">
            <v>102.4</v>
          </cell>
          <cell r="T196">
            <v>98.6</v>
          </cell>
          <cell r="U196">
            <v>114.5</v>
          </cell>
          <cell r="V196">
            <v>88.6</v>
          </cell>
          <cell r="W196">
            <v>119.2</v>
          </cell>
          <cell r="X196">
            <v>115.9</v>
          </cell>
          <cell r="Y196">
            <v>123.5</v>
          </cell>
          <cell r="Z196">
            <v>112.9</v>
          </cell>
          <cell r="AA196">
            <v>112.5</v>
          </cell>
          <cell r="AB196">
            <v>114.1</v>
          </cell>
          <cell r="AC196">
            <v>112.7</v>
          </cell>
          <cell r="AD196">
            <v>103.6</v>
          </cell>
          <cell r="AE196">
            <v>127.2</v>
          </cell>
          <cell r="AF196">
            <v>112.1</v>
          </cell>
          <cell r="AG196">
            <v>112.5</v>
          </cell>
          <cell r="AH196">
            <v>107</v>
          </cell>
          <cell r="AI196">
            <v>113.1</v>
          </cell>
          <cell r="AJ196">
            <v>139.1</v>
          </cell>
          <cell r="AK196">
            <v>121.4</v>
          </cell>
          <cell r="AL196">
            <v>121.6</v>
          </cell>
          <cell r="AM196">
            <v>115.5</v>
          </cell>
          <cell r="AN196">
            <v>126.4</v>
          </cell>
          <cell r="AO196">
            <v>181.5</v>
          </cell>
          <cell r="AP196">
            <v>106.8</v>
          </cell>
          <cell r="AQ196">
            <v>109.3</v>
          </cell>
          <cell r="AR196">
            <v>110.5</v>
          </cell>
          <cell r="AS196">
            <v>106.3</v>
          </cell>
          <cell r="AT196">
            <v>106.8</v>
          </cell>
          <cell r="AU196">
            <v>103.4</v>
          </cell>
          <cell r="AV196">
            <v>118.1</v>
          </cell>
          <cell r="AW196">
            <v>107.6</v>
          </cell>
          <cell r="AX196">
            <v>101.3</v>
          </cell>
          <cell r="AY196">
            <v>99.1</v>
          </cell>
          <cell r="AZ196">
            <v>104</v>
          </cell>
          <cell r="BA196">
            <v>100</v>
          </cell>
          <cell r="BD196">
            <v>120.5</v>
          </cell>
          <cell r="BE196">
            <v>97.5</v>
          </cell>
          <cell r="BF196">
            <v>108.6</v>
          </cell>
          <cell r="BG196">
            <v>118.6</v>
          </cell>
          <cell r="BH196">
            <v>117.3</v>
          </cell>
          <cell r="BI196">
            <v>122.3</v>
          </cell>
          <cell r="BK196">
            <v>92.8</v>
          </cell>
          <cell r="BN196">
            <v>115</v>
          </cell>
          <cell r="BO196">
            <v>108.9</v>
          </cell>
          <cell r="BP196">
            <v>113.9</v>
          </cell>
          <cell r="BQ196">
            <v>118.1</v>
          </cell>
          <cell r="BR196">
            <v>104.6</v>
          </cell>
          <cell r="BS196">
            <v>109</v>
          </cell>
          <cell r="BT196">
            <v>107.3</v>
          </cell>
          <cell r="BU196">
            <v>108.2</v>
          </cell>
          <cell r="BV196">
            <v>108.2</v>
          </cell>
          <cell r="BW196">
            <v>105.2</v>
          </cell>
          <cell r="BX196">
            <v>106.8</v>
          </cell>
          <cell r="BY196">
            <v>112.3</v>
          </cell>
          <cell r="BZ196">
            <v>112.5</v>
          </cell>
          <cell r="CA196">
            <v>119.7</v>
          </cell>
          <cell r="CB196">
            <v>110</v>
          </cell>
          <cell r="CC196">
            <v>129.69999999999999</v>
          </cell>
          <cell r="CD196">
            <v>107.5</v>
          </cell>
          <cell r="CE196">
            <v>117.4</v>
          </cell>
          <cell r="CF196">
            <v>129.69999999999999</v>
          </cell>
          <cell r="CG196">
            <v>140.30000000000001</v>
          </cell>
          <cell r="CH196">
            <v>146.4</v>
          </cell>
          <cell r="CI196">
            <v>154.1</v>
          </cell>
          <cell r="CJ196">
            <v>115.7</v>
          </cell>
          <cell r="CK196">
            <v>127.7</v>
          </cell>
          <cell r="CL196">
            <v>113.4</v>
          </cell>
          <cell r="CM196">
            <v>116.8</v>
          </cell>
          <cell r="CN196">
            <v>115.6</v>
          </cell>
          <cell r="CO196">
            <v>117.7</v>
          </cell>
          <cell r="CP196">
            <v>111.5</v>
          </cell>
          <cell r="CQ196">
            <v>114.2</v>
          </cell>
          <cell r="CR196">
            <v>104.7</v>
          </cell>
          <cell r="CS196">
            <v>133.30000000000001</v>
          </cell>
          <cell r="CT196">
            <v>136.6</v>
          </cell>
          <cell r="CU196">
            <v>107.9</v>
          </cell>
          <cell r="CV196">
            <v>110.1</v>
          </cell>
          <cell r="CW196">
            <v>107.5</v>
          </cell>
          <cell r="CX196">
            <v>111.7</v>
          </cell>
          <cell r="CY196">
            <v>97.6</v>
          </cell>
          <cell r="CZ196">
            <v>91.2</v>
          </cell>
          <cell r="DA196">
            <v>107.8</v>
          </cell>
          <cell r="DB196">
            <v>135</v>
          </cell>
          <cell r="DE196">
            <v>119.8</v>
          </cell>
          <cell r="DI196">
            <v>118.1</v>
          </cell>
          <cell r="DJ196">
            <v>130.80000000000001</v>
          </cell>
          <cell r="DL196">
            <v>102.7</v>
          </cell>
          <cell r="DM196">
            <v>105.4</v>
          </cell>
          <cell r="DN196">
            <v>99.3</v>
          </cell>
          <cell r="DO196">
            <v>136.80000000000001</v>
          </cell>
          <cell r="DW196">
            <v>122.6</v>
          </cell>
          <cell r="DY196">
            <v>0.5</v>
          </cell>
          <cell r="DZ196">
            <v>0.5</v>
          </cell>
          <cell r="EA196">
            <v>1.4</v>
          </cell>
          <cell r="EB196">
            <v>-1.1000000000000001</v>
          </cell>
          <cell r="EC196">
            <v>-0.8</v>
          </cell>
          <cell r="ED196">
            <v>0.8</v>
          </cell>
          <cell r="EE196">
            <v>2.9</v>
          </cell>
          <cell r="EF196">
            <v>-1.5</v>
          </cell>
          <cell r="EG196">
            <v>-1.2</v>
          </cell>
          <cell r="EH196">
            <v>2.6</v>
          </cell>
          <cell r="EI196">
            <v>1</v>
          </cell>
          <cell r="EJ196">
            <v>-0.9</v>
          </cell>
          <cell r="EK196">
            <v>-0.3</v>
          </cell>
          <cell r="EL196">
            <v>0.8</v>
          </cell>
          <cell r="EM196">
            <v>1.2</v>
          </cell>
          <cell r="EN196">
            <v>1.6</v>
          </cell>
          <cell r="EO196">
            <v>2</v>
          </cell>
          <cell r="EP196">
            <v>4.5999999999999996</v>
          </cell>
          <cell r="EQ196">
            <v>1.5</v>
          </cell>
          <cell r="ER196">
            <v>-1.2</v>
          </cell>
          <cell r="ES196">
            <v>4</v>
          </cell>
          <cell r="ET196">
            <v>-0.4</v>
          </cell>
          <cell r="EU196">
            <v>-1.2</v>
          </cell>
          <cell r="EV196">
            <v>0.5</v>
          </cell>
          <cell r="EW196">
            <v>-0.4</v>
          </cell>
          <cell r="EX196">
            <v>-0.4</v>
          </cell>
          <cell r="EY196">
            <v>-0.5</v>
          </cell>
          <cell r="EZ196">
            <v>2</v>
          </cell>
          <cell r="FA196">
            <v>-0.6</v>
          </cell>
          <cell r="FB196">
            <v>0.4</v>
          </cell>
          <cell r="FC196">
            <v>7.4</v>
          </cell>
          <cell r="FD196">
            <v>0.3</v>
          </cell>
          <cell r="FE196">
            <v>1.3</v>
          </cell>
          <cell r="FF196">
            <v>1.1000000000000001</v>
          </cell>
          <cell r="FG196">
            <v>1.2</v>
          </cell>
          <cell r="FH196">
            <v>0.5</v>
          </cell>
          <cell r="FI196">
            <v>0.3</v>
          </cell>
          <cell r="FJ196">
            <v>0.5</v>
          </cell>
          <cell r="FK196">
            <v>1</v>
          </cell>
          <cell r="FL196">
            <v>2.5</v>
          </cell>
          <cell r="FM196">
            <v>0.2</v>
          </cell>
          <cell r="FN196">
            <v>0</v>
          </cell>
          <cell r="FO196">
            <v>-0.4</v>
          </cell>
          <cell r="FP196">
            <v>0.3</v>
          </cell>
          <cell r="FQ196">
            <v>0</v>
          </cell>
          <cell r="FR196">
            <v>-0.3</v>
          </cell>
          <cell r="FS196">
            <v>1.4</v>
          </cell>
          <cell r="FT196">
            <v>0.3</v>
          </cell>
          <cell r="FU196">
            <v>0.6</v>
          </cell>
          <cell r="FV196">
            <v>0.4</v>
          </cell>
          <cell r="FW196">
            <v>0.8</v>
          </cell>
          <cell r="FX196">
            <v>0.2</v>
          </cell>
          <cell r="GA196">
            <v>0</v>
          </cell>
          <cell r="GB196">
            <v>2.7</v>
          </cell>
          <cell r="GC196">
            <v>0.2</v>
          </cell>
          <cell r="GD196">
            <v>0.1</v>
          </cell>
          <cell r="GE196">
            <v>0</v>
          </cell>
          <cell r="GF196">
            <v>0.4</v>
          </cell>
          <cell r="GH196">
            <v>3.9</v>
          </cell>
          <cell r="GK196">
            <v>-0.1</v>
          </cell>
          <cell r="GL196">
            <v>0.6</v>
          </cell>
          <cell r="GM196">
            <v>1.3</v>
          </cell>
          <cell r="GN196">
            <v>1.9</v>
          </cell>
          <cell r="GO196">
            <v>-0.8</v>
          </cell>
          <cell r="GP196">
            <v>1</v>
          </cell>
          <cell r="GQ196">
            <v>0.4</v>
          </cell>
          <cell r="GR196">
            <v>0.8</v>
          </cell>
          <cell r="GS196">
            <v>0.8</v>
          </cell>
          <cell r="GT196">
            <v>0.1</v>
          </cell>
          <cell r="GU196">
            <v>-0.5</v>
          </cell>
          <cell r="GV196">
            <v>0.3</v>
          </cell>
          <cell r="GW196">
            <v>-0.4</v>
          </cell>
          <cell r="GX196">
            <v>-0.2</v>
          </cell>
          <cell r="GY196">
            <v>-0.5</v>
          </cell>
          <cell r="GZ196">
            <v>0.7</v>
          </cell>
          <cell r="HA196">
            <v>-0.7</v>
          </cell>
          <cell r="HB196">
            <v>1.6</v>
          </cell>
          <cell r="HC196">
            <v>0.7</v>
          </cell>
          <cell r="HD196">
            <v>0.1</v>
          </cell>
          <cell r="HE196">
            <v>1</v>
          </cell>
          <cell r="HF196">
            <v>1.1000000000000001</v>
          </cell>
          <cell r="HG196">
            <v>0.3</v>
          </cell>
          <cell r="HH196">
            <v>0.6</v>
          </cell>
          <cell r="HI196">
            <v>-4.5</v>
          </cell>
          <cell r="HJ196">
            <v>-0.2</v>
          </cell>
          <cell r="HK196">
            <v>-0.3</v>
          </cell>
          <cell r="HL196">
            <v>1.1000000000000001</v>
          </cell>
          <cell r="HM196">
            <v>-2.4</v>
          </cell>
          <cell r="HN196">
            <v>0.3</v>
          </cell>
          <cell r="HO196">
            <v>0.9</v>
          </cell>
          <cell r="HP196">
            <v>0.4</v>
          </cell>
          <cell r="HQ196">
            <v>0.4</v>
          </cell>
          <cell r="HR196">
            <v>1.1000000000000001</v>
          </cell>
          <cell r="HS196">
            <v>0</v>
          </cell>
          <cell r="HT196">
            <v>1.3</v>
          </cell>
          <cell r="HU196">
            <v>1.4</v>
          </cell>
          <cell r="HV196">
            <v>0.5</v>
          </cell>
          <cell r="HW196">
            <v>0.7</v>
          </cell>
          <cell r="HX196">
            <v>0.4</v>
          </cell>
          <cell r="HY196">
            <v>-0.1</v>
          </cell>
          <cell r="IB196">
            <v>2.6</v>
          </cell>
          <cell r="IF196">
            <v>3.5</v>
          </cell>
          <cell r="IG196">
            <v>0.7</v>
          </cell>
          <cell r="II196">
            <v>4.5999999999999996</v>
          </cell>
          <cell r="IJ196">
            <v>7</v>
          </cell>
          <cell r="IK196">
            <v>1.5</v>
          </cell>
          <cell r="IL196">
            <v>0</v>
          </cell>
        </row>
        <row r="197">
          <cell r="B197">
            <v>113.2</v>
          </cell>
          <cell r="C197">
            <v>119</v>
          </cell>
          <cell r="D197">
            <v>128.5</v>
          </cell>
          <cell r="E197">
            <v>108.1</v>
          </cell>
          <cell r="F197">
            <v>113</v>
          </cell>
          <cell r="G197">
            <v>120.5</v>
          </cell>
          <cell r="H197">
            <v>126.3</v>
          </cell>
          <cell r="I197">
            <v>115.5</v>
          </cell>
          <cell r="J197">
            <v>118.8</v>
          </cell>
          <cell r="K197">
            <v>116.6</v>
          </cell>
          <cell r="L197">
            <v>103.8</v>
          </cell>
          <cell r="M197">
            <v>105.2</v>
          </cell>
          <cell r="N197">
            <v>108.2</v>
          </cell>
          <cell r="O197">
            <v>103.9</v>
          </cell>
          <cell r="P197">
            <v>89</v>
          </cell>
          <cell r="Q197">
            <v>106.6</v>
          </cell>
          <cell r="R197">
            <v>107.8</v>
          </cell>
          <cell r="S197">
            <v>102.1</v>
          </cell>
          <cell r="T197">
            <v>107.2</v>
          </cell>
          <cell r="U197">
            <v>118.5</v>
          </cell>
          <cell r="V197">
            <v>100.5</v>
          </cell>
          <cell r="W197">
            <v>120.1</v>
          </cell>
          <cell r="X197">
            <v>116</v>
          </cell>
          <cell r="Y197">
            <v>125.4</v>
          </cell>
          <cell r="Z197">
            <v>113.6</v>
          </cell>
          <cell r="AA197">
            <v>113.2</v>
          </cell>
          <cell r="AB197">
            <v>114.7</v>
          </cell>
          <cell r="AC197">
            <v>115</v>
          </cell>
          <cell r="AD197">
            <v>107.1</v>
          </cell>
          <cell r="AE197">
            <v>129.4</v>
          </cell>
          <cell r="AF197">
            <v>118.8</v>
          </cell>
          <cell r="AG197">
            <v>112.6</v>
          </cell>
          <cell r="AH197">
            <v>106.7</v>
          </cell>
          <cell r="AI197">
            <v>114.7</v>
          </cell>
          <cell r="AJ197">
            <v>141.1</v>
          </cell>
          <cell r="AK197">
            <v>122.4</v>
          </cell>
          <cell r="AL197">
            <v>122.8</v>
          </cell>
          <cell r="AM197">
            <v>115.9</v>
          </cell>
          <cell r="AN197">
            <v>127.1</v>
          </cell>
          <cell r="AO197">
            <v>186</v>
          </cell>
          <cell r="AP197">
            <v>106.2</v>
          </cell>
          <cell r="AQ197">
            <v>108.9</v>
          </cell>
          <cell r="AR197">
            <v>110.4</v>
          </cell>
          <cell r="AS197">
            <v>107.9</v>
          </cell>
          <cell r="AT197">
            <v>106.6</v>
          </cell>
          <cell r="AU197">
            <v>103.2</v>
          </cell>
          <cell r="AV197">
            <v>117.9</v>
          </cell>
          <cell r="AW197">
            <v>107.6</v>
          </cell>
          <cell r="AX197">
            <v>99</v>
          </cell>
          <cell r="AY197">
            <v>98.4</v>
          </cell>
          <cell r="AZ197">
            <v>101.1</v>
          </cell>
          <cell r="BA197">
            <v>96.6</v>
          </cell>
          <cell r="BD197">
            <v>120.7</v>
          </cell>
          <cell r="BE197">
            <v>102.8</v>
          </cell>
          <cell r="BF197">
            <v>108.9</v>
          </cell>
          <cell r="BG197">
            <v>118.8</v>
          </cell>
          <cell r="BH197">
            <v>117.3</v>
          </cell>
          <cell r="BI197">
            <v>123.1</v>
          </cell>
          <cell r="BK197">
            <v>99.9</v>
          </cell>
          <cell r="BN197">
            <v>114.7</v>
          </cell>
          <cell r="BO197">
            <v>109.3</v>
          </cell>
          <cell r="BP197">
            <v>113.2</v>
          </cell>
          <cell r="BQ197">
            <v>116.7</v>
          </cell>
          <cell r="BR197">
            <v>105.4</v>
          </cell>
          <cell r="BS197">
            <v>109.1</v>
          </cell>
          <cell r="BT197">
            <v>107</v>
          </cell>
          <cell r="BU197">
            <v>108.2</v>
          </cell>
          <cell r="BV197">
            <v>108.2</v>
          </cell>
          <cell r="BW197">
            <v>104</v>
          </cell>
          <cell r="BX197">
            <v>106.6</v>
          </cell>
          <cell r="BY197">
            <v>112.9</v>
          </cell>
          <cell r="BZ197">
            <v>113.3</v>
          </cell>
          <cell r="CA197">
            <v>120.9</v>
          </cell>
          <cell r="CB197">
            <v>110.7</v>
          </cell>
          <cell r="CC197">
            <v>133</v>
          </cell>
          <cell r="CD197">
            <v>110.7</v>
          </cell>
          <cell r="CE197">
            <v>118.5</v>
          </cell>
          <cell r="CF197">
            <v>133</v>
          </cell>
          <cell r="CG197">
            <v>143.9</v>
          </cell>
          <cell r="CH197">
            <v>148.30000000000001</v>
          </cell>
          <cell r="CI197">
            <v>156.19999999999999</v>
          </cell>
          <cell r="CJ197">
            <v>115.4</v>
          </cell>
          <cell r="CK197">
            <v>129.5</v>
          </cell>
          <cell r="CL197">
            <v>124.1</v>
          </cell>
          <cell r="CM197">
            <v>117.3</v>
          </cell>
          <cell r="CN197">
            <v>116.1</v>
          </cell>
          <cell r="CO197">
            <v>117.3</v>
          </cell>
          <cell r="CP197">
            <v>113.7</v>
          </cell>
          <cell r="CQ197">
            <v>113.9</v>
          </cell>
          <cell r="CR197">
            <v>105.3</v>
          </cell>
          <cell r="CS197">
            <v>133.69999999999999</v>
          </cell>
          <cell r="CT197">
            <v>137.5</v>
          </cell>
          <cell r="CU197">
            <v>107.9</v>
          </cell>
          <cell r="CV197">
            <v>110.1</v>
          </cell>
          <cell r="CW197">
            <v>107.5</v>
          </cell>
          <cell r="CX197">
            <v>112.1</v>
          </cell>
          <cell r="CY197">
            <v>97</v>
          </cell>
          <cell r="CZ197">
            <v>90.3</v>
          </cell>
          <cell r="DA197">
            <v>107.7</v>
          </cell>
          <cell r="DB197">
            <v>136.5</v>
          </cell>
          <cell r="DE197">
            <v>120.4</v>
          </cell>
          <cell r="DI197">
            <v>118.2</v>
          </cell>
          <cell r="DJ197">
            <v>132.6</v>
          </cell>
          <cell r="DL197">
            <v>102.5</v>
          </cell>
          <cell r="DM197">
            <v>107.3</v>
          </cell>
          <cell r="DN197">
            <v>96.4</v>
          </cell>
          <cell r="DO197">
            <v>142.9</v>
          </cell>
          <cell r="DW197">
            <v>123.8</v>
          </cell>
          <cell r="DY197">
            <v>2.1</v>
          </cell>
          <cell r="DZ197">
            <v>0.4</v>
          </cell>
          <cell r="EA197">
            <v>1.6</v>
          </cell>
          <cell r="EB197">
            <v>-0.9</v>
          </cell>
          <cell r="EC197">
            <v>-1.1000000000000001</v>
          </cell>
          <cell r="ED197">
            <v>3</v>
          </cell>
          <cell r="EE197">
            <v>3.8</v>
          </cell>
          <cell r="EF197">
            <v>2.7</v>
          </cell>
          <cell r="EG197">
            <v>0.8</v>
          </cell>
          <cell r="EH197">
            <v>2.9</v>
          </cell>
          <cell r="EI197">
            <v>2</v>
          </cell>
          <cell r="EJ197">
            <v>-0.2</v>
          </cell>
          <cell r="EK197">
            <v>4</v>
          </cell>
          <cell r="EL197">
            <v>0.8</v>
          </cell>
          <cell r="EM197">
            <v>7.6</v>
          </cell>
          <cell r="EN197">
            <v>1.1000000000000001</v>
          </cell>
          <cell r="EO197">
            <v>1.9</v>
          </cell>
          <cell r="EP197">
            <v>-0.3</v>
          </cell>
          <cell r="EQ197">
            <v>8.6999999999999993</v>
          </cell>
          <cell r="ER197">
            <v>3.5</v>
          </cell>
          <cell r="ES197">
            <v>13.4</v>
          </cell>
          <cell r="ET197">
            <v>0.8</v>
          </cell>
          <cell r="EU197">
            <v>0.1</v>
          </cell>
          <cell r="EV197">
            <v>1.5</v>
          </cell>
          <cell r="EW197">
            <v>0.6</v>
          </cell>
          <cell r="EX197">
            <v>0.6</v>
          </cell>
          <cell r="EY197">
            <v>0.5</v>
          </cell>
          <cell r="EZ197">
            <v>2</v>
          </cell>
          <cell r="FA197">
            <v>3.4</v>
          </cell>
          <cell r="FB197">
            <v>1.7</v>
          </cell>
          <cell r="FC197">
            <v>6</v>
          </cell>
          <cell r="FD197">
            <v>0.1</v>
          </cell>
          <cell r="FE197">
            <v>-0.3</v>
          </cell>
          <cell r="FF197">
            <v>1.4</v>
          </cell>
          <cell r="FG197">
            <v>1.4</v>
          </cell>
          <cell r="FH197">
            <v>0.8</v>
          </cell>
          <cell r="FI197">
            <v>1</v>
          </cell>
          <cell r="FJ197">
            <v>0.3</v>
          </cell>
          <cell r="FK197">
            <v>0.6</v>
          </cell>
          <cell r="FL197">
            <v>2.5</v>
          </cell>
          <cell r="FM197">
            <v>-0.6</v>
          </cell>
          <cell r="FN197">
            <v>-0.4</v>
          </cell>
          <cell r="FO197">
            <v>-0.1</v>
          </cell>
          <cell r="FP197">
            <v>1.5</v>
          </cell>
          <cell r="FQ197">
            <v>-0.2</v>
          </cell>
          <cell r="FR197">
            <v>-0.2</v>
          </cell>
          <cell r="FS197">
            <v>-0.2</v>
          </cell>
          <cell r="FT197">
            <v>0</v>
          </cell>
          <cell r="FU197">
            <v>-2.2999999999999998</v>
          </cell>
          <cell r="FV197">
            <v>-0.7</v>
          </cell>
          <cell r="FW197">
            <v>-2.8</v>
          </cell>
          <cell r="FX197">
            <v>-3.4</v>
          </cell>
          <cell r="GA197">
            <v>0.2</v>
          </cell>
          <cell r="GB197">
            <v>5.4</v>
          </cell>
          <cell r="GC197">
            <v>0.3</v>
          </cell>
          <cell r="GD197">
            <v>0.2</v>
          </cell>
          <cell r="GE197">
            <v>0</v>
          </cell>
          <cell r="GF197">
            <v>0.7</v>
          </cell>
          <cell r="GH197">
            <v>7.7</v>
          </cell>
          <cell r="GK197">
            <v>-0.3</v>
          </cell>
          <cell r="GL197">
            <v>0.4</v>
          </cell>
          <cell r="GM197">
            <v>-0.6</v>
          </cell>
          <cell r="GN197">
            <v>-1.2</v>
          </cell>
          <cell r="GO197">
            <v>0.8</v>
          </cell>
          <cell r="GP197">
            <v>0.1</v>
          </cell>
          <cell r="GQ197">
            <v>-0.3</v>
          </cell>
          <cell r="GR197">
            <v>0</v>
          </cell>
          <cell r="GS197">
            <v>0</v>
          </cell>
          <cell r="GT197">
            <v>-1.1000000000000001</v>
          </cell>
          <cell r="GU197">
            <v>-0.2</v>
          </cell>
          <cell r="GV197">
            <v>0.5</v>
          </cell>
          <cell r="GW197">
            <v>0.7</v>
          </cell>
          <cell r="GX197">
            <v>1</v>
          </cell>
          <cell r="GY197">
            <v>0.6</v>
          </cell>
          <cell r="GZ197">
            <v>2.5</v>
          </cell>
          <cell r="HA197">
            <v>3</v>
          </cell>
          <cell r="HB197">
            <v>0.9</v>
          </cell>
          <cell r="HC197">
            <v>2.5</v>
          </cell>
          <cell r="HD197">
            <v>2.6</v>
          </cell>
          <cell r="HE197">
            <v>1.3</v>
          </cell>
          <cell r="HF197">
            <v>1.4</v>
          </cell>
          <cell r="HG197">
            <v>-0.3</v>
          </cell>
          <cell r="HH197">
            <v>1.4</v>
          </cell>
          <cell r="HI197">
            <v>9.4</v>
          </cell>
          <cell r="HJ197">
            <v>0.4</v>
          </cell>
          <cell r="HK197">
            <v>0.4</v>
          </cell>
          <cell r="HL197">
            <v>-0.3</v>
          </cell>
          <cell r="HM197">
            <v>2</v>
          </cell>
          <cell r="HN197">
            <v>-0.3</v>
          </cell>
          <cell r="HO197">
            <v>0.6</v>
          </cell>
          <cell r="HP197">
            <v>0.3</v>
          </cell>
          <cell r="HQ197">
            <v>0.7</v>
          </cell>
          <cell r="HR197">
            <v>0</v>
          </cell>
          <cell r="HS197">
            <v>0</v>
          </cell>
          <cell r="HT197">
            <v>0</v>
          </cell>
          <cell r="HU197">
            <v>0.4</v>
          </cell>
          <cell r="HV197">
            <v>-0.6</v>
          </cell>
          <cell r="HW197">
            <v>-1</v>
          </cell>
          <cell r="HX197">
            <v>-0.1</v>
          </cell>
          <cell r="HY197">
            <v>1.1000000000000001</v>
          </cell>
          <cell r="IB197">
            <v>0.5</v>
          </cell>
          <cell r="IF197">
            <v>0.1</v>
          </cell>
          <cell r="IG197">
            <v>1.4</v>
          </cell>
          <cell r="II197">
            <v>-0.2</v>
          </cell>
          <cell r="IJ197">
            <v>1.8</v>
          </cell>
          <cell r="IK197">
            <v>-2.9</v>
          </cell>
          <cell r="IL197">
            <v>4.5</v>
          </cell>
        </row>
        <row r="198">
          <cell r="B198">
            <v>113.7</v>
          </cell>
          <cell r="C198">
            <v>120.5</v>
          </cell>
          <cell r="D198">
            <v>130.5</v>
          </cell>
          <cell r="E198">
            <v>108.2</v>
          </cell>
          <cell r="F198">
            <v>115.6</v>
          </cell>
          <cell r="G198">
            <v>122.7</v>
          </cell>
          <cell r="H198">
            <v>129.69999999999999</v>
          </cell>
          <cell r="I198">
            <v>115.6</v>
          </cell>
          <cell r="J198">
            <v>123.4</v>
          </cell>
          <cell r="K198">
            <v>119.3</v>
          </cell>
          <cell r="L198">
            <v>104.6</v>
          </cell>
          <cell r="M198">
            <v>106.3</v>
          </cell>
          <cell r="N198">
            <v>113.8</v>
          </cell>
          <cell r="O198">
            <v>104.2</v>
          </cell>
          <cell r="P198">
            <v>88.6</v>
          </cell>
          <cell r="Q198">
            <v>105.4</v>
          </cell>
          <cell r="R198">
            <v>108.8</v>
          </cell>
          <cell r="S198">
            <v>100.9</v>
          </cell>
          <cell r="T198">
            <v>101</v>
          </cell>
          <cell r="U198">
            <v>107</v>
          </cell>
          <cell r="V198">
            <v>97.9</v>
          </cell>
          <cell r="W198">
            <v>121.5</v>
          </cell>
          <cell r="X198">
            <v>118.3</v>
          </cell>
          <cell r="Y198">
            <v>125.6</v>
          </cell>
          <cell r="Z198">
            <v>115.4</v>
          </cell>
          <cell r="AA198">
            <v>115.5</v>
          </cell>
          <cell r="AB198">
            <v>116.3</v>
          </cell>
          <cell r="AC198">
            <v>115.5</v>
          </cell>
          <cell r="AD198">
            <v>112.1</v>
          </cell>
          <cell r="AE198">
            <v>130.19999999999999</v>
          </cell>
          <cell r="AF198">
            <v>119.3</v>
          </cell>
          <cell r="AG198">
            <v>113.4</v>
          </cell>
          <cell r="AH198">
            <v>110.8</v>
          </cell>
          <cell r="AI198">
            <v>111.9</v>
          </cell>
          <cell r="AJ198">
            <v>146.4</v>
          </cell>
          <cell r="AK198">
            <v>124</v>
          </cell>
          <cell r="AL198">
            <v>125</v>
          </cell>
          <cell r="AM198">
            <v>117.7</v>
          </cell>
          <cell r="AN198">
            <v>127.2</v>
          </cell>
          <cell r="AO198">
            <v>199.8</v>
          </cell>
          <cell r="AP198">
            <v>107.2</v>
          </cell>
          <cell r="AQ198">
            <v>110.1</v>
          </cell>
          <cell r="AR198">
            <v>111.3</v>
          </cell>
          <cell r="AS198">
            <v>109.3</v>
          </cell>
          <cell r="AT198">
            <v>107.4</v>
          </cell>
          <cell r="AU198">
            <v>104.2</v>
          </cell>
          <cell r="AV198">
            <v>117.9</v>
          </cell>
          <cell r="AW198">
            <v>108.6</v>
          </cell>
          <cell r="AX198">
            <v>99.4</v>
          </cell>
          <cell r="AY198">
            <v>98.5</v>
          </cell>
          <cell r="AZ198">
            <v>101.3</v>
          </cell>
          <cell r="BA198">
            <v>97.9</v>
          </cell>
          <cell r="BD198">
            <v>122.5</v>
          </cell>
          <cell r="BE198">
            <v>104.7</v>
          </cell>
          <cell r="BF198">
            <v>109.8</v>
          </cell>
          <cell r="BG198">
            <v>118.9</v>
          </cell>
          <cell r="BH198">
            <v>117.3</v>
          </cell>
          <cell r="BI198">
            <v>123.3</v>
          </cell>
          <cell r="BK198">
            <v>102.2</v>
          </cell>
          <cell r="BN198">
            <v>114.9</v>
          </cell>
          <cell r="BO198">
            <v>110.2</v>
          </cell>
          <cell r="BP198">
            <v>114.2</v>
          </cell>
          <cell r="BQ198">
            <v>117.6</v>
          </cell>
          <cell r="BR198">
            <v>105.6</v>
          </cell>
          <cell r="BS198">
            <v>111.5</v>
          </cell>
          <cell r="BT198">
            <v>106.8</v>
          </cell>
          <cell r="BU198">
            <v>107.4</v>
          </cell>
          <cell r="BV198">
            <v>107.4</v>
          </cell>
          <cell r="BW198">
            <v>104.5</v>
          </cell>
          <cell r="BX198">
            <v>107.1</v>
          </cell>
          <cell r="BY198">
            <v>115</v>
          </cell>
          <cell r="BZ198">
            <v>115.3</v>
          </cell>
          <cell r="CA198">
            <v>121.8</v>
          </cell>
          <cell r="CB198">
            <v>113.3</v>
          </cell>
          <cell r="CC198">
            <v>134.6</v>
          </cell>
          <cell r="CD198">
            <v>111.9</v>
          </cell>
          <cell r="CE198">
            <v>119.6</v>
          </cell>
          <cell r="CF198">
            <v>134.6</v>
          </cell>
          <cell r="CG198">
            <v>146.4</v>
          </cell>
          <cell r="CH198">
            <v>151.30000000000001</v>
          </cell>
          <cell r="CI198">
            <v>159.69999999999999</v>
          </cell>
          <cell r="CJ198">
            <v>116.1</v>
          </cell>
          <cell r="CK198">
            <v>131.5</v>
          </cell>
          <cell r="CL198">
            <v>124.3</v>
          </cell>
          <cell r="CM198">
            <v>118.8</v>
          </cell>
          <cell r="CN198">
            <v>117.7</v>
          </cell>
          <cell r="CO198">
            <v>119.9</v>
          </cell>
          <cell r="CP198">
            <v>115.7</v>
          </cell>
          <cell r="CQ198">
            <v>114</v>
          </cell>
          <cell r="CR198">
            <v>106.3</v>
          </cell>
          <cell r="CS198">
            <v>134.1</v>
          </cell>
          <cell r="CT198">
            <v>137.80000000000001</v>
          </cell>
          <cell r="CU198">
            <v>107.7</v>
          </cell>
          <cell r="CV198">
            <v>110.1</v>
          </cell>
          <cell r="CW198">
            <v>107.3</v>
          </cell>
          <cell r="CX198">
            <v>112.8</v>
          </cell>
          <cell r="CY198">
            <v>95.7</v>
          </cell>
          <cell r="CZ198">
            <v>88.2</v>
          </cell>
          <cell r="DA198">
            <v>107.6</v>
          </cell>
          <cell r="DB198">
            <v>136.69999999999999</v>
          </cell>
          <cell r="DE198">
            <v>121.2</v>
          </cell>
          <cell r="DI198">
            <v>119</v>
          </cell>
          <cell r="DJ198">
            <v>133.80000000000001</v>
          </cell>
          <cell r="DL198">
            <v>102.5</v>
          </cell>
          <cell r="DM198">
            <v>102</v>
          </cell>
          <cell r="DN198">
            <v>102.9</v>
          </cell>
          <cell r="DO198">
            <v>142.9</v>
          </cell>
          <cell r="DW198">
            <v>125.2</v>
          </cell>
          <cell r="DY198">
            <v>0.4</v>
          </cell>
          <cell r="DZ198">
            <v>1.3</v>
          </cell>
          <cell r="EA198">
            <v>1.6</v>
          </cell>
          <cell r="EB198">
            <v>0.1</v>
          </cell>
          <cell r="EC198">
            <v>2.2999999999999998</v>
          </cell>
          <cell r="ED198">
            <v>1.8</v>
          </cell>
          <cell r="EE198">
            <v>2.7</v>
          </cell>
          <cell r="EF198">
            <v>0.1</v>
          </cell>
          <cell r="EG198">
            <v>3.9</v>
          </cell>
          <cell r="EH198">
            <v>2.2999999999999998</v>
          </cell>
          <cell r="EI198">
            <v>0.8</v>
          </cell>
          <cell r="EJ198">
            <v>1</v>
          </cell>
          <cell r="EK198">
            <v>5.2</v>
          </cell>
          <cell r="EL198">
            <v>0.3</v>
          </cell>
          <cell r="EM198">
            <v>-0.4</v>
          </cell>
          <cell r="EN198">
            <v>-1.1000000000000001</v>
          </cell>
          <cell r="EO198">
            <v>0.9</v>
          </cell>
          <cell r="EP198">
            <v>-1.2</v>
          </cell>
          <cell r="EQ198">
            <v>-5.8</v>
          </cell>
          <cell r="ER198">
            <v>-9.6999999999999993</v>
          </cell>
          <cell r="ES198">
            <v>-2.6</v>
          </cell>
          <cell r="ET198">
            <v>1.2</v>
          </cell>
          <cell r="EU198">
            <v>2</v>
          </cell>
          <cell r="EV198">
            <v>0.2</v>
          </cell>
          <cell r="EW198">
            <v>1.6</v>
          </cell>
          <cell r="EX198">
            <v>2</v>
          </cell>
          <cell r="EY198">
            <v>1.4</v>
          </cell>
          <cell r="EZ198">
            <v>0.4</v>
          </cell>
          <cell r="FA198">
            <v>4.7</v>
          </cell>
          <cell r="FB198">
            <v>0.6</v>
          </cell>
          <cell r="FC198">
            <v>0.4</v>
          </cell>
          <cell r="FD198">
            <v>0.7</v>
          </cell>
          <cell r="FE198">
            <v>3.8</v>
          </cell>
          <cell r="FF198">
            <v>-2.4</v>
          </cell>
          <cell r="FG198">
            <v>3.8</v>
          </cell>
          <cell r="FH198">
            <v>1.3</v>
          </cell>
          <cell r="FI198">
            <v>1.8</v>
          </cell>
          <cell r="FJ198">
            <v>1.6</v>
          </cell>
          <cell r="FK198">
            <v>0.1</v>
          </cell>
          <cell r="FL198">
            <v>7.4</v>
          </cell>
          <cell r="FM198">
            <v>0.9</v>
          </cell>
          <cell r="FN198">
            <v>1.1000000000000001</v>
          </cell>
          <cell r="FO198">
            <v>0.8</v>
          </cell>
          <cell r="FP198">
            <v>1.3</v>
          </cell>
          <cell r="FQ198">
            <v>0.8</v>
          </cell>
          <cell r="FR198">
            <v>1</v>
          </cell>
          <cell r="FS198">
            <v>0</v>
          </cell>
          <cell r="FT198">
            <v>0.9</v>
          </cell>
          <cell r="FU198">
            <v>0.4</v>
          </cell>
          <cell r="FV198">
            <v>0.1</v>
          </cell>
          <cell r="FW198">
            <v>0.2</v>
          </cell>
          <cell r="FX198">
            <v>1.3</v>
          </cell>
          <cell r="GA198">
            <v>1.5</v>
          </cell>
          <cell r="GB198">
            <v>1.8</v>
          </cell>
          <cell r="GC198">
            <v>0.8</v>
          </cell>
          <cell r="GD198">
            <v>0.1</v>
          </cell>
          <cell r="GE198">
            <v>0</v>
          </cell>
          <cell r="GF198">
            <v>0.2</v>
          </cell>
          <cell r="GH198">
            <v>2.2999999999999998</v>
          </cell>
          <cell r="GK198">
            <v>0.2</v>
          </cell>
          <cell r="GL198">
            <v>0.8</v>
          </cell>
          <cell r="GM198">
            <v>0.9</v>
          </cell>
          <cell r="GN198">
            <v>0.8</v>
          </cell>
          <cell r="GO198">
            <v>0.2</v>
          </cell>
          <cell r="GP198">
            <v>2.2000000000000002</v>
          </cell>
          <cell r="GQ198">
            <v>-0.2</v>
          </cell>
          <cell r="GR198">
            <v>-0.7</v>
          </cell>
          <cell r="GS198">
            <v>-0.7</v>
          </cell>
          <cell r="GT198">
            <v>0.5</v>
          </cell>
          <cell r="GU198">
            <v>0.5</v>
          </cell>
          <cell r="GV198">
            <v>1.9</v>
          </cell>
          <cell r="GW198">
            <v>1.8</v>
          </cell>
          <cell r="GX198">
            <v>0.7</v>
          </cell>
          <cell r="GY198">
            <v>2.2999999999999998</v>
          </cell>
          <cell r="GZ198">
            <v>1.2</v>
          </cell>
          <cell r="HA198">
            <v>1.1000000000000001</v>
          </cell>
          <cell r="HB198">
            <v>0.9</v>
          </cell>
          <cell r="HC198">
            <v>1.2</v>
          </cell>
          <cell r="HD198">
            <v>1.7</v>
          </cell>
          <cell r="HE198">
            <v>2</v>
          </cell>
          <cell r="HF198">
            <v>2.2000000000000002</v>
          </cell>
          <cell r="HG198">
            <v>0.6</v>
          </cell>
          <cell r="HH198">
            <v>1.5</v>
          </cell>
          <cell r="HI198">
            <v>0.2</v>
          </cell>
          <cell r="HJ198">
            <v>1.3</v>
          </cell>
          <cell r="HK198">
            <v>1.4</v>
          </cell>
          <cell r="HL198">
            <v>2.2000000000000002</v>
          </cell>
          <cell r="HM198">
            <v>1.8</v>
          </cell>
          <cell r="HN198">
            <v>0.1</v>
          </cell>
          <cell r="HO198">
            <v>0.9</v>
          </cell>
          <cell r="HP198">
            <v>0.3</v>
          </cell>
          <cell r="HQ198">
            <v>0.2</v>
          </cell>
          <cell r="HR198">
            <v>-0.2</v>
          </cell>
          <cell r="HS198">
            <v>0</v>
          </cell>
          <cell r="HT198">
            <v>-0.2</v>
          </cell>
          <cell r="HU198">
            <v>0.6</v>
          </cell>
          <cell r="HV198">
            <v>-1.3</v>
          </cell>
          <cell r="HW198">
            <v>-2.2999999999999998</v>
          </cell>
          <cell r="HX198">
            <v>-0.1</v>
          </cell>
          <cell r="HY198">
            <v>0.1</v>
          </cell>
          <cell r="IB198">
            <v>0.7</v>
          </cell>
          <cell r="IF198">
            <v>0.7</v>
          </cell>
          <cell r="IG198">
            <v>0.9</v>
          </cell>
          <cell r="II198">
            <v>0</v>
          </cell>
          <cell r="IJ198">
            <v>-4.9000000000000004</v>
          </cell>
          <cell r="IK198">
            <v>6.7</v>
          </cell>
          <cell r="IL198">
            <v>0</v>
          </cell>
        </row>
        <row r="199">
          <cell r="B199">
            <v>115.4</v>
          </cell>
          <cell r="C199">
            <v>122.3</v>
          </cell>
          <cell r="D199">
            <v>132.9</v>
          </cell>
          <cell r="E199">
            <v>108.6</v>
          </cell>
          <cell r="F199">
            <v>116.3</v>
          </cell>
          <cell r="G199">
            <v>125.1</v>
          </cell>
          <cell r="H199">
            <v>131.1</v>
          </cell>
          <cell r="I199">
            <v>120.5</v>
          </cell>
          <cell r="J199">
            <v>125.1</v>
          </cell>
          <cell r="K199">
            <v>117.8</v>
          </cell>
          <cell r="L199">
            <v>106.4</v>
          </cell>
          <cell r="M199">
            <v>108.7</v>
          </cell>
          <cell r="N199">
            <v>121.5</v>
          </cell>
          <cell r="O199">
            <v>104.9</v>
          </cell>
          <cell r="P199">
            <v>87</v>
          </cell>
          <cell r="Q199">
            <v>107.2</v>
          </cell>
          <cell r="R199">
            <v>109.5</v>
          </cell>
          <cell r="S199">
            <v>101</v>
          </cell>
          <cell r="T199">
            <v>103.3</v>
          </cell>
          <cell r="U199">
            <v>112.6</v>
          </cell>
          <cell r="V199">
            <v>97.9</v>
          </cell>
          <cell r="W199">
            <v>124</v>
          </cell>
          <cell r="X199">
            <v>121.1</v>
          </cell>
          <cell r="Y199">
            <v>127.8</v>
          </cell>
          <cell r="Z199">
            <v>115.5</v>
          </cell>
          <cell r="AA199">
            <v>116.4</v>
          </cell>
          <cell r="AB199">
            <v>115.9</v>
          </cell>
          <cell r="AC199">
            <v>117.9</v>
          </cell>
          <cell r="AD199">
            <v>125.8</v>
          </cell>
          <cell r="AE199">
            <v>129.9</v>
          </cell>
          <cell r="AF199">
            <v>119.9</v>
          </cell>
          <cell r="AG199">
            <v>113.3</v>
          </cell>
          <cell r="AH199">
            <v>114</v>
          </cell>
          <cell r="AI199">
            <v>114.4</v>
          </cell>
          <cell r="AJ199">
            <v>151.4</v>
          </cell>
          <cell r="AK199">
            <v>125.7</v>
          </cell>
          <cell r="AL199">
            <v>127.2</v>
          </cell>
          <cell r="AM199">
            <v>118.7</v>
          </cell>
          <cell r="AN199">
            <v>128.30000000000001</v>
          </cell>
          <cell r="AO199">
            <v>212.4</v>
          </cell>
          <cell r="AP199">
            <v>106.7</v>
          </cell>
          <cell r="AQ199">
            <v>110.1</v>
          </cell>
          <cell r="AR199">
            <v>111</v>
          </cell>
          <cell r="AS199">
            <v>110</v>
          </cell>
          <cell r="AT199">
            <v>107.4</v>
          </cell>
          <cell r="AU199">
            <v>104.2</v>
          </cell>
          <cell r="AV199">
            <v>117.7</v>
          </cell>
          <cell r="AW199">
            <v>108.7</v>
          </cell>
          <cell r="AX199">
            <v>97.9</v>
          </cell>
          <cell r="AY199">
            <v>98</v>
          </cell>
          <cell r="AZ199">
            <v>99.6</v>
          </cell>
          <cell r="BA199">
            <v>95.4</v>
          </cell>
          <cell r="BD199">
            <v>123.7</v>
          </cell>
          <cell r="BE199">
            <v>105.4</v>
          </cell>
          <cell r="BF199">
            <v>110.5</v>
          </cell>
          <cell r="BG199">
            <v>119.4</v>
          </cell>
          <cell r="BH199">
            <v>117.6</v>
          </cell>
          <cell r="BI199">
            <v>124.5</v>
          </cell>
          <cell r="BK199">
            <v>102.9</v>
          </cell>
          <cell r="BN199">
            <v>115.1</v>
          </cell>
          <cell r="BO199">
            <v>111</v>
          </cell>
          <cell r="BP199">
            <v>114.2</v>
          </cell>
          <cell r="BQ199">
            <v>117.1</v>
          </cell>
          <cell r="BR199">
            <v>107.1</v>
          </cell>
          <cell r="BS199">
            <v>112.3</v>
          </cell>
          <cell r="BT199">
            <v>107.5</v>
          </cell>
          <cell r="BU199">
            <v>108.4</v>
          </cell>
          <cell r="BV199">
            <v>108.4</v>
          </cell>
          <cell r="BW199">
            <v>104.7</v>
          </cell>
          <cell r="BX199">
            <v>107.8</v>
          </cell>
          <cell r="BY199">
            <v>118</v>
          </cell>
          <cell r="BZ199">
            <v>117.4</v>
          </cell>
          <cell r="CA199">
            <v>122.8</v>
          </cell>
          <cell r="CB199">
            <v>116.9</v>
          </cell>
          <cell r="CC199">
            <v>135.19999999999999</v>
          </cell>
          <cell r="CD199">
            <v>113</v>
          </cell>
          <cell r="CE199">
            <v>120</v>
          </cell>
          <cell r="CF199">
            <v>135.19999999999999</v>
          </cell>
          <cell r="CG199">
            <v>146.80000000000001</v>
          </cell>
          <cell r="CH199">
            <v>152.6</v>
          </cell>
          <cell r="CI199">
            <v>161.1</v>
          </cell>
          <cell r="CJ199">
            <v>117.5</v>
          </cell>
          <cell r="CK199">
            <v>132.30000000000001</v>
          </cell>
          <cell r="CL199">
            <v>121</v>
          </cell>
          <cell r="CM199">
            <v>122</v>
          </cell>
          <cell r="CN199">
            <v>120.9</v>
          </cell>
          <cell r="CO199">
            <v>121.8</v>
          </cell>
          <cell r="CP199">
            <v>120</v>
          </cell>
          <cell r="CQ199">
            <v>115.5</v>
          </cell>
          <cell r="CR199">
            <v>107.1</v>
          </cell>
          <cell r="CS199">
            <v>136.4</v>
          </cell>
          <cell r="CT199">
            <v>141.5</v>
          </cell>
          <cell r="CU199">
            <v>107.8</v>
          </cell>
          <cell r="CV199">
            <v>110.5</v>
          </cell>
          <cell r="CW199">
            <v>107.3</v>
          </cell>
          <cell r="CX199">
            <v>113</v>
          </cell>
          <cell r="CY199">
            <v>94.2</v>
          </cell>
          <cell r="CZ199">
            <v>85.7</v>
          </cell>
          <cell r="DA199">
            <v>107.7</v>
          </cell>
          <cell r="DB199">
            <v>138.19999999999999</v>
          </cell>
          <cell r="DE199">
            <v>123.1</v>
          </cell>
          <cell r="DI199">
            <v>121.6</v>
          </cell>
          <cell r="DJ199">
            <v>134.6</v>
          </cell>
          <cell r="DL199">
            <v>102.4</v>
          </cell>
          <cell r="DM199">
            <v>102.1</v>
          </cell>
          <cell r="DN199">
            <v>102.7</v>
          </cell>
          <cell r="DO199">
            <v>142.9</v>
          </cell>
          <cell r="DW199">
            <v>130</v>
          </cell>
          <cell r="DY199">
            <v>1.5</v>
          </cell>
          <cell r="DZ199">
            <v>1.5</v>
          </cell>
          <cell r="EA199">
            <v>1.8</v>
          </cell>
          <cell r="EB199">
            <v>0.4</v>
          </cell>
          <cell r="EC199">
            <v>0.6</v>
          </cell>
          <cell r="ED199">
            <v>2</v>
          </cell>
          <cell r="EE199">
            <v>1.1000000000000001</v>
          </cell>
          <cell r="EF199">
            <v>4.2</v>
          </cell>
          <cell r="EG199">
            <v>1.4</v>
          </cell>
          <cell r="EH199">
            <v>-1.3</v>
          </cell>
          <cell r="EI199">
            <v>1.7</v>
          </cell>
          <cell r="EJ199">
            <v>2.2999999999999998</v>
          </cell>
          <cell r="EK199">
            <v>6.8</v>
          </cell>
          <cell r="EL199">
            <v>0.7</v>
          </cell>
          <cell r="EM199">
            <v>-1.8</v>
          </cell>
          <cell r="EN199">
            <v>1.7</v>
          </cell>
          <cell r="EO199">
            <v>0.6</v>
          </cell>
          <cell r="EP199">
            <v>0.1</v>
          </cell>
          <cell r="EQ199">
            <v>2.2999999999999998</v>
          </cell>
          <cell r="ER199">
            <v>5.2</v>
          </cell>
          <cell r="ES199">
            <v>0</v>
          </cell>
          <cell r="ET199">
            <v>2.1</v>
          </cell>
          <cell r="EU199">
            <v>2.4</v>
          </cell>
          <cell r="EV199">
            <v>1.8</v>
          </cell>
          <cell r="EW199">
            <v>0.1</v>
          </cell>
          <cell r="EX199">
            <v>0.8</v>
          </cell>
          <cell r="EY199">
            <v>-0.3</v>
          </cell>
          <cell r="EZ199">
            <v>2.1</v>
          </cell>
          <cell r="FA199">
            <v>12.2</v>
          </cell>
          <cell r="FB199">
            <v>-0.2</v>
          </cell>
          <cell r="FC199">
            <v>0.5</v>
          </cell>
          <cell r="FD199">
            <v>-0.1</v>
          </cell>
          <cell r="FE199">
            <v>2.9</v>
          </cell>
          <cell r="FF199">
            <v>2.2000000000000002</v>
          </cell>
          <cell r="FG199">
            <v>3.4</v>
          </cell>
          <cell r="FH199">
            <v>1.4</v>
          </cell>
          <cell r="FI199">
            <v>1.8</v>
          </cell>
          <cell r="FJ199">
            <v>0.8</v>
          </cell>
          <cell r="FK199">
            <v>0.9</v>
          </cell>
          <cell r="FL199">
            <v>6.3</v>
          </cell>
          <cell r="FM199">
            <v>-0.5</v>
          </cell>
          <cell r="FN199">
            <v>0</v>
          </cell>
          <cell r="FO199">
            <v>-0.3</v>
          </cell>
          <cell r="FP199">
            <v>0.6</v>
          </cell>
          <cell r="FQ199">
            <v>0</v>
          </cell>
          <cell r="FR199">
            <v>0</v>
          </cell>
          <cell r="FS199">
            <v>-0.2</v>
          </cell>
          <cell r="FT199">
            <v>0.1</v>
          </cell>
          <cell r="FU199">
            <v>-1.5</v>
          </cell>
          <cell r="FV199">
            <v>-0.5</v>
          </cell>
          <cell r="FW199">
            <v>-1.7</v>
          </cell>
          <cell r="FX199">
            <v>-2.6</v>
          </cell>
          <cell r="GA199">
            <v>1</v>
          </cell>
          <cell r="GB199">
            <v>0.7</v>
          </cell>
          <cell r="GC199">
            <v>0.6</v>
          </cell>
          <cell r="GD199">
            <v>0.4</v>
          </cell>
          <cell r="GE199">
            <v>0.3</v>
          </cell>
          <cell r="GF199">
            <v>1</v>
          </cell>
          <cell r="GH199">
            <v>0.7</v>
          </cell>
          <cell r="GK199">
            <v>0.2</v>
          </cell>
          <cell r="GL199">
            <v>0.7</v>
          </cell>
          <cell r="GM199">
            <v>0</v>
          </cell>
          <cell r="GN199">
            <v>-0.4</v>
          </cell>
          <cell r="GO199">
            <v>1.4</v>
          </cell>
          <cell r="GP199">
            <v>0.7</v>
          </cell>
          <cell r="GQ199">
            <v>0.7</v>
          </cell>
          <cell r="GR199">
            <v>0.9</v>
          </cell>
          <cell r="GS199">
            <v>0.9</v>
          </cell>
          <cell r="GT199">
            <v>0.2</v>
          </cell>
          <cell r="GU199">
            <v>0.7</v>
          </cell>
          <cell r="GV199">
            <v>2.6</v>
          </cell>
          <cell r="GW199">
            <v>1.8</v>
          </cell>
          <cell r="GX199">
            <v>0.8</v>
          </cell>
          <cell r="GY199">
            <v>3.2</v>
          </cell>
          <cell r="GZ199">
            <v>0.4</v>
          </cell>
          <cell r="HA199">
            <v>1</v>
          </cell>
          <cell r="HB199">
            <v>0.3</v>
          </cell>
          <cell r="HC199">
            <v>0.4</v>
          </cell>
          <cell r="HD199">
            <v>0.3</v>
          </cell>
          <cell r="HE199">
            <v>0.9</v>
          </cell>
          <cell r="HF199">
            <v>0.9</v>
          </cell>
          <cell r="HG199">
            <v>1.2</v>
          </cell>
          <cell r="HH199">
            <v>0.6</v>
          </cell>
          <cell r="HI199">
            <v>-2.7</v>
          </cell>
          <cell r="HJ199">
            <v>2.7</v>
          </cell>
          <cell r="HK199">
            <v>2.7</v>
          </cell>
          <cell r="HL199">
            <v>1.6</v>
          </cell>
          <cell r="HM199">
            <v>3.7</v>
          </cell>
          <cell r="HN199">
            <v>1.3</v>
          </cell>
          <cell r="HO199">
            <v>0.8</v>
          </cell>
          <cell r="HP199">
            <v>1.7</v>
          </cell>
          <cell r="HQ199">
            <v>2.7</v>
          </cell>
          <cell r="HR199">
            <v>0.1</v>
          </cell>
          <cell r="HS199">
            <v>0.4</v>
          </cell>
          <cell r="HT199">
            <v>0</v>
          </cell>
          <cell r="HU199">
            <v>0.2</v>
          </cell>
          <cell r="HV199">
            <v>-1.6</v>
          </cell>
          <cell r="HW199">
            <v>-2.8</v>
          </cell>
          <cell r="HX199">
            <v>0.1</v>
          </cell>
          <cell r="HY199">
            <v>1.1000000000000001</v>
          </cell>
          <cell r="IB199">
            <v>1.6</v>
          </cell>
          <cell r="IF199">
            <v>2.2000000000000002</v>
          </cell>
          <cell r="IG199">
            <v>0.6</v>
          </cell>
          <cell r="II199">
            <v>-0.1</v>
          </cell>
          <cell r="IJ199">
            <v>0.1</v>
          </cell>
          <cell r="IK199">
            <v>-0.2</v>
          </cell>
          <cell r="IL199">
            <v>0</v>
          </cell>
        </row>
        <row r="200">
          <cell r="B200">
            <v>115.7</v>
          </cell>
          <cell r="C200">
            <v>123.6</v>
          </cell>
          <cell r="D200">
            <v>134</v>
          </cell>
          <cell r="E200">
            <v>111.1</v>
          </cell>
          <cell r="F200">
            <v>114.3</v>
          </cell>
          <cell r="G200">
            <v>126.7</v>
          </cell>
          <cell r="H200">
            <v>132.69999999999999</v>
          </cell>
          <cell r="I200">
            <v>122.6</v>
          </cell>
          <cell r="J200">
            <v>124.9</v>
          </cell>
          <cell r="K200">
            <v>118.6</v>
          </cell>
          <cell r="L200">
            <v>105.6</v>
          </cell>
          <cell r="M200">
            <v>107.5</v>
          </cell>
          <cell r="N200">
            <v>114</v>
          </cell>
          <cell r="O200">
            <v>107.7</v>
          </cell>
          <cell r="P200">
            <v>90.6</v>
          </cell>
          <cell r="Q200">
            <v>106.4</v>
          </cell>
          <cell r="R200">
            <v>107.8</v>
          </cell>
          <cell r="S200">
            <v>103.3</v>
          </cell>
          <cell r="T200">
            <v>102.7</v>
          </cell>
          <cell r="U200">
            <v>111.1</v>
          </cell>
          <cell r="V200">
            <v>98</v>
          </cell>
          <cell r="W200">
            <v>124.7</v>
          </cell>
          <cell r="X200">
            <v>121</v>
          </cell>
          <cell r="Y200">
            <v>129.5</v>
          </cell>
          <cell r="Z200">
            <v>115.8</v>
          </cell>
          <cell r="AA200">
            <v>117</v>
          </cell>
          <cell r="AB200">
            <v>116</v>
          </cell>
          <cell r="AC200">
            <v>118.8</v>
          </cell>
          <cell r="AD200">
            <v>129</v>
          </cell>
          <cell r="AE200">
            <v>130.80000000000001</v>
          </cell>
          <cell r="AF200">
            <v>123.1</v>
          </cell>
          <cell r="AG200">
            <v>113</v>
          </cell>
          <cell r="AH200">
            <v>112.4</v>
          </cell>
          <cell r="AI200">
            <v>115.8</v>
          </cell>
          <cell r="AJ200">
            <v>155.30000000000001</v>
          </cell>
          <cell r="AK200">
            <v>126.8</v>
          </cell>
          <cell r="AL200">
            <v>128.1</v>
          </cell>
          <cell r="AM200">
            <v>120.8</v>
          </cell>
          <cell r="AN200">
            <v>128.9</v>
          </cell>
          <cell r="AO200">
            <v>223.1</v>
          </cell>
          <cell r="AP200">
            <v>107.1</v>
          </cell>
          <cell r="AQ200">
            <v>110.4</v>
          </cell>
          <cell r="AR200">
            <v>111.3</v>
          </cell>
          <cell r="AS200">
            <v>111.3</v>
          </cell>
          <cell r="AT200">
            <v>106.8</v>
          </cell>
          <cell r="AU200">
            <v>103.3</v>
          </cell>
          <cell r="AV200">
            <v>118.6</v>
          </cell>
          <cell r="AW200">
            <v>109</v>
          </cell>
          <cell r="AX200">
            <v>99.6</v>
          </cell>
          <cell r="AY200">
            <v>98.3</v>
          </cell>
          <cell r="AZ200">
            <v>101.7</v>
          </cell>
          <cell r="BA200">
            <v>98.1</v>
          </cell>
          <cell r="BD200">
            <v>126.5</v>
          </cell>
          <cell r="BE200">
            <v>106.1</v>
          </cell>
          <cell r="BF200">
            <v>111.2</v>
          </cell>
          <cell r="BG200">
            <v>119.4</v>
          </cell>
          <cell r="BH200">
            <v>117.6</v>
          </cell>
          <cell r="BI200">
            <v>124.5</v>
          </cell>
          <cell r="BK200">
            <v>103.6</v>
          </cell>
          <cell r="BN200">
            <v>116.7</v>
          </cell>
          <cell r="BO200">
            <v>111.6</v>
          </cell>
          <cell r="BP200">
            <v>115.6</v>
          </cell>
          <cell r="BQ200">
            <v>118.7</v>
          </cell>
          <cell r="BR200">
            <v>107</v>
          </cell>
          <cell r="BS200">
            <v>114.5</v>
          </cell>
          <cell r="BT200">
            <v>107.2</v>
          </cell>
          <cell r="BU200">
            <v>108.1</v>
          </cell>
          <cell r="BV200">
            <v>108.1</v>
          </cell>
          <cell r="BW200">
            <v>103.6</v>
          </cell>
          <cell r="BX200">
            <v>108.8</v>
          </cell>
          <cell r="BY200">
            <v>117.8</v>
          </cell>
          <cell r="BZ200">
            <v>119</v>
          </cell>
          <cell r="CA200">
            <v>123.9</v>
          </cell>
          <cell r="CB200">
            <v>115.9</v>
          </cell>
          <cell r="CC200">
            <v>137</v>
          </cell>
          <cell r="CD200">
            <v>113.4</v>
          </cell>
          <cell r="CE200">
            <v>120.5</v>
          </cell>
          <cell r="CF200">
            <v>137</v>
          </cell>
          <cell r="CG200">
            <v>149</v>
          </cell>
          <cell r="CH200">
            <v>156.30000000000001</v>
          </cell>
          <cell r="CI200">
            <v>165.5</v>
          </cell>
          <cell r="CJ200">
            <v>118.4</v>
          </cell>
          <cell r="CK200">
            <v>133.9</v>
          </cell>
          <cell r="CL200">
            <v>116.6</v>
          </cell>
          <cell r="CM200">
            <v>122.3</v>
          </cell>
          <cell r="CN200">
            <v>121.1</v>
          </cell>
          <cell r="CO200">
            <v>121.9</v>
          </cell>
          <cell r="CP200">
            <v>118.3</v>
          </cell>
          <cell r="CQ200">
            <v>116.6</v>
          </cell>
          <cell r="CR200">
            <v>106.5</v>
          </cell>
          <cell r="CS200">
            <v>137.69999999999999</v>
          </cell>
          <cell r="CT200">
            <v>141.69999999999999</v>
          </cell>
          <cell r="CU200">
            <v>107.8</v>
          </cell>
          <cell r="CV200">
            <v>110.5</v>
          </cell>
          <cell r="CW200">
            <v>107.3</v>
          </cell>
          <cell r="CX200">
            <v>114.4</v>
          </cell>
          <cell r="CY200">
            <v>93.2</v>
          </cell>
          <cell r="CZ200">
            <v>84.1</v>
          </cell>
          <cell r="DA200">
            <v>107.9</v>
          </cell>
          <cell r="DB200">
            <v>139.6</v>
          </cell>
          <cell r="DE200">
            <v>123.4</v>
          </cell>
          <cell r="DI200">
            <v>121.5</v>
          </cell>
          <cell r="DJ200">
            <v>135.30000000000001</v>
          </cell>
          <cell r="DL200">
            <v>106</v>
          </cell>
          <cell r="DM200">
            <v>108.4</v>
          </cell>
          <cell r="DN200">
            <v>102.9</v>
          </cell>
          <cell r="DO200">
            <v>142.9</v>
          </cell>
          <cell r="DW200">
            <v>133.4</v>
          </cell>
          <cell r="DY200">
            <v>0.3</v>
          </cell>
          <cell r="DZ200">
            <v>1.1000000000000001</v>
          </cell>
          <cell r="EA200">
            <v>0.8</v>
          </cell>
          <cell r="EB200">
            <v>2.2999999999999998</v>
          </cell>
          <cell r="EC200">
            <v>-1.7</v>
          </cell>
          <cell r="ED200">
            <v>1.3</v>
          </cell>
          <cell r="EE200">
            <v>1.2</v>
          </cell>
          <cell r="EF200">
            <v>1.7</v>
          </cell>
          <cell r="EG200">
            <v>-0.2</v>
          </cell>
          <cell r="EH200">
            <v>0.7</v>
          </cell>
          <cell r="EI200">
            <v>-0.8</v>
          </cell>
          <cell r="EJ200">
            <v>-1.1000000000000001</v>
          </cell>
          <cell r="EK200">
            <v>-6.2</v>
          </cell>
          <cell r="EL200">
            <v>2.7</v>
          </cell>
          <cell r="EM200">
            <v>4.0999999999999996</v>
          </cell>
          <cell r="EN200">
            <v>-0.7</v>
          </cell>
          <cell r="EO200">
            <v>-1.6</v>
          </cell>
          <cell r="EP200">
            <v>2.2999999999999998</v>
          </cell>
          <cell r="EQ200">
            <v>-0.6</v>
          </cell>
          <cell r="ER200">
            <v>-1.3</v>
          </cell>
          <cell r="ES200">
            <v>0.1</v>
          </cell>
          <cell r="ET200">
            <v>0.6</v>
          </cell>
          <cell r="EU200">
            <v>-0.1</v>
          </cell>
          <cell r="EV200">
            <v>1.3</v>
          </cell>
          <cell r="EW200">
            <v>0.3</v>
          </cell>
          <cell r="EX200">
            <v>0.5</v>
          </cell>
          <cell r="EY200">
            <v>0.1</v>
          </cell>
          <cell r="EZ200">
            <v>0.8</v>
          </cell>
          <cell r="FA200">
            <v>2.5</v>
          </cell>
          <cell r="FB200">
            <v>0.7</v>
          </cell>
          <cell r="FC200">
            <v>2.7</v>
          </cell>
          <cell r="FD200">
            <v>-0.3</v>
          </cell>
          <cell r="FE200">
            <v>-1.4</v>
          </cell>
          <cell r="FF200">
            <v>1.2</v>
          </cell>
          <cell r="FG200">
            <v>2.6</v>
          </cell>
          <cell r="FH200">
            <v>0.9</v>
          </cell>
          <cell r="FI200">
            <v>0.7</v>
          </cell>
          <cell r="FJ200">
            <v>1.8</v>
          </cell>
          <cell r="FK200">
            <v>0.5</v>
          </cell>
          <cell r="FL200">
            <v>5</v>
          </cell>
          <cell r="FM200">
            <v>0.4</v>
          </cell>
          <cell r="FN200">
            <v>0.3</v>
          </cell>
          <cell r="FO200">
            <v>0.3</v>
          </cell>
          <cell r="FP200">
            <v>1.2</v>
          </cell>
          <cell r="FQ200">
            <v>-0.6</v>
          </cell>
          <cell r="FR200">
            <v>-0.9</v>
          </cell>
          <cell r="FS200">
            <v>0.8</v>
          </cell>
          <cell r="FT200">
            <v>0.3</v>
          </cell>
          <cell r="FU200">
            <v>1.7</v>
          </cell>
          <cell r="FV200">
            <v>0.3</v>
          </cell>
          <cell r="FW200">
            <v>2.1</v>
          </cell>
          <cell r="FX200">
            <v>2.8</v>
          </cell>
          <cell r="GA200">
            <v>2.2999999999999998</v>
          </cell>
          <cell r="GB200">
            <v>0.7</v>
          </cell>
          <cell r="GC200">
            <v>0.6</v>
          </cell>
          <cell r="GD200">
            <v>0</v>
          </cell>
          <cell r="GE200">
            <v>0</v>
          </cell>
          <cell r="GF200">
            <v>0</v>
          </cell>
          <cell r="GH200">
            <v>0.7</v>
          </cell>
          <cell r="GK200">
            <v>1.4</v>
          </cell>
          <cell r="GL200">
            <v>0.5</v>
          </cell>
          <cell r="GM200">
            <v>1.2</v>
          </cell>
          <cell r="GN200">
            <v>1.4</v>
          </cell>
          <cell r="GO200">
            <v>-0.1</v>
          </cell>
          <cell r="GP200">
            <v>2</v>
          </cell>
          <cell r="GQ200">
            <v>-0.3</v>
          </cell>
          <cell r="GR200">
            <v>-0.3</v>
          </cell>
          <cell r="GS200">
            <v>-0.3</v>
          </cell>
          <cell r="GT200">
            <v>-1.1000000000000001</v>
          </cell>
          <cell r="GU200">
            <v>0.9</v>
          </cell>
          <cell r="GV200">
            <v>-0.2</v>
          </cell>
          <cell r="GW200">
            <v>1.4</v>
          </cell>
          <cell r="GX200">
            <v>0.9</v>
          </cell>
          <cell r="GY200">
            <v>-0.9</v>
          </cell>
          <cell r="GZ200">
            <v>1.3</v>
          </cell>
          <cell r="HA200">
            <v>0.4</v>
          </cell>
          <cell r="HB200">
            <v>0.4</v>
          </cell>
          <cell r="HC200">
            <v>1.3</v>
          </cell>
          <cell r="HD200">
            <v>1.5</v>
          </cell>
          <cell r="HE200">
            <v>2.4</v>
          </cell>
          <cell r="HF200">
            <v>2.7</v>
          </cell>
          <cell r="HG200">
            <v>0.8</v>
          </cell>
          <cell r="HH200">
            <v>1.2</v>
          </cell>
          <cell r="HI200">
            <v>-3.6</v>
          </cell>
          <cell r="HJ200">
            <v>0.2</v>
          </cell>
          <cell r="HK200">
            <v>0.2</v>
          </cell>
          <cell r="HL200">
            <v>0.1</v>
          </cell>
          <cell r="HM200">
            <v>-1.4</v>
          </cell>
          <cell r="HN200">
            <v>1</v>
          </cell>
          <cell r="HO200">
            <v>-0.6</v>
          </cell>
          <cell r="HP200">
            <v>1</v>
          </cell>
          <cell r="HQ200">
            <v>0.1</v>
          </cell>
          <cell r="HR200">
            <v>0</v>
          </cell>
          <cell r="HS200">
            <v>0</v>
          </cell>
          <cell r="HT200">
            <v>0</v>
          </cell>
          <cell r="HU200">
            <v>1.2</v>
          </cell>
          <cell r="HV200">
            <v>-1.1000000000000001</v>
          </cell>
          <cell r="HW200">
            <v>-1.9</v>
          </cell>
          <cell r="HX200">
            <v>0.2</v>
          </cell>
          <cell r="HY200">
            <v>1</v>
          </cell>
          <cell r="IB200">
            <v>0.2</v>
          </cell>
          <cell r="IF200">
            <v>-0.1</v>
          </cell>
          <cell r="IG200">
            <v>0.5</v>
          </cell>
          <cell r="II200">
            <v>3.5</v>
          </cell>
          <cell r="IJ200">
            <v>6.2</v>
          </cell>
          <cell r="IK200">
            <v>0.2</v>
          </cell>
          <cell r="IL200">
            <v>0</v>
          </cell>
        </row>
        <row r="201">
          <cell r="B201">
            <v>115.9</v>
          </cell>
          <cell r="C201">
            <v>125.1</v>
          </cell>
          <cell r="D201">
            <v>136.30000000000001</v>
          </cell>
          <cell r="E201">
            <v>111.6</v>
          </cell>
          <cell r="F201">
            <v>115.4</v>
          </cell>
          <cell r="G201">
            <v>126.6</v>
          </cell>
          <cell r="H201">
            <v>133.30000000000001</v>
          </cell>
          <cell r="I201">
            <v>121.5</v>
          </cell>
          <cell r="J201">
            <v>125.8</v>
          </cell>
          <cell r="K201">
            <v>119.1</v>
          </cell>
          <cell r="L201">
            <v>107.4</v>
          </cell>
          <cell r="M201">
            <v>107.1</v>
          </cell>
          <cell r="N201">
            <v>124.2</v>
          </cell>
          <cell r="O201">
            <v>108.7</v>
          </cell>
          <cell r="P201">
            <v>91.7</v>
          </cell>
          <cell r="Q201">
            <v>107.5</v>
          </cell>
          <cell r="R201">
            <v>109.1</v>
          </cell>
          <cell r="S201">
            <v>102.9</v>
          </cell>
          <cell r="T201">
            <v>99.4</v>
          </cell>
          <cell r="U201">
            <v>114.7</v>
          </cell>
          <cell r="V201">
            <v>89.8</v>
          </cell>
          <cell r="W201">
            <v>125.5</v>
          </cell>
          <cell r="X201">
            <v>121.9</v>
          </cell>
          <cell r="Y201">
            <v>130.1</v>
          </cell>
          <cell r="Z201">
            <v>116.2</v>
          </cell>
          <cell r="AA201">
            <v>117.7</v>
          </cell>
          <cell r="AB201">
            <v>116.2</v>
          </cell>
          <cell r="AC201">
            <v>118.8</v>
          </cell>
          <cell r="AD201">
            <v>130.4</v>
          </cell>
          <cell r="AE201">
            <v>132.30000000000001</v>
          </cell>
          <cell r="AF201">
            <v>119.6</v>
          </cell>
          <cell r="AG201">
            <v>112.5</v>
          </cell>
          <cell r="AH201">
            <v>114.3</v>
          </cell>
          <cell r="AI201">
            <v>116.3</v>
          </cell>
          <cell r="AJ201">
            <v>157.80000000000001</v>
          </cell>
          <cell r="AK201">
            <v>128.69999999999999</v>
          </cell>
          <cell r="AL201">
            <v>130</v>
          </cell>
          <cell r="AM201">
            <v>123.1</v>
          </cell>
          <cell r="AN201">
            <v>130.19999999999999</v>
          </cell>
          <cell r="AO201">
            <v>227.2</v>
          </cell>
          <cell r="AP201">
            <v>106.8</v>
          </cell>
          <cell r="AQ201">
            <v>110.2</v>
          </cell>
          <cell r="AR201">
            <v>110.7</v>
          </cell>
          <cell r="AS201">
            <v>112.2</v>
          </cell>
          <cell r="AT201">
            <v>106.7</v>
          </cell>
          <cell r="AU201">
            <v>103.3</v>
          </cell>
          <cell r="AV201">
            <v>118.5</v>
          </cell>
          <cell r="AW201">
            <v>109.2</v>
          </cell>
          <cell r="AX201">
            <v>98.2</v>
          </cell>
          <cell r="AY201">
            <v>95.8</v>
          </cell>
          <cell r="AZ201">
            <v>100.6</v>
          </cell>
          <cell r="BA201">
            <v>97.7</v>
          </cell>
          <cell r="BD201">
            <v>126.9</v>
          </cell>
          <cell r="BE201">
            <v>105.7</v>
          </cell>
          <cell r="BF201">
            <v>112.1</v>
          </cell>
          <cell r="BG201">
            <v>119.5</v>
          </cell>
          <cell r="BH201">
            <v>117.6</v>
          </cell>
          <cell r="BI201">
            <v>124.8</v>
          </cell>
          <cell r="BK201">
            <v>102.7</v>
          </cell>
          <cell r="BN201">
            <v>116.1</v>
          </cell>
          <cell r="BO201">
            <v>111.6</v>
          </cell>
          <cell r="BP201">
            <v>115</v>
          </cell>
          <cell r="BQ201">
            <v>117.5</v>
          </cell>
          <cell r="BR201">
            <v>107.3</v>
          </cell>
          <cell r="BS201">
            <v>115.5</v>
          </cell>
          <cell r="BT201">
            <v>107.4</v>
          </cell>
          <cell r="BU201">
            <v>108.4</v>
          </cell>
          <cell r="BV201">
            <v>108.4</v>
          </cell>
          <cell r="BW201">
            <v>103.9</v>
          </cell>
          <cell r="BX201">
            <v>108.2</v>
          </cell>
          <cell r="BY201">
            <v>118.9</v>
          </cell>
          <cell r="BZ201">
            <v>120.9</v>
          </cell>
          <cell r="CA201">
            <v>124.5</v>
          </cell>
          <cell r="CB201">
            <v>115.8</v>
          </cell>
          <cell r="CC201">
            <v>138</v>
          </cell>
          <cell r="CD201">
            <v>118.2</v>
          </cell>
          <cell r="CE201">
            <v>122.6</v>
          </cell>
          <cell r="CF201">
            <v>138</v>
          </cell>
          <cell r="CG201">
            <v>152.5</v>
          </cell>
          <cell r="CH201">
            <v>157.9</v>
          </cell>
          <cell r="CI201">
            <v>167.2</v>
          </cell>
          <cell r="CJ201">
            <v>119.1</v>
          </cell>
          <cell r="CK201">
            <v>135.5</v>
          </cell>
          <cell r="CL201">
            <v>128</v>
          </cell>
          <cell r="CM201">
            <v>122.4</v>
          </cell>
          <cell r="CN201">
            <v>121.3</v>
          </cell>
          <cell r="CO201">
            <v>121.7</v>
          </cell>
          <cell r="CP201">
            <v>117.7</v>
          </cell>
          <cell r="CQ201">
            <v>117.1</v>
          </cell>
          <cell r="CR201">
            <v>105.8</v>
          </cell>
          <cell r="CS201">
            <v>138.6</v>
          </cell>
          <cell r="CT201">
            <v>142.19999999999999</v>
          </cell>
          <cell r="CU201">
            <v>106.8</v>
          </cell>
          <cell r="CV201">
            <v>110.5</v>
          </cell>
          <cell r="CW201">
            <v>106.2</v>
          </cell>
          <cell r="CX201">
            <v>115.2</v>
          </cell>
          <cell r="CY201">
            <v>93</v>
          </cell>
          <cell r="CZ201">
            <v>83.1</v>
          </cell>
          <cell r="DA201">
            <v>108.8</v>
          </cell>
          <cell r="DB201">
            <v>141.80000000000001</v>
          </cell>
          <cell r="DE201">
            <v>125.5</v>
          </cell>
          <cell r="DI201">
            <v>124.2</v>
          </cell>
          <cell r="DJ201">
            <v>137.19999999999999</v>
          </cell>
          <cell r="DL201">
            <v>106.5</v>
          </cell>
          <cell r="DM201">
            <v>109.2</v>
          </cell>
          <cell r="DN201">
            <v>103</v>
          </cell>
          <cell r="DO201">
            <v>151.1</v>
          </cell>
          <cell r="DW201">
            <v>134.80000000000001</v>
          </cell>
          <cell r="DY201">
            <v>0.2</v>
          </cell>
          <cell r="DZ201">
            <v>1.2</v>
          </cell>
          <cell r="EA201">
            <v>1.7</v>
          </cell>
          <cell r="EB201">
            <v>0.5</v>
          </cell>
          <cell r="EC201">
            <v>1</v>
          </cell>
          <cell r="ED201">
            <v>-0.1</v>
          </cell>
          <cell r="EE201">
            <v>0.5</v>
          </cell>
          <cell r="EF201">
            <v>-0.9</v>
          </cell>
          <cell r="EG201">
            <v>0.7</v>
          </cell>
          <cell r="EH201">
            <v>0.4</v>
          </cell>
          <cell r="EI201">
            <v>1.7</v>
          </cell>
          <cell r="EJ201">
            <v>-0.4</v>
          </cell>
          <cell r="EK201">
            <v>8.9</v>
          </cell>
          <cell r="EL201">
            <v>0.9</v>
          </cell>
          <cell r="EM201">
            <v>1.2</v>
          </cell>
          <cell r="EN201">
            <v>1</v>
          </cell>
          <cell r="EO201">
            <v>1.2</v>
          </cell>
          <cell r="EP201">
            <v>-0.4</v>
          </cell>
          <cell r="EQ201">
            <v>-3.2</v>
          </cell>
          <cell r="ER201">
            <v>3.2</v>
          </cell>
          <cell r="ES201">
            <v>-8.4</v>
          </cell>
          <cell r="ET201">
            <v>0.6</v>
          </cell>
          <cell r="EU201">
            <v>0.7</v>
          </cell>
          <cell r="EV201">
            <v>0.5</v>
          </cell>
          <cell r="EW201">
            <v>0.3</v>
          </cell>
          <cell r="EX201">
            <v>0.6</v>
          </cell>
          <cell r="EY201">
            <v>0.2</v>
          </cell>
          <cell r="EZ201">
            <v>0</v>
          </cell>
          <cell r="FA201">
            <v>1.1000000000000001</v>
          </cell>
          <cell r="FB201">
            <v>1.1000000000000001</v>
          </cell>
          <cell r="FC201">
            <v>-2.8</v>
          </cell>
          <cell r="FD201">
            <v>-0.4</v>
          </cell>
          <cell r="FE201">
            <v>1.7</v>
          </cell>
          <cell r="FF201">
            <v>0.4</v>
          </cell>
          <cell r="FG201">
            <v>1.6</v>
          </cell>
          <cell r="FH201">
            <v>1.5</v>
          </cell>
          <cell r="FI201">
            <v>1.5</v>
          </cell>
          <cell r="FJ201">
            <v>1.9</v>
          </cell>
          <cell r="FK201">
            <v>1</v>
          </cell>
          <cell r="FL201">
            <v>1.8</v>
          </cell>
          <cell r="FM201">
            <v>-0.3</v>
          </cell>
          <cell r="FN201">
            <v>-0.2</v>
          </cell>
          <cell r="FO201">
            <v>-0.5</v>
          </cell>
          <cell r="FP201">
            <v>0.8</v>
          </cell>
          <cell r="FQ201">
            <v>-0.1</v>
          </cell>
          <cell r="FR201">
            <v>0</v>
          </cell>
          <cell r="FS201">
            <v>-0.1</v>
          </cell>
          <cell r="FT201">
            <v>0.2</v>
          </cell>
          <cell r="FU201">
            <v>-1.4</v>
          </cell>
          <cell r="FV201">
            <v>-2.5</v>
          </cell>
          <cell r="FW201">
            <v>-1.1000000000000001</v>
          </cell>
          <cell r="FX201">
            <v>-0.4</v>
          </cell>
          <cell r="GA201">
            <v>0.3</v>
          </cell>
          <cell r="GB201">
            <v>-0.4</v>
          </cell>
          <cell r="GC201">
            <v>0.8</v>
          </cell>
          <cell r="GD201">
            <v>0.1</v>
          </cell>
          <cell r="GE201">
            <v>0</v>
          </cell>
          <cell r="GF201">
            <v>0.2</v>
          </cell>
          <cell r="GH201">
            <v>-0.9</v>
          </cell>
          <cell r="GK201">
            <v>-0.5</v>
          </cell>
          <cell r="GL201">
            <v>0</v>
          </cell>
          <cell r="GM201">
            <v>-0.5</v>
          </cell>
          <cell r="GN201">
            <v>-1</v>
          </cell>
          <cell r="GO201">
            <v>0.3</v>
          </cell>
          <cell r="GP201">
            <v>0.9</v>
          </cell>
          <cell r="GQ201">
            <v>0.2</v>
          </cell>
          <cell r="GR201">
            <v>0.3</v>
          </cell>
          <cell r="GS201">
            <v>0.3</v>
          </cell>
          <cell r="GT201">
            <v>0.3</v>
          </cell>
          <cell r="GU201">
            <v>-0.6</v>
          </cell>
          <cell r="GV201">
            <v>0.9</v>
          </cell>
          <cell r="GW201">
            <v>1.6</v>
          </cell>
          <cell r="GX201">
            <v>0.5</v>
          </cell>
          <cell r="GY201">
            <v>-0.1</v>
          </cell>
          <cell r="GZ201">
            <v>0.7</v>
          </cell>
          <cell r="HA201">
            <v>4.2</v>
          </cell>
          <cell r="HB201">
            <v>1.7</v>
          </cell>
          <cell r="HC201">
            <v>0.7</v>
          </cell>
          <cell r="HD201">
            <v>2.2999999999999998</v>
          </cell>
          <cell r="HE201">
            <v>1</v>
          </cell>
          <cell r="HF201">
            <v>1</v>
          </cell>
          <cell r="HG201">
            <v>0.6</v>
          </cell>
          <cell r="HH201">
            <v>1.2</v>
          </cell>
          <cell r="HI201">
            <v>9.8000000000000007</v>
          </cell>
          <cell r="HJ201">
            <v>0.1</v>
          </cell>
          <cell r="HK201">
            <v>0.2</v>
          </cell>
          <cell r="HL201">
            <v>-0.2</v>
          </cell>
          <cell r="HM201">
            <v>-0.5</v>
          </cell>
          <cell r="HN201">
            <v>0.4</v>
          </cell>
          <cell r="HO201">
            <v>-0.7</v>
          </cell>
          <cell r="HP201">
            <v>0.7</v>
          </cell>
          <cell r="HQ201">
            <v>0.4</v>
          </cell>
          <cell r="HR201">
            <v>-0.9</v>
          </cell>
          <cell r="HS201">
            <v>0</v>
          </cell>
          <cell r="HT201">
            <v>-1</v>
          </cell>
          <cell r="HU201">
            <v>0.7</v>
          </cell>
          <cell r="HV201">
            <v>-0.2</v>
          </cell>
          <cell r="HW201">
            <v>-1.2</v>
          </cell>
          <cell r="HX201">
            <v>0.8</v>
          </cell>
          <cell r="HY201">
            <v>1.6</v>
          </cell>
          <cell r="IB201">
            <v>1.7</v>
          </cell>
          <cell r="IF201">
            <v>2.2000000000000002</v>
          </cell>
          <cell r="IG201">
            <v>1.4</v>
          </cell>
          <cell r="II201">
            <v>0.5</v>
          </cell>
          <cell r="IJ201">
            <v>0.7</v>
          </cell>
          <cell r="IK201">
            <v>0.1</v>
          </cell>
          <cell r="IL201">
            <v>5.7</v>
          </cell>
        </row>
        <row r="202">
          <cell r="B202">
            <v>117.1</v>
          </cell>
          <cell r="C202">
            <v>126.8</v>
          </cell>
          <cell r="D202">
            <v>137.4</v>
          </cell>
          <cell r="E202">
            <v>113.5</v>
          </cell>
          <cell r="F202">
            <v>118.7</v>
          </cell>
          <cell r="G202">
            <v>129</v>
          </cell>
          <cell r="H202">
            <v>137.69999999999999</v>
          </cell>
          <cell r="I202">
            <v>122.4</v>
          </cell>
          <cell r="J202">
            <v>126</v>
          </cell>
          <cell r="K202">
            <v>120.2</v>
          </cell>
          <cell r="L202">
            <v>108.3</v>
          </cell>
          <cell r="M202">
            <v>105.8</v>
          </cell>
          <cell r="N202">
            <v>124.3</v>
          </cell>
          <cell r="O202">
            <v>109.6</v>
          </cell>
          <cell r="P202">
            <v>93.4</v>
          </cell>
          <cell r="Q202">
            <v>111</v>
          </cell>
          <cell r="R202">
            <v>112.1</v>
          </cell>
          <cell r="S202">
            <v>102.1</v>
          </cell>
          <cell r="T202">
            <v>99.2</v>
          </cell>
          <cell r="U202">
            <v>113.4</v>
          </cell>
          <cell r="V202">
            <v>90.4</v>
          </cell>
          <cell r="W202">
            <v>126.3</v>
          </cell>
          <cell r="X202">
            <v>122.5</v>
          </cell>
          <cell r="Y202">
            <v>131.1</v>
          </cell>
          <cell r="Z202">
            <v>117.9</v>
          </cell>
          <cell r="AA202">
            <v>118.5</v>
          </cell>
          <cell r="AB202">
            <v>118.4</v>
          </cell>
          <cell r="AC202">
            <v>119.8</v>
          </cell>
          <cell r="AD202">
            <v>135.4</v>
          </cell>
          <cell r="AE202">
            <v>134.4</v>
          </cell>
          <cell r="AF202">
            <v>119.8</v>
          </cell>
          <cell r="AG202">
            <v>111.5</v>
          </cell>
          <cell r="AH202">
            <v>112.6</v>
          </cell>
          <cell r="AI202">
            <v>119.2</v>
          </cell>
          <cell r="AJ202">
            <v>159.80000000000001</v>
          </cell>
          <cell r="AK202">
            <v>130.9</v>
          </cell>
          <cell r="AL202">
            <v>132.1</v>
          </cell>
          <cell r="AM202">
            <v>125.5</v>
          </cell>
          <cell r="AN202">
            <v>132.4</v>
          </cell>
          <cell r="AO202">
            <v>228.5</v>
          </cell>
          <cell r="AP202">
            <v>107.4</v>
          </cell>
          <cell r="AQ202">
            <v>111.1</v>
          </cell>
          <cell r="AR202">
            <v>111.9</v>
          </cell>
          <cell r="AS202">
            <v>112.7</v>
          </cell>
          <cell r="AT202">
            <v>106.7</v>
          </cell>
          <cell r="AU202">
            <v>103.1</v>
          </cell>
          <cell r="AV202">
            <v>119.8</v>
          </cell>
          <cell r="AW202">
            <v>110.3</v>
          </cell>
          <cell r="AX202">
            <v>100.1</v>
          </cell>
          <cell r="AY202">
            <v>97.3</v>
          </cell>
          <cell r="AZ202">
            <v>103.5</v>
          </cell>
          <cell r="BA202">
            <v>98.5</v>
          </cell>
          <cell r="BD202">
            <v>128.1</v>
          </cell>
          <cell r="BE202">
            <v>106.3</v>
          </cell>
          <cell r="BF202">
            <v>113</v>
          </cell>
          <cell r="BG202">
            <v>119.5</v>
          </cell>
          <cell r="BH202">
            <v>117.6</v>
          </cell>
          <cell r="BI202">
            <v>124.9</v>
          </cell>
          <cell r="BK202">
            <v>103.1</v>
          </cell>
          <cell r="BN202">
            <v>116.8</v>
          </cell>
          <cell r="BO202">
            <v>112.5</v>
          </cell>
          <cell r="BP202">
            <v>116.7</v>
          </cell>
          <cell r="BQ202">
            <v>119.9</v>
          </cell>
          <cell r="BR202">
            <v>108.2</v>
          </cell>
          <cell r="BS202">
            <v>115</v>
          </cell>
          <cell r="BT202">
            <v>108.1</v>
          </cell>
          <cell r="BU202">
            <v>109.5</v>
          </cell>
          <cell r="BV202">
            <v>109.5</v>
          </cell>
          <cell r="BW202">
            <v>103.5</v>
          </cell>
          <cell r="BX202">
            <v>109.3</v>
          </cell>
          <cell r="BY202">
            <v>119</v>
          </cell>
          <cell r="BZ202">
            <v>122.3</v>
          </cell>
          <cell r="CA202">
            <v>125.3</v>
          </cell>
          <cell r="CB202">
            <v>115.9</v>
          </cell>
          <cell r="CC202">
            <v>139.80000000000001</v>
          </cell>
          <cell r="CD202">
            <v>119.2</v>
          </cell>
          <cell r="CE202">
            <v>122.7</v>
          </cell>
          <cell r="CF202">
            <v>139.80000000000001</v>
          </cell>
          <cell r="CG202">
            <v>152.6</v>
          </cell>
          <cell r="CH202">
            <v>158</v>
          </cell>
          <cell r="CI202">
            <v>167</v>
          </cell>
          <cell r="CJ202">
            <v>116.5</v>
          </cell>
          <cell r="CK202">
            <v>137.4</v>
          </cell>
          <cell r="CL202">
            <v>128.30000000000001</v>
          </cell>
          <cell r="CM202">
            <v>123.8</v>
          </cell>
          <cell r="CN202">
            <v>122.8</v>
          </cell>
          <cell r="CO202">
            <v>121.7</v>
          </cell>
          <cell r="CP202">
            <v>121.3</v>
          </cell>
          <cell r="CQ202">
            <v>118.4</v>
          </cell>
          <cell r="CR202">
            <v>105.2</v>
          </cell>
          <cell r="CS202">
            <v>139.5</v>
          </cell>
          <cell r="CT202">
            <v>143.1</v>
          </cell>
          <cell r="CU202">
            <v>106.7</v>
          </cell>
          <cell r="CV202">
            <v>110.5</v>
          </cell>
          <cell r="CW202">
            <v>106.2</v>
          </cell>
          <cell r="CX202">
            <v>114</v>
          </cell>
          <cell r="CY202">
            <v>91.8</v>
          </cell>
          <cell r="CZ202">
            <v>81.3</v>
          </cell>
          <cell r="DA202">
            <v>108.6</v>
          </cell>
          <cell r="DB202">
            <v>143.1</v>
          </cell>
          <cell r="DE202">
            <v>125</v>
          </cell>
          <cell r="DI202">
            <v>122.7</v>
          </cell>
          <cell r="DJ202">
            <v>138</v>
          </cell>
          <cell r="DL202">
            <v>102.8</v>
          </cell>
          <cell r="DM202">
            <v>102.2</v>
          </cell>
          <cell r="DN202">
            <v>103.4</v>
          </cell>
          <cell r="DO202">
            <v>151.1</v>
          </cell>
          <cell r="DW202">
            <v>135.69999999999999</v>
          </cell>
          <cell r="DY202">
            <v>1</v>
          </cell>
          <cell r="DZ202">
            <v>1.4</v>
          </cell>
          <cell r="EA202">
            <v>0.8</v>
          </cell>
          <cell r="EB202">
            <v>1.7</v>
          </cell>
          <cell r="EC202">
            <v>2.9</v>
          </cell>
          <cell r="ED202">
            <v>1.9</v>
          </cell>
          <cell r="EE202">
            <v>3.3</v>
          </cell>
          <cell r="EF202">
            <v>0.7</v>
          </cell>
          <cell r="EG202">
            <v>0.2</v>
          </cell>
          <cell r="EH202">
            <v>0.9</v>
          </cell>
          <cell r="EI202">
            <v>0.8</v>
          </cell>
          <cell r="EJ202">
            <v>-1.2</v>
          </cell>
          <cell r="EK202">
            <v>0.1</v>
          </cell>
          <cell r="EL202">
            <v>0.8</v>
          </cell>
          <cell r="EM202">
            <v>1.9</v>
          </cell>
          <cell r="EN202">
            <v>3.3</v>
          </cell>
          <cell r="EO202">
            <v>2.7</v>
          </cell>
          <cell r="EP202">
            <v>-0.8</v>
          </cell>
          <cell r="EQ202">
            <v>-0.2</v>
          </cell>
          <cell r="ER202">
            <v>-1.1000000000000001</v>
          </cell>
          <cell r="ES202">
            <v>0.7</v>
          </cell>
          <cell r="ET202">
            <v>0.6</v>
          </cell>
          <cell r="EU202">
            <v>0.5</v>
          </cell>
          <cell r="EV202">
            <v>0.8</v>
          </cell>
          <cell r="EW202">
            <v>1.5</v>
          </cell>
          <cell r="EX202">
            <v>0.7</v>
          </cell>
          <cell r="EY202">
            <v>1.9</v>
          </cell>
          <cell r="EZ202">
            <v>0.8</v>
          </cell>
          <cell r="FA202">
            <v>3.8</v>
          </cell>
          <cell r="FB202">
            <v>1.6</v>
          </cell>
          <cell r="FC202">
            <v>0.2</v>
          </cell>
          <cell r="FD202">
            <v>-0.9</v>
          </cell>
          <cell r="FE202">
            <v>-1.5</v>
          </cell>
          <cell r="FF202">
            <v>2.5</v>
          </cell>
          <cell r="FG202">
            <v>1.3</v>
          </cell>
          <cell r="FH202">
            <v>1.7</v>
          </cell>
          <cell r="FI202">
            <v>1.6</v>
          </cell>
          <cell r="FJ202">
            <v>1.9</v>
          </cell>
          <cell r="FK202">
            <v>1.7</v>
          </cell>
          <cell r="FL202">
            <v>0.6</v>
          </cell>
          <cell r="FM202">
            <v>0.6</v>
          </cell>
          <cell r="FN202">
            <v>0.8</v>
          </cell>
          <cell r="FO202">
            <v>1.1000000000000001</v>
          </cell>
          <cell r="FP202">
            <v>0.4</v>
          </cell>
          <cell r="FQ202">
            <v>0</v>
          </cell>
          <cell r="FR202">
            <v>-0.2</v>
          </cell>
          <cell r="FS202">
            <v>1.1000000000000001</v>
          </cell>
          <cell r="FT202">
            <v>1</v>
          </cell>
          <cell r="FU202">
            <v>1.9</v>
          </cell>
          <cell r="FV202">
            <v>1.6</v>
          </cell>
          <cell r="FW202">
            <v>2.9</v>
          </cell>
          <cell r="FX202">
            <v>0.8</v>
          </cell>
          <cell r="GA202">
            <v>0.9</v>
          </cell>
          <cell r="GB202">
            <v>0.6</v>
          </cell>
          <cell r="GC202">
            <v>0.8</v>
          </cell>
          <cell r="GD202">
            <v>0</v>
          </cell>
          <cell r="GE202">
            <v>0</v>
          </cell>
          <cell r="GF202">
            <v>0.1</v>
          </cell>
          <cell r="GH202">
            <v>0.4</v>
          </cell>
          <cell r="GK202">
            <v>0.6</v>
          </cell>
          <cell r="GL202">
            <v>0.8</v>
          </cell>
          <cell r="GM202">
            <v>1.5</v>
          </cell>
          <cell r="GN202">
            <v>2</v>
          </cell>
          <cell r="GO202">
            <v>0.8</v>
          </cell>
          <cell r="GP202">
            <v>-0.4</v>
          </cell>
          <cell r="GQ202">
            <v>0.7</v>
          </cell>
          <cell r="GR202">
            <v>1</v>
          </cell>
          <cell r="GS202">
            <v>1</v>
          </cell>
          <cell r="GT202">
            <v>-0.4</v>
          </cell>
          <cell r="GU202">
            <v>1</v>
          </cell>
          <cell r="GV202">
            <v>0.1</v>
          </cell>
          <cell r="GW202">
            <v>1.2</v>
          </cell>
          <cell r="GX202">
            <v>0.6</v>
          </cell>
          <cell r="GY202">
            <v>0.1</v>
          </cell>
          <cell r="GZ202">
            <v>1.3</v>
          </cell>
          <cell r="HA202">
            <v>0.8</v>
          </cell>
          <cell r="HB202">
            <v>0.1</v>
          </cell>
          <cell r="HC202">
            <v>1.3</v>
          </cell>
          <cell r="HD202">
            <v>0.1</v>
          </cell>
          <cell r="HE202">
            <v>0.1</v>
          </cell>
          <cell r="HF202">
            <v>-0.1</v>
          </cell>
          <cell r="HG202">
            <v>-2.2000000000000002</v>
          </cell>
          <cell r="HH202">
            <v>1.4</v>
          </cell>
          <cell r="HI202">
            <v>0.2</v>
          </cell>
          <cell r="HJ202">
            <v>1.1000000000000001</v>
          </cell>
          <cell r="HK202">
            <v>1.2</v>
          </cell>
          <cell r="HL202">
            <v>0</v>
          </cell>
          <cell r="HM202">
            <v>3.1</v>
          </cell>
          <cell r="HN202">
            <v>1.1000000000000001</v>
          </cell>
          <cell r="HO202">
            <v>-0.6</v>
          </cell>
          <cell r="HP202">
            <v>0.6</v>
          </cell>
          <cell r="HQ202">
            <v>0.6</v>
          </cell>
          <cell r="HR202">
            <v>-0.1</v>
          </cell>
          <cell r="HS202">
            <v>0</v>
          </cell>
          <cell r="HT202">
            <v>0</v>
          </cell>
          <cell r="HU202">
            <v>-1</v>
          </cell>
          <cell r="HV202">
            <v>-1.3</v>
          </cell>
          <cell r="HW202">
            <v>-2.2000000000000002</v>
          </cell>
          <cell r="HX202">
            <v>-0.2</v>
          </cell>
          <cell r="HY202">
            <v>0.9</v>
          </cell>
          <cell r="IB202">
            <v>-0.4</v>
          </cell>
          <cell r="IF202">
            <v>-1.2</v>
          </cell>
          <cell r="IG202">
            <v>0.6</v>
          </cell>
          <cell r="II202">
            <v>-3.5</v>
          </cell>
          <cell r="IJ202">
            <v>-6.4</v>
          </cell>
          <cell r="IK202">
            <v>0.4</v>
          </cell>
          <cell r="IL202">
            <v>0</v>
          </cell>
        </row>
        <row r="203">
          <cell r="B203">
            <v>118.3</v>
          </cell>
          <cell r="C203">
            <v>128</v>
          </cell>
          <cell r="D203">
            <v>139.6</v>
          </cell>
          <cell r="E203">
            <v>111.9</v>
          </cell>
          <cell r="F203">
            <v>120.3</v>
          </cell>
          <cell r="G203">
            <v>131.4</v>
          </cell>
          <cell r="H203">
            <v>142.6</v>
          </cell>
          <cell r="I203">
            <v>123.3</v>
          </cell>
          <cell r="J203">
            <v>126.4</v>
          </cell>
          <cell r="K203">
            <v>120.8</v>
          </cell>
          <cell r="L203">
            <v>108.5</v>
          </cell>
          <cell r="M203">
            <v>103.8</v>
          </cell>
          <cell r="N203">
            <v>125</v>
          </cell>
          <cell r="O203">
            <v>110.9</v>
          </cell>
          <cell r="P203">
            <v>95.1</v>
          </cell>
          <cell r="Q203">
            <v>112.6</v>
          </cell>
          <cell r="R203">
            <v>113</v>
          </cell>
          <cell r="S203">
            <v>100.8</v>
          </cell>
          <cell r="T203">
            <v>102.5</v>
          </cell>
          <cell r="U203">
            <v>123.1</v>
          </cell>
          <cell r="V203">
            <v>89.3</v>
          </cell>
          <cell r="W203">
            <v>127.6</v>
          </cell>
          <cell r="X203">
            <v>123.7</v>
          </cell>
          <cell r="Y203">
            <v>132.5</v>
          </cell>
          <cell r="Z203">
            <v>118.2</v>
          </cell>
          <cell r="AA203">
            <v>119.1</v>
          </cell>
          <cell r="AB203">
            <v>118.6</v>
          </cell>
          <cell r="AC203">
            <v>120.5</v>
          </cell>
          <cell r="AD203">
            <v>140.19999999999999</v>
          </cell>
          <cell r="AE203">
            <v>134</v>
          </cell>
          <cell r="AF203">
            <v>121.3</v>
          </cell>
          <cell r="AG203">
            <v>112.9</v>
          </cell>
          <cell r="AH203">
            <v>114.1</v>
          </cell>
          <cell r="AI203">
            <v>118.5</v>
          </cell>
          <cell r="AJ203">
            <v>160.4</v>
          </cell>
          <cell r="AK203">
            <v>131.1</v>
          </cell>
          <cell r="AL203">
            <v>132.30000000000001</v>
          </cell>
          <cell r="AM203">
            <v>124.6</v>
          </cell>
          <cell r="AN203">
            <v>133.69999999999999</v>
          </cell>
          <cell r="AO203">
            <v>230.2</v>
          </cell>
          <cell r="AP203">
            <v>107.2</v>
          </cell>
          <cell r="AQ203">
            <v>110.3</v>
          </cell>
          <cell r="AR203">
            <v>111</v>
          </cell>
          <cell r="AS203">
            <v>113</v>
          </cell>
          <cell r="AT203">
            <v>106.9</v>
          </cell>
          <cell r="AU203">
            <v>103.2</v>
          </cell>
          <cell r="AV203">
            <v>120.3</v>
          </cell>
          <cell r="AW203">
            <v>110.7</v>
          </cell>
          <cell r="AX203">
            <v>98.4</v>
          </cell>
          <cell r="AY203">
            <v>96.4</v>
          </cell>
          <cell r="AZ203">
            <v>102.2</v>
          </cell>
          <cell r="BA203">
            <v>95</v>
          </cell>
          <cell r="BD203">
            <v>128.9</v>
          </cell>
          <cell r="BE203">
            <v>106.1</v>
          </cell>
          <cell r="BF203">
            <v>113.9</v>
          </cell>
          <cell r="BG203">
            <v>121</v>
          </cell>
          <cell r="BH203">
            <v>119.1</v>
          </cell>
          <cell r="BI203">
            <v>126.6</v>
          </cell>
          <cell r="BK203">
            <v>102.5</v>
          </cell>
          <cell r="BN203">
            <v>118.3</v>
          </cell>
          <cell r="BO203">
            <v>113.1</v>
          </cell>
          <cell r="BP203">
            <v>116.3</v>
          </cell>
          <cell r="BQ203">
            <v>118.9</v>
          </cell>
          <cell r="BR203">
            <v>108.7</v>
          </cell>
          <cell r="BS203">
            <v>115.8</v>
          </cell>
          <cell r="BT203">
            <v>108.3</v>
          </cell>
          <cell r="BU203">
            <v>110.1</v>
          </cell>
          <cell r="BV203">
            <v>110.1</v>
          </cell>
          <cell r="BW203">
            <v>103.3</v>
          </cell>
          <cell r="BX203">
            <v>109.2</v>
          </cell>
          <cell r="BY203">
            <v>121.6</v>
          </cell>
          <cell r="BZ203">
            <v>124.2</v>
          </cell>
          <cell r="CA203">
            <v>125.9</v>
          </cell>
          <cell r="CB203">
            <v>118</v>
          </cell>
          <cell r="CC203">
            <v>140.5</v>
          </cell>
          <cell r="CD203">
            <v>119.5</v>
          </cell>
          <cell r="CE203">
            <v>123.2</v>
          </cell>
          <cell r="CF203">
            <v>140.5</v>
          </cell>
          <cell r="CG203">
            <v>154.1</v>
          </cell>
          <cell r="CH203">
            <v>160</v>
          </cell>
          <cell r="CI203">
            <v>169.2</v>
          </cell>
          <cell r="CJ203">
            <v>119.1</v>
          </cell>
          <cell r="CK203">
            <v>138.69999999999999</v>
          </cell>
          <cell r="CL203">
            <v>127.7</v>
          </cell>
          <cell r="CM203">
            <v>123.4</v>
          </cell>
          <cell r="CN203">
            <v>121.9</v>
          </cell>
          <cell r="CO203">
            <v>119.4</v>
          </cell>
          <cell r="CP203">
            <v>118.8</v>
          </cell>
          <cell r="CQ203">
            <v>119</v>
          </cell>
          <cell r="CR203">
            <v>105.9</v>
          </cell>
          <cell r="CS203">
            <v>142.69999999999999</v>
          </cell>
          <cell r="CT203">
            <v>147.80000000000001</v>
          </cell>
          <cell r="CU203">
            <v>106.7</v>
          </cell>
          <cell r="CV203">
            <v>110.5</v>
          </cell>
          <cell r="CW203">
            <v>106.2</v>
          </cell>
          <cell r="CX203">
            <v>114</v>
          </cell>
          <cell r="CY203">
            <v>91</v>
          </cell>
          <cell r="CZ203">
            <v>80.5</v>
          </cell>
          <cell r="DA203">
            <v>107.8</v>
          </cell>
          <cell r="DB203">
            <v>142.5</v>
          </cell>
          <cell r="DE203">
            <v>128.6</v>
          </cell>
          <cell r="DI203">
            <v>127.6</v>
          </cell>
          <cell r="DJ203">
            <v>139.6</v>
          </cell>
          <cell r="DL203">
            <v>102.1</v>
          </cell>
          <cell r="DM203">
            <v>101.6</v>
          </cell>
          <cell r="DN203">
            <v>102.6</v>
          </cell>
          <cell r="DO203">
            <v>151.1</v>
          </cell>
          <cell r="DW203">
            <v>137.4</v>
          </cell>
          <cell r="DY203">
            <v>1</v>
          </cell>
          <cell r="DZ203">
            <v>0.9</v>
          </cell>
          <cell r="EA203">
            <v>1.6</v>
          </cell>
          <cell r="EB203">
            <v>-1.4</v>
          </cell>
          <cell r="EC203">
            <v>1.3</v>
          </cell>
          <cell r="ED203">
            <v>1.9</v>
          </cell>
          <cell r="EE203">
            <v>3.6</v>
          </cell>
          <cell r="EF203">
            <v>0.7</v>
          </cell>
          <cell r="EG203">
            <v>0.3</v>
          </cell>
          <cell r="EH203">
            <v>0.5</v>
          </cell>
          <cell r="EI203">
            <v>0.2</v>
          </cell>
          <cell r="EJ203">
            <v>-1.9</v>
          </cell>
          <cell r="EK203">
            <v>0.6</v>
          </cell>
          <cell r="EL203">
            <v>1.2</v>
          </cell>
          <cell r="EM203">
            <v>1.8</v>
          </cell>
          <cell r="EN203">
            <v>1.4</v>
          </cell>
          <cell r="EO203">
            <v>0.8</v>
          </cell>
          <cell r="EP203">
            <v>-1.3</v>
          </cell>
          <cell r="EQ203">
            <v>3.3</v>
          </cell>
          <cell r="ER203">
            <v>8.6</v>
          </cell>
          <cell r="ES203">
            <v>-1.2</v>
          </cell>
          <cell r="ET203">
            <v>1</v>
          </cell>
          <cell r="EU203">
            <v>1</v>
          </cell>
          <cell r="EV203">
            <v>1.1000000000000001</v>
          </cell>
          <cell r="EW203">
            <v>0.3</v>
          </cell>
          <cell r="EX203">
            <v>0.5</v>
          </cell>
          <cell r="EY203">
            <v>0.2</v>
          </cell>
          <cell r="EZ203">
            <v>0.6</v>
          </cell>
          <cell r="FA203">
            <v>3.5</v>
          </cell>
          <cell r="FB203">
            <v>-0.3</v>
          </cell>
          <cell r="FC203">
            <v>1.3</v>
          </cell>
          <cell r="FD203">
            <v>1.3</v>
          </cell>
          <cell r="FE203">
            <v>1.3</v>
          </cell>
          <cell r="FF203">
            <v>-0.6</v>
          </cell>
          <cell r="FG203">
            <v>0.4</v>
          </cell>
          <cell r="FH203">
            <v>0.2</v>
          </cell>
          <cell r="FI203">
            <v>0.2</v>
          </cell>
          <cell r="FJ203">
            <v>-0.7</v>
          </cell>
          <cell r="FK203">
            <v>1</v>
          </cell>
          <cell r="FL203">
            <v>0.7</v>
          </cell>
          <cell r="FM203">
            <v>-0.2</v>
          </cell>
          <cell r="FN203">
            <v>-0.7</v>
          </cell>
          <cell r="FO203">
            <v>-0.8</v>
          </cell>
          <cell r="FP203">
            <v>0.3</v>
          </cell>
          <cell r="FQ203">
            <v>0.2</v>
          </cell>
          <cell r="FR203">
            <v>0.1</v>
          </cell>
          <cell r="FS203">
            <v>0.4</v>
          </cell>
          <cell r="FT203">
            <v>0.4</v>
          </cell>
          <cell r="FU203">
            <v>-1.7</v>
          </cell>
          <cell r="FV203">
            <v>-0.9</v>
          </cell>
          <cell r="FW203">
            <v>-1.3</v>
          </cell>
          <cell r="FX203">
            <v>-3.6</v>
          </cell>
          <cell r="GA203">
            <v>0.6</v>
          </cell>
          <cell r="GB203">
            <v>-0.2</v>
          </cell>
          <cell r="GC203">
            <v>0.8</v>
          </cell>
          <cell r="GD203">
            <v>1.3</v>
          </cell>
          <cell r="GE203">
            <v>1.3</v>
          </cell>
          <cell r="GF203">
            <v>1.4</v>
          </cell>
          <cell r="GH203">
            <v>-0.6</v>
          </cell>
          <cell r="GK203">
            <v>1.3</v>
          </cell>
          <cell r="GL203">
            <v>0.5</v>
          </cell>
          <cell r="GM203">
            <v>-0.3</v>
          </cell>
          <cell r="GN203">
            <v>-0.8</v>
          </cell>
          <cell r="GO203">
            <v>0.5</v>
          </cell>
          <cell r="GP203">
            <v>0.7</v>
          </cell>
          <cell r="GQ203">
            <v>0.2</v>
          </cell>
          <cell r="GR203">
            <v>0.5</v>
          </cell>
          <cell r="GS203">
            <v>0.5</v>
          </cell>
          <cell r="GT203">
            <v>-0.2</v>
          </cell>
          <cell r="GU203">
            <v>-0.1</v>
          </cell>
          <cell r="GV203">
            <v>2.2000000000000002</v>
          </cell>
          <cell r="GW203">
            <v>1.6</v>
          </cell>
          <cell r="GX203">
            <v>0.5</v>
          </cell>
          <cell r="GY203">
            <v>1.8</v>
          </cell>
          <cell r="GZ203">
            <v>0.5</v>
          </cell>
          <cell r="HA203">
            <v>0.3</v>
          </cell>
          <cell r="HB203">
            <v>0.4</v>
          </cell>
          <cell r="HC203">
            <v>0.5</v>
          </cell>
          <cell r="HD203">
            <v>1</v>
          </cell>
          <cell r="HE203">
            <v>1.3</v>
          </cell>
          <cell r="HF203">
            <v>1.3</v>
          </cell>
          <cell r="HG203">
            <v>2.2000000000000002</v>
          </cell>
          <cell r="HH203">
            <v>0.9</v>
          </cell>
          <cell r="HI203">
            <v>-0.5</v>
          </cell>
          <cell r="HJ203">
            <v>-0.3</v>
          </cell>
          <cell r="HK203">
            <v>-0.7</v>
          </cell>
          <cell r="HL203">
            <v>-1.9</v>
          </cell>
          <cell r="HM203">
            <v>-2.1</v>
          </cell>
          <cell r="HN203">
            <v>0.5</v>
          </cell>
          <cell r="HO203">
            <v>0.7</v>
          </cell>
          <cell r="HP203">
            <v>2.2999999999999998</v>
          </cell>
          <cell r="HQ203">
            <v>3.3</v>
          </cell>
          <cell r="HR203">
            <v>0</v>
          </cell>
          <cell r="HS203">
            <v>0</v>
          </cell>
          <cell r="HT203">
            <v>0</v>
          </cell>
          <cell r="HU203">
            <v>0</v>
          </cell>
          <cell r="HV203">
            <v>-0.9</v>
          </cell>
          <cell r="HW203">
            <v>-1</v>
          </cell>
          <cell r="HX203">
            <v>-0.7</v>
          </cell>
          <cell r="HY203">
            <v>-0.4</v>
          </cell>
          <cell r="IB203">
            <v>2.9</v>
          </cell>
          <cell r="IF203">
            <v>4</v>
          </cell>
          <cell r="IG203">
            <v>1.2</v>
          </cell>
          <cell r="II203">
            <v>-0.7</v>
          </cell>
          <cell r="IJ203">
            <v>-0.6</v>
          </cell>
          <cell r="IK203">
            <v>-0.8</v>
          </cell>
          <cell r="IL203">
            <v>0</v>
          </cell>
        </row>
        <row r="204">
          <cell r="B204">
            <v>119.4</v>
          </cell>
          <cell r="C204">
            <v>129.1</v>
          </cell>
          <cell r="D204">
            <v>140.6</v>
          </cell>
          <cell r="E204">
            <v>112.6</v>
          </cell>
          <cell r="F204">
            <v>123.1</v>
          </cell>
          <cell r="G204">
            <v>133.5</v>
          </cell>
          <cell r="H204">
            <v>146</v>
          </cell>
          <cell r="I204">
            <v>124.3</v>
          </cell>
          <cell r="J204">
            <v>128</v>
          </cell>
          <cell r="K204">
            <v>122.3</v>
          </cell>
          <cell r="L204">
            <v>108.9</v>
          </cell>
          <cell r="M204">
            <v>103.8</v>
          </cell>
          <cell r="N204">
            <v>121.6</v>
          </cell>
          <cell r="O204">
            <v>114.3</v>
          </cell>
          <cell r="P204">
            <v>96.8</v>
          </cell>
          <cell r="Q204">
            <v>114.5</v>
          </cell>
          <cell r="R204">
            <v>113.1</v>
          </cell>
          <cell r="S204">
            <v>102.5</v>
          </cell>
          <cell r="T204">
            <v>107</v>
          </cell>
          <cell r="U204">
            <v>127.2</v>
          </cell>
          <cell r="V204">
            <v>94.1</v>
          </cell>
          <cell r="W204">
            <v>127.7</v>
          </cell>
          <cell r="X204">
            <v>123.8</v>
          </cell>
          <cell r="Y204">
            <v>132.69999999999999</v>
          </cell>
          <cell r="Z204">
            <v>118.9</v>
          </cell>
          <cell r="AA204">
            <v>120.7</v>
          </cell>
          <cell r="AB204">
            <v>118.7</v>
          </cell>
          <cell r="AC204">
            <v>120.8</v>
          </cell>
          <cell r="AD204">
            <v>140.6</v>
          </cell>
          <cell r="AE204">
            <v>135.80000000000001</v>
          </cell>
          <cell r="AF204">
            <v>121.1</v>
          </cell>
          <cell r="AG204">
            <v>112.8</v>
          </cell>
          <cell r="AH204">
            <v>113.9</v>
          </cell>
          <cell r="AI204">
            <v>119.1</v>
          </cell>
          <cell r="AJ204">
            <v>161.19999999999999</v>
          </cell>
          <cell r="AK204">
            <v>131</v>
          </cell>
          <cell r="AL204">
            <v>132.80000000000001</v>
          </cell>
          <cell r="AM204">
            <v>122.9</v>
          </cell>
          <cell r="AN204">
            <v>133.69999999999999</v>
          </cell>
          <cell r="AO204">
            <v>232.9</v>
          </cell>
          <cell r="AP204">
            <v>107.5</v>
          </cell>
          <cell r="AQ204">
            <v>110.5</v>
          </cell>
          <cell r="AR204">
            <v>110.8</v>
          </cell>
          <cell r="AS204">
            <v>112.8</v>
          </cell>
          <cell r="AT204">
            <v>106.8</v>
          </cell>
          <cell r="AU204">
            <v>102.9</v>
          </cell>
          <cell r="AV204">
            <v>121.1</v>
          </cell>
          <cell r="AW204">
            <v>111.6</v>
          </cell>
          <cell r="AX204">
            <v>100.1</v>
          </cell>
          <cell r="AY204">
            <v>98.5</v>
          </cell>
          <cell r="AZ204">
            <v>103.4</v>
          </cell>
          <cell r="BA204">
            <v>97</v>
          </cell>
          <cell r="BD204">
            <v>129.5</v>
          </cell>
          <cell r="BE204">
            <v>103.2</v>
          </cell>
          <cell r="BF204">
            <v>114.7</v>
          </cell>
          <cell r="BG204">
            <v>121.2</v>
          </cell>
          <cell r="BH204">
            <v>119.1</v>
          </cell>
          <cell r="BI204">
            <v>127.2</v>
          </cell>
          <cell r="BK204">
            <v>98.3</v>
          </cell>
          <cell r="BN204">
            <v>118.1</v>
          </cell>
          <cell r="BO204">
            <v>113.6</v>
          </cell>
          <cell r="BP204">
            <v>117.7</v>
          </cell>
          <cell r="BQ204">
            <v>120.5</v>
          </cell>
          <cell r="BR204">
            <v>109.2</v>
          </cell>
          <cell r="BS204">
            <v>117.9</v>
          </cell>
          <cell r="BT204">
            <v>107.8</v>
          </cell>
          <cell r="BU204">
            <v>109.7</v>
          </cell>
          <cell r="BV204">
            <v>109.7</v>
          </cell>
          <cell r="BW204">
            <v>103.1</v>
          </cell>
          <cell r="BX204">
            <v>107.7</v>
          </cell>
          <cell r="BY204">
            <v>121.4</v>
          </cell>
          <cell r="BZ204">
            <v>124.8</v>
          </cell>
          <cell r="CA204">
            <v>126.2</v>
          </cell>
          <cell r="CB204">
            <v>117.7</v>
          </cell>
          <cell r="CC204">
            <v>141.80000000000001</v>
          </cell>
          <cell r="CD204">
            <v>119.7</v>
          </cell>
          <cell r="CE204">
            <v>124.3</v>
          </cell>
          <cell r="CF204">
            <v>141.80000000000001</v>
          </cell>
          <cell r="CG204">
            <v>156.4</v>
          </cell>
          <cell r="CH204">
            <v>163.69999999999999</v>
          </cell>
          <cell r="CI204">
            <v>173.8</v>
          </cell>
          <cell r="CJ204">
            <v>120.2</v>
          </cell>
          <cell r="CK204">
            <v>139.30000000000001</v>
          </cell>
          <cell r="CL204">
            <v>123.9</v>
          </cell>
          <cell r="CM204">
            <v>124.5</v>
          </cell>
          <cell r="CN204">
            <v>123.1</v>
          </cell>
          <cell r="CO204">
            <v>118.6</v>
          </cell>
          <cell r="CP204">
            <v>122</v>
          </cell>
          <cell r="CQ204">
            <v>119.3</v>
          </cell>
          <cell r="CR204">
            <v>107</v>
          </cell>
          <cell r="CS204">
            <v>143</v>
          </cell>
          <cell r="CT204">
            <v>149</v>
          </cell>
          <cell r="CU204">
            <v>106.3</v>
          </cell>
          <cell r="CV204">
            <v>110.5</v>
          </cell>
          <cell r="CW204">
            <v>105.7</v>
          </cell>
          <cell r="CX204">
            <v>114.7</v>
          </cell>
          <cell r="CY204">
            <v>89.9</v>
          </cell>
          <cell r="CZ204">
            <v>79.7</v>
          </cell>
          <cell r="DA204">
            <v>106.4</v>
          </cell>
          <cell r="DB204">
            <v>143.5</v>
          </cell>
          <cell r="DE204">
            <v>128.30000000000001</v>
          </cell>
          <cell r="DI204">
            <v>126.9</v>
          </cell>
          <cell r="DJ204">
            <v>139.80000000000001</v>
          </cell>
          <cell r="DL204">
            <v>103.9</v>
          </cell>
          <cell r="DM204">
            <v>106.2</v>
          </cell>
          <cell r="DN204">
            <v>101</v>
          </cell>
          <cell r="DO204">
            <v>151.1</v>
          </cell>
          <cell r="DW204">
            <v>139.5</v>
          </cell>
          <cell r="DY204">
            <v>0.9</v>
          </cell>
          <cell r="DZ204">
            <v>0.9</v>
          </cell>
          <cell r="EA204">
            <v>0.7</v>
          </cell>
          <cell r="EB204">
            <v>0.6</v>
          </cell>
          <cell r="EC204">
            <v>2.2999999999999998</v>
          </cell>
          <cell r="ED204">
            <v>1.6</v>
          </cell>
          <cell r="EE204">
            <v>2.4</v>
          </cell>
          <cell r="EF204">
            <v>0.8</v>
          </cell>
          <cell r="EG204">
            <v>1.3</v>
          </cell>
          <cell r="EH204">
            <v>1.2</v>
          </cell>
          <cell r="EI204">
            <v>0.4</v>
          </cell>
          <cell r="EJ204">
            <v>0</v>
          </cell>
          <cell r="EK204">
            <v>-2.7</v>
          </cell>
          <cell r="EL204">
            <v>3.1</v>
          </cell>
          <cell r="EM204">
            <v>1.8</v>
          </cell>
          <cell r="EN204">
            <v>1.7</v>
          </cell>
          <cell r="EO204">
            <v>0.1</v>
          </cell>
          <cell r="EP204">
            <v>1.7</v>
          </cell>
          <cell r="EQ204">
            <v>4.4000000000000004</v>
          </cell>
          <cell r="ER204">
            <v>3.3</v>
          </cell>
          <cell r="ES204">
            <v>5.4</v>
          </cell>
          <cell r="ET204">
            <v>0.1</v>
          </cell>
          <cell r="EU204">
            <v>0.1</v>
          </cell>
          <cell r="EV204">
            <v>0.2</v>
          </cell>
          <cell r="EW204">
            <v>0.6</v>
          </cell>
          <cell r="EX204">
            <v>1.3</v>
          </cell>
          <cell r="EY204">
            <v>0.1</v>
          </cell>
          <cell r="EZ204">
            <v>0.2</v>
          </cell>
          <cell r="FA204">
            <v>0.3</v>
          </cell>
          <cell r="FB204">
            <v>1.3</v>
          </cell>
          <cell r="FC204">
            <v>-0.2</v>
          </cell>
          <cell r="FD204">
            <v>-0.1</v>
          </cell>
          <cell r="FE204">
            <v>-0.2</v>
          </cell>
          <cell r="FF204">
            <v>0.5</v>
          </cell>
          <cell r="FG204">
            <v>0.5</v>
          </cell>
          <cell r="FH204">
            <v>-0.1</v>
          </cell>
          <cell r="FI204">
            <v>0.4</v>
          </cell>
          <cell r="FJ204">
            <v>-1.4</v>
          </cell>
          <cell r="FK204">
            <v>0</v>
          </cell>
          <cell r="FL204">
            <v>1.2</v>
          </cell>
          <cell r="FM204">
            <v>0.3</v>
          </cell>
          <cell r="FN204">
            <v>0.2</v>
          </cell>
          <cell r="FO204">
            <v>-0.2</v>
          </cell>
          <cell r="FP204">
            <v>-0.2</v>
          </cell>
          <cell r="FQ204">
            <v>-0.1</v>
          </cell>
          <cell r="FR204">
            <v>-0.3</v>
          </cell>
          <cell r="FS204">
            <v>0.7</v>
          </cell>
          <cell r="FT204">
            <v>0.8</v>
          </cell>
          <cell r="FU204">
            <v>1.7</v>
          </cell>
          <cell r="FV204">
            <v>2.2000000000000002</v>
          </cell>
          <cell r="FW204">
            <v>1.2</v>
          </cell>
          <cell r="FX204">
            <v>2.1</v>
          </cell>
          <cell r="GA204">
            <v>0.5</v>
          </cell>
          <cell r="GB204">
            <v>-2.7</v>
          </cell>
          <cell r="GC204">
            <v>0.7</v>
          </cell>
          <cell r="GD204">
            <v>0.2</v>
          </cell>
          <cell r="GE204">
            <v>0</v>
          </cell>
          <cell r="GF204">
            <v>0.5</v>
          </cell>
          <cell r="GH204">
            <v>-4.0999999999999996</v>
          </cell>
          <cell r="GK204">
            <v>-0.2</v>
          </cell>
          <cell r="GL204">
            <v>0.4</v>
          </cell>
          <cell r="GM204">
            <v>1.2</v>
          </cell>
          <cell r="GN204">
            <v>1.3</v>
          </cell>
          <cell r="GO204">
            <v>0.5</v>
          </cell>
          <cell r="GP204">
            <v>1.8</v>
          </cell>
          <cell r="GQ204">
            <v>-0.5</v>
          </cell>
          <cell r="GR204">
            <v>-0.4</v>
          </cell>
          <cell r="GS204">
            <v>-0.4</v>
          </cell>
          <cell r="GT204">
            <v>-0.2</v>
          </cell>
          <cell r="GU204">
            <v>-1.4</v>
          </cell>
          <cell r="GV204">
            <v>-0.2</v>
          </cell>
          <cell r="GW204">
            <v>0.5</v>
          </cell>
          <cell r="GX204">
            <v>0.2</v>
          </cell>
          <cell r="GY204">
            <v>-0.3</v>
          </cell>
          <cell r="GZ204">
            <v>0.9</v>
          </cell>
          <cell r="HA204">
            <v>0.2</v>
          </cell>
          <cell r="HB204">
            <v>0.9</v>
          </cell>
          <cell r="HC204">
            <v>0.9</v>
          </cell>
          <cell r="HD204">
            <v>1.5</v>
          </cell>
          <cell r="HE204">
            <v>2.2999999999999998</v>
          </cell>
          <cell r="HF204">
            <v>2.7</v>
          </cell>
          <cell r="HG204">
            <v>0.9</v>
          </cell>
          <cell r="HH204">
            <v>0.4</v>
          </cell>
          <cell r="HI204">
            <v>-3</v>
          </cell>
          <cell r="HJ204">
            <v>0.9</v>
          </cell>
          <cell r="HK204">
            <v>1</v>
          </cell>
          <cell r="HL204">
            <v>-0.7</v>
          </cell>
          <cell r="HM204">
            <v>2.7</v>
          </cell>
          <cell r="HN204">
            <v>0.3</v>
          </cell>
          <cell r="HO204">
            <v>1</v>
          </cell>
          <cell r="HP204">
            <v>0.2</v>
          </cell>
          <cell r="HQ204">
            <v>0.8</v>
          </cell>
          <cell r="HR204">
            <v>-0.4</v>
          </cell>
          <cell r="HS204">
            <v>0</v>
          </cell>
          <cell r="HT204">
            <v>-0.5</v>
          </cell>
          <cell r="HU204">
            <v>0.6</v>
          </cell>
          <cell r="HV204">
            <v>-1.2</v>
          </cell>
          <cell r="HW204">
            <v>-1</v>
          </cell>
          <cell r="HX204">
            <v>-1.3</v>
          </cell>
          <cell r="HY204">
            <v>0.7</v>
          </cell>
          <cell r="IB204">
            <v>-0.2</v>
          </cell>
          <cell r="IF204">
            <v>-0.5</v>
          </cell>
          <cell r="IG204">
            <v>0.1</v>
          </cell>
          <cell r="II204">
            <v>1.8</v>
          </cell>
          <cell r="IJ204">
            <v>4.5</v>
          </cell>
          <cell r="IK204">
            <v>-1.6</v>
          </cell>
          <cell r="IL204">
            <v>0</v>
          </cell>
        </row>
        <row r="205">
          <cell r="B205">
            <v>120.2</v>
          </cell>
          <cell r="C205">
            <v>131.1</v>
          </cell>
          <cell r="D205">
            <v>143.4</v>
          </cell>
          <cell r="E205">
            <v>114.4</v>
          </cell>
          <cell r="F205">
            <v>122.9</v>
          </cell>
          <cell r="G205">
            <v>134.1</v>
          </cell>
          <cell r="H205">
            <v>146.5</v>
          </cell>
          <cell r="I205">
            <v>125.2</v>
          </cell>
          <cell r="J205">
            <v>129.4</v>
          </cell>
          <cell r="K205">
            <v>121.2</v>
          </cell>
          <cell r="L205">
            <v>108.9</v>
          </cell>
          <cell r="M205">
            <v>103.2</v>
          </cell>
          <cell r="N205">
            <v>122.2</v>
          </cell>
          <cell r="O205">
            <v>115.9</v>
          </cell>
          <cell r="P205">
            <v>97.8</v>
          </cell>
          <cell r="Q205">
            <v>115</v>
          </cell>
          <cell r="R205">
            <v>112</v>
          </cell>
          <cell r="S205">
            <v>102.7</v>
          </cell>
          <cell r="T205">
            <v>108</v>
          </cell>
          <cell r="U205">
            <v>124.1</v>
          </cell>
          <cell r="V205">
            <v>97.9</v>
          </cell>
          <cell r="W205">
            <v>129</v>
          </cell>
          <cell r="X205">
            <v>124.5</v>
          </cell>
          <cell r="Y205">
            <v>134.80000000000001</v>
          </cell>
          <cell r="Z205">
            <v>119.8</v>
          </cell>
          <cell r="AA205">
            <v>120.4</v>
          </cell>
          <cell r="AB205">
            <v>120.3</v>
          </cell>
          <cell r="AC205">
            <v>120.5</v>
          </cell>
          <cell r="AD205">
            <v>140.5</v>
          </cell>
          <cell r="AE205">
            <v>133.4</v>
          </cell>
          <cell r="AF205">
            <v>119.4</v>
          </cell>
          <cell r="AG205">
            <v>112.9</v>
          </cell>
          <cell r="AH205">
            <v>114.1</v>
          </cell>
          <cell r="AI205">
            <v>119.7</v>
          </cell>
          <cell r="AJ205">
            <v>161.69999999999999</v>
          </cell>
          <cell r="AK205">
            <v>131.9</v>
          </cell>
          <cell r="AL205">
            <v>133.5</v>
          </cell>
          <cell r="AM205">
            <v>124</v>
          </cell>
          <cell r="AN205">
            <v>135.1</v>
          </cell>
          <cell r="AO205">
            <v>232.4</v>
          </cell>
          <cell r="AP205">
            <v>107</v>
          </cell>
          <cell r="AQ205">
            <v>110.2</v>
          </cell>
          <cell r="AR205">
            <v>110.2</v>
          </cell>
          <cell r="AS205">
            <v>113.8</v>
          </cell>
          <cell r="AT205">
            <v>106.8</v>
          </cell>
          <cell r="AU205">
            <v>102.9</v>
          </cell>
          <cell r="AV205">
            <v>120.9</v>
          </cell>
          <cell r="AW205">
            <v>111</v>
          </cell>
          <cell r="AX205">
            <v>100</v>
          </cell>
          <cell r="AY205">
            <v>98.8</v>
          </cell>
          <cell r="AZ205">
            <v>103</v>
          </cell>
          <cell r="BA205">
            <v>97</v>
          </cell>
          <cell r="BD205">
            <v>130.19999999999999</v>
          </cell>
          <cell r="BE205">
            <v>100.2</v>
          </cell>
          <cell r="BF205">
            <v>115.3</v>
          </cell>
          <cell r="BG205">
            <v>121.5</v>
          </cell>
          <cell r="BH205">
            <v>119.3</v>
          </cell>
          <cell r="BI205">
            <v>127.7</v>
          </cell>
          <cell r="BK205">
            <v>93.9</v>
          </cell>
          <cell r="BN205">
            <v>118.3</v>
          </cell>
          <cell r="BO205">
            <v>113.5</v>
          </cell>
          <cell r="BP205">
            <v>117.2</v>
          </cell>
          <cell r="BQ205">
            <v>119.6</v>
          </cell>
          <cell r="BR205">
            <v>109.7</v>
          </cell>
          <cell r="BS205">
            <v>117.7</v>
          </cell>
          <cell r="BT205">
            <v>107.4</v>
          </cell>
          <cell r="BU205">
            <v>109.4</v>
          </cell>
          <cell r="BV205">
            <v>109.4</v>
          </cell>
          <cell r="BW205">
            <v>102.3</v>
          </cell>
          <cell r="BX205">
            <v>107.6</v>
          </cell>
          <cell r="BY205">
            <v>122.5</v>
          </cell>
          <cell r="BZ205">
            <v>125.3</v>
          </cell>
          <cell r="CA205">
            <v>126.7</v>
          </cell>
          <cell r="CB205">
            <v>118.7</v>
          </cell>
          <cell r="CC205">
            <v>144</v>
          </cell>
          <cell r="CD205">
            <v>121.7</v>
          </cell>
          <cell r="CE205">
            <v>125.3</v>
          </cell>
          <cell r="CF205">
            <v>144</v>
          </cell>
          <cell r="CG205">
            <v>161.80000000000001</v>
          </cell>
          <cell r="CH205">
            <v>169.2</v>
          </cell>
          <cell r="CI205">
            <v>180.7</v>
          </cell>
          <cell r="CJ205">
            <v>120.7</v>
          </cell>
          <cell r="CK205">
            <v>140.80000000000001</v>
          </cell>
          <cell r="CL205">
            <v>128.5</v>
          </cell>
          <cell r="CM205">
            <v>125.2</v>
          </cell>
          <cell r="CN205">
            <v>123.7</v>
          </cell>
          <cell r="CO205">
            <v>116.3</v>
          </cell>
          <cell r="CP205">
            <v>123.9</v>
          </cell>
          <cell r="CQ205">
            <v>120.3</v>
          </cell>
          <cell r="CR205">
            <v>106.1</v>
          </cell>
          <cell r="CS205">
            <v>144.69999999999999</v>
          </cell>
          <cell r="CT205">
            <v>151.19999999999999</v>
          </cell>
          <cell r="CU205">
            <v>106.4</v>
          </cell>
          <cell r="CV205">
            <v>111.3</v>
          </cell>
          <cell r="CW205">
            <v>105.8</v>
          </cell>
          <cell r="CX205">
            <v>115.8</v>
          </cell>
          <cell r="CY205">
            <v>88.6</v>
          </cell>
          <cell r="CZ205">
            <v>77.7</v>
          </cell>
          <cell r="DA205">
            <v>106.2</v>
          </cell>
          <cell r="DB205">
            <v>146.6</v>
          </cell>
          <cell r="DE205">
            <v>130.4</v>
          </cell>
          <cell r="DI205">
            <v>128.9</v>
          </cell>
          <cell r="DJ205">
            <v>142.19999999999999</v>
          </cell>
          <cell r="DL205">
            <v>104.7</v>
          </cell>
          <cell r="DM205">
            <v>111.7</v>
          </cell>
          <cell r="DN205">
            <v>96</v>
          </cell>
          <cell r="DO205">
            <v>160.80000000000001</v>
          </cell>
          <cell r="DW205">
            <v>142</v>
          </cell>
          <cell r="DY205">
            <v>0.7</v>
          </cell>
          <cell r="DZ205">
            <v>1.5</v>
          </cell>
          <cell r="EA205">
            <v>2</v>
          </cell>
          <cell r="EB205">
            <v>1.6</v>
          </cell>
          <cell r="EC205">
            <v>-0.2</v>
          </cell>
          <cell r="ED205">
            <v>0.4</v>
          </cell>
          <cell r="EE205">
            <v>0.3</v>
          </cell>
          <cell r="EF205">
            <v>0.7</v>
          </cell>
          <cell r="EG205">
            <v>1.1000000000000001</v>
          </cell>
          <cell r="EH205">
            <v>-0.9</v>
          </cell>
          <cell r="EI205">
            <v>0</v>
          </cell>
          <cell r="EJ205">
            <v>-0.6</v>
          </cell>
          <cell r="EK205">
            <v>0.5</v>
          </cell>
          <cell r="EL205">
            <v>1.4</v>
          </cell>
          <cell r="EM205">
            <v>1</v>
          </cell>
          <cell r="EN205">
            <v>0.4</v>
          </cell>
          <cell r="EO205">
            <v>-1</v>
          </cell>
          <cell r="EP205">
            <v>0.2</v>
          </cell>
          <cell r="EQ205">
            <v>0.9</v>
          </cell>
          <cell r="ER205">
            <v>-2.4</v>
          </cell>
          <cell r="ES205">
            <v>4</v>
          </cell>
          <cell r="ET205">
            <v>1</v>
          </cell>
          <cell r="EU205">
            <v>0.6</v>
          </cell>
          <cell r="EV205">
            <v>1.6</v>
          </cell>
          <cell r="EW205">
            <v>0.8</v>
          </cell>
          <cell r="EX205">
            <v>-0.2</v>
          </cell>
          <cell r="EY205">
            <v>1.3</v>
          </cell>
          <cell r="EZ205">
            <v>-0.2</v>
          </cell>
          <cell r="FA205">
            <v>-0.1</v>
          </cell>
          <cell r="FB205">
            <v>-1.8</v>
          </cell>
          <cell r="FC205">
            <v>-1.4</v>
          </cell>
          <cell r="FD205">
            <v>0.1</v>
          </cell>
          <cell r="FE205">
            <v>0.2</v>
          </cell>
          <cell r="FF205">
            <v>0.5</v>
          </cell>
          <cell r="FG205">
            <v>0.3</v>
          </cell>
          <cell r="FH205">
            <v>0.7</v>
          </cell>
          <cell r="FI205">
            <v>0.5</v>
          </cell>
          <cell r="FJ205">
            <v>0.9</v>
          </cell>
          <cell r="FK205">
            <v>1</v>
          </cell>
          <cell r="FL205">
            <v>-0.2</v>
          </cell>
          <cell r="FM205">
            <v>-0.5</v>
          </cell>
          <cell r="FN205">
            <v>-0.3</v>
          </cell>
          <cell r="FO205">
            <v>-0.5</v>
          </cell>
          <cell r="FP205">
            <v>0.9</v>
          </cell>
          <cell r="FQ205">
            <v>0</v>
          </cell>
          <cell r="FR205">
            <v>0</v>
          </cell>
          <cell r="FS205">
            <v>-0.2</v>
          </cell>
          <cell r="FT205">
            <v>-0.5</v>
          </cell>
          <cell r="FU205">
            <v>-0.1</v>
          </cell>
          <cell r="FV205">
            <v>0.3</v>
          </cell>
          <cell r="FW205">
            <v>-0.4</v>
          </cell>
          <cell r="FX205">
            <v>0</v>
          </cell>
          <cell r="GA205">
            <v>0.5</v>
          </cell>
          <cell r="GB205">
            <v>-2.9</v>
          </cell>
          <cell r="GC205">
            <v>0.5</v>
          </cell>
          <cell r="GD205">
            <v>0.2</v>
          </cell>
          <cell r="GE205">
            <v>0.2</v>
          </cell>
          <cell r="GF205">
            <v>0.4</v>
          </cell>
          <cell r="GH205">
            <v>-4.5</v>
          </cell>
          <cell r="GK205">
            <v>0.2</v>
          </cell>
          <cell r="GL205">
            <v>-0.1</v>
          </cell>
          <cell r="GM205">
            <v>-0.4</v>
          </cell>
          <cell r="GN205">
            <v>-0.7</v>
          </cell>
          <cell r="GO205">
            <v>0.5</v>
          </cell>
          <cell r="GP205">
            <v>-0.2</v>
          </cell>
          <cell r="GQ205">
            <v>-0.4</v>
          </cell>
          <cell r="GR205">
            <v>-0.3</v>
          </cell>
          <cell r="GS205">
            <v>-0.3</v>
          </cell>
          <cell r="GT205">
            <v>-0.8</v>
          </cell>
          <cell r="GU205">
            <v>-0.1</v>
          </cell>
          <cell r="GV205">
            <v>0.9</v>
          </cell>
          <cell r="GW205">
            <v>0.4</v>
          </cell>
          <cell r="GX205">
            <v>0.4</v>
          </cell>
          <cell r="GY205">
            <v>0.8</v>
          </cell>
          <cell r="GZ205">
            <v>1.6</v>
          </cell>
          <cell r="HA205">
            <v>1.7</v>
          </cell>
          <cell r="HB205">
            <v>0.8</v>
          </cell>
          <cell r="HC205">
            <v>1.6</v>
          </cell>
          <cell r="HD205">
            <v>3.5</v>
          </cell>
          <cell r="HE205">
            <v>3.4</v>
          </cell>
          <cell r="HF205">
            <v>4</v>
          </cell>
          <cell r="HG205">
            <v>0.4</v>
          </cell>
          <cell r="HH205">
            <v>1.1000000000000001</v>
          </cell>
          <cell r="HI205">
            <v>3.7</v>
          </cell>
          <cell r="HJ205">
            <v>0.6</v>
          </cell>
          <cell r="HK205">
            <v>0.5</v>
          </cell>
          <cell r="HL205">
            <v>-1.9</v>
          </cell>
          <cell r="HM205">
            <v>1.6</v>
          </cell>
          <cell r="HN205">
            <v>0.8</v>
          </cell>
          <cell r="HO205">
            <v>-0.8</v>
          </cell>
          <cell r="HP205">
            <v>1.2</v>
          </cell>
          <cell r="HQ205">
            <v>1.5</v>
          </cell>
          <cell r="HR205">
            <v>0.1</v>
          </cell>
          <cell r="HS205">
            <v>0.7</v>
          </cell>
          <cell r="HT205">
            <v>0.1</v>
          </cell>
          <cell r="HU205">
            <v>1</v>
          </cell>
          <cell r="HV205">
            <v>-1.4</v>
          </cell>
          <cell r="HW205">
            <v>-2.5</v>
          </cell>
          <cell r="HX205">
            <v>-0.2</v>
          </cell>
          <cell r="HY205">
            <v>2.2000000000000002</v>
          </cell>
          <cell r="IB205">
            <v>1.6</v>
          </cell>
          <cell r="IF205">
            <v>1.6</v>
          </cell>
          <cell r="IG205">
            <v>1.7</v>
          </cell>
          <cell r="II205">
            <v>0.8</v>
          </cell>
          <cell r="IJ205">
            <v>5.2</v>
          </cell>
          <cell r="IK205">
            <v>-5</v>
          </cell>
          <cell r="IL205">
            <v>6.4</v>
          </cell>
        </row>
        <row r="206">
          <cell r="B206">
            <v>120.8</v>
          </cell>
          <cell r="C206">
            <v>131.69999999999999</v>
          </cell>
          <cell r="D206">
            <v>144.30000000000001</v>
          </cell>
          <cell r="E206">
            <v>113.2</v>
          </cell>
          <cell r="F206">
            <v>126.4</v>
          </cell>
          <cell r="G206">
            <v>134.4</v>
          </cell>
          <cell r="H206">
            <v>146.4</v>
          </cell>
          <cell r="I206">
            <v>125</v>
          </cell>
          <cell r="J206">
            <v>131.30000000000001</v>
          </cell>
          <cell r="K206">
            <v>122.9</v>
          </cell>
          <cell r="L206">
            <v>108.7</v>
          </cell>
          <cell r="M206">
            <v>103.7</v>
          </cell>
          <cell r="N206">
            <v>122.6</v>
          </cell>
          <cell r="O206">
            <v>113.9</v>
          </cell>
          <cell r="P206">
            <v>95.4</v>
          </cell>
          <cell r="Q206">
            <v>115.2</v>
          </cell>
          <cell r="R206">
            <v>113.3</v>
          </cell>
          <cell r="S206">
            <v>101.4</v>
          </cell>
          <cell r="T206">
            <v>107.2</v>
          </cell>
          <cell r="U206">
            <v>121.7</v>
          </cell>
          <cell r="V206">
            <v>98.2</v>
          </cell>
          <cell r="W206">
            <v>130.4</v>
          </cell>
          <cell r="X206">
            <v>125.9</v>
          </cell>
          <cell r="Y206">
            <v>136.1</v>
          </cell>
          <cell r="Z206">
            <v>120.4</v>
          </cell>
          <cell r="AA206">
            <v>120.8</v>
          </cell>
          <cell r="AB206">
            <v>121.1</v>
          </cell>
          <cell r="AC206">
            <v>122.9</v>
          </cell>
          <cell r="AD206">
            <v>144.1</v>
          </cell>
          <cell r="AE206">
            <v>136.4</v>
          </cell>
          <cell r="AF206">
            <v>126</v>
          </cell>
          <cell r="AG206">
            <v>114.6</v>
          </cell>
          <cell r="AH206">
            <v>114.9</v>
          </cell>
          <cell r="AI206">
            <v>120.2</v>
          </cell>
          <cell r="AJ206">
            <v>162.1</v>
          </cell>
          <cell r="AK206">
            <v>132.4</v>
          </cell>
          <cell r="AL206">
            <v>133.30000000000001</v>
          </cell>
          <cell r="AM206">
            <v>125.7</v>
          </cell>
          <cell r="AN206">
            <v>136.1</v>
          </cell>
          <cell r="AO206">
            <v>232.7</v>
          </cell>
          <cell r="AP206">
            <v>107.3</v>
          </cell>
          <cell r="AQ206">
            <v>110.7</v>
          </cell>
          <cell r="AR206">
            <v>111.1</v>
          </cell>
          <cell r="AS206">
            <v>114.6</v>
          </cell>
          <cell r="AT206">
            <v>107.8</v>
          </cell>
          <cell r="AU206">
            <v>104.1</v>
          </cell>
          <cell r="AV206">
            <v>121</v>
          </cell>
          <cell r="AW206">
            <v>111.8</v>
          </cell>
          <cell r="AX206">
            <v>98.9</v>
          </cell>
          <cell r="AY206">
            <v>97</v>
          </cell>
          <cell r="AZ206">
            <v>102</v>
          </cell>
          <cell r="BA206">
            <v>96.7</v>
          </cell>
          <cell r="BD206">
            <v>131.1</v>
          </cell>
          <cell r="BE206">
            <v>96.9</v>
          </cell>
          <cell r="BF206">
            <v>116.4</v>
          </cell>
          <cell r="BG206">
            <v>121.4</v>
          </cell>
          <cell r="BH206">
            <v>119.3</v>
          </cell>
          <cell r="BI206">
            <v>127.5</v>
          </cell>
          <cell r="BK206">
            <v>89</v>
          </cell>
          <cell r="BN206">
            <v>119</v>
          </cell>
          <cell r="BO206">
            <v>113.9</v>
          </cell>
          <cell r="BP206">
            <v>118.2</v>
          </cell>
          <cell r="BQ206">
            <v>121</v>
          </cell>
          <cell r="BR206">
            <v>109.8</v>
          </cell>
          <cell r="BS206">
            <v>118</v>
          </cell>
          <cell r="BT206">
            <v>107.8</v>
          </cell>
          <cell r="BU206">
            <v>109.8</v>
          </cell>
          <cell r="BV206">
            <v>109.8</v>
          </cell>
          <cell r="BW206">
            <v>102.6</v>
          </cell>
          <cell r="BX206">
            <v>108</v>
          </cell>
          <cell r="BY206">
            <v>122.9</v>
          </cell>
          <cell r="BZ206">
            <v>125.1</v>
          </cell>
          <cell r="CA206">
            <v>126.4</v>
          </cell>
          <cell r="CB206">
            <v>119.2</v>
          </cell>
          <cell r="CC206">
            <v>146.4</v>
          </cell>
          <cell r="CD206">
            <v>126</v>
          </cell>
          <cell r="CE206">
            <v>128</v>
          </cell>
          <cell r="CF206">
            <v>146.4</v>
          </cell>
          <cell r="CG206">
            <v>166.4</v>
          </cell>
          <cell r="CH206">
            <v>173.6</v>
          </cell>
          <cell r="CI206">
            <v>185.7</v>
          </cell>
          <cell r="CJ206">
            <v>121.3</v>
          </cell>
          <cell r="CK206">
            <v>143.5</v>
          </cell>
          <cell r="CL206">
            <v>134.5</v>
          </cell>
          <cell r="CM206">
            <v>123.9</v>
          </cell>
          <cell r="CN206">
            <v>122.2</v>
          </cell>
          <cell r="CO206">
            <v>112.9</v>
          </cell>
          <cell r="CP206">
            <v>121.9</v>
          </cell>
          <cell r="CQ206">
            <v>119.3</v>
          </cell>
          <cell r="CR206">
            <v>106.6</v>
          </cell>
          <cell r="CS206">
            <v>145.4</v>
          </cell>
          <cell r="CT206">
            <v>152</v>
          </cell>
          <cell r="CU206">
            <v>106.4</v>
          </cell>
          <cell r="CV206">
            <v>111.3</v>
          </cell>
          <cell r="CW206">
            <v>105.8</v>
          </cell>
          <cell r="CX206">
            <v>115.5</v>
          </cell>
          <cell r="CY206">
            <v>87.9</v>
          </cell>
          <cell r="CZ206">
            <v>76.7</v>
          </cell>
          <cell r="DA206">
            <v>106.1</v>
          </cell>
          <cell r="DB206">
            <v>149.80000000000001</v>
          </cell>
          <cell r="DE206">
            <v>131.9</v>
          </cell>
          <cell r="DI206">
            <v>130.1</v>
          </cell>
          <cell r="DJ206">
            <v>144.5</v>
          </cell>
          <cell r="DL206">
            <v>102.7</v>
          </cell>
          <cell r="DM206">
            <v>104.8</v>
          </cell>
          <cell r="DN206">
            <v>100</v>
          </cell>
          <cell r="DO206">
            <v>160.80000000000001</v>
          </cell>
          <cell r="DW206">
            <v>143.80000000000001</v>
          </cell>
          <cell r="DY206">
            <v>0.5</v>
          </cell>
          <cell r="DZ206">
            <v>0.5</v>
          </cell>
          <cell r="EA206">
            <v>0.6</v>
          </cell>
          <cell r="EB206">
            <v>-1</v>
          </cell>
          <cell r="EC206">
            <v>2.8</v>
          </cell>
          <cell r="ED206">
            <v>0.2</v>
          </cell>
          <cell r="EE206">
            <v>-0.1</v>
          </cell>
          <cell r="EF206">
            <v>-0.2</v>
          </cell>
          <cell r="EG206">
            <v>1.5</v>
          </cell>
          <cell r="EH206">
            <v>1.4</v>
          </cell>
          <cell r="EI206">
            <v>-0.2</v>
          </cell>
          <cell r="EJ206">
            <v>0.5</v>
          </cell>
          <cell r="EK206">
            <v>0.3</v>
          </cell>
          <cell r="EL206">
            <v>-1.7</v>
          </cell>
          <cell r="EM206">
            <v>-2.5</v>
          </cell>
          <cell r="EN206">
            <v>0.2</v>
          </cell>
          <cell r="EO206">
            <v>1.2</v>
          </cell>
          <cell r="EP206">
            <v>-1.3</v>
          </cell>
          <cell r="EQ206">
            <v>-0.7</v>
          </cell>
          <cell r="ER206">
            <v>-1.9</v>
          </cell>
          <cell r="ES206">
            <v>0.3</v>
          </cell>
          <cell r="ET206">
            <v>1.1000000000000001</v>
          </cell>
          <cell r="EU206">
            <v>1.1000000000000001</v>
          </cell>
          <cell r="EV206">
            <v>1</v>
          </cell>
          <cell r="EW206">
            <v>0.5</v>
          </cell>
          <cell r="EX206">
            <v>0.3</v>
          </cell>
          <cell r="EY206">
            <v>0.7</v>
          </cell>
          <cell r="EZ206">
            <v>2</v>
          </cell>
          <cell r="FA206">
            <v>2.6</v>
          </cell>
          <cell r="FB206">
            <v>2.2000000000000002</v>
          </cell>
          <cell r="FC206">
            <v>5.5</v>
          </cell>
          <cell r="FD206">
            <v>1.5</v>
          </cell>
          <cell r="FE206">
            <v>0.7</v>
          </cell>
          <cell r="FF206">
            <v>0.4</v>
          </cell>
          <cell r="FG206">
            <v>0.2</v>
          </cell>
          <cell r="FH206">
            <v>0.4</v>
          </cell>
          <cell r="FI206">
            <v>-0.1</v>
          </cell>
          <cell r="FJ206">
            <v>1.4</v>
          </cell>
          <cell r="FK206">
            <v>0.7</v>
          </cell>
          <cell r="FL206">
            <v>0.1</v>
          </cell>
          <cell r="FM206">
            <v>0.3</v>
          </cell>
          <cell r="FN206">
            <v>0.5</v>
          </cell>
          <cell r="FO206">
            <v>0.8</v>
          </cell>
          <cell r="FP206">
            <v>0.7</v>
          </cell>
          <cell r="FQ206">
            <v>0.9</v>
          </cell>
          <cell r="FR206">
            <v>1.2</v>
          </cell>
          <cell r="FS206">
            <v>0.1</v>
          </cell>
          <cell r="FT206">
            <v>0.7</v>
          </cell>
          <cell r="FU206">
            <v>-1.1000000000000001</v>
          </cell>
          <cell r="FV206">
            <v>-1.8</v>
          </cell>
          <cell r="FW206">
            <v>-1</v>
          </cell>
          <cell r="FX206">
            <v>-0.3</v>
          </cell>
          <cell r="GA206">
            <v>0.7</v>
          </cell>
          <cell r="GB206">
            <v>-3.3</v>
          </cell>
          <cell r="GC206">
            <v>1</v>
          </cell>
          <cell r="GD206">
            <v>-0.1</v>
          </cell>
          <cell r="GE206">
            <v>0</v>
          </cell>
          <cell r="GF206">
            <v>-0.2</v>
          </cell>
          <cell r="GH206">
            <v>-5.2</v>
          </cell>
          <cell r="GK206">
            <v>0.6</v>
          </cell>
          <cell r="GL206">
            <v>0.4</v>
          </cell>
          <cell r="GM206">
            <v>0.9</v>
          </cell>
          <cell r="GN206">
            <v>1.2</v>
          </cell>
          <cell r="GO206">
            <v>0.1</v>
          </cell>
          <cell r="GP206">
            <v>0.3</v>
          </cell>
          <cell r="GQ206">
            <v>0.4</v>
          </cell>
          <cell r="GR206">
            <v>0.4</v>
          </cell>
          <cell r="GS206">
            <v>0.4</v>
          </cell>
          <cell r="GT206">
            <v>0.3</v>
          </cell>
          <cell r="GU206">
            <v>0.4</v>
          </cell>
          <cell r="GV206">
            <v>0.3</v>
          </cell>
          <cell r="GW206">
            <v>-0.2</v>
          </cell>
          <cell r="GX206">
            <v>-0.2</v>
          </cell>
          <cell r="GY206">
            <v>0.4</v>
          </cell>
          <cell r="GZ206">
            <v>1.7</v>
          </cell>
          <cell r="HA206">
            <v>3.5</v>
          </cell>
          <cell r="HB206">
            <v>2.2000000000000002</v>
          </cell>
          <cell r="HC206">
            <v>1.7</v>
          </cell>
          <cell r="HD206">
            <v>2.8</v>
          </cell>
          <cell r="HE206">
            <v>2.6</v>
          </cell>
          <cell r="HF206">
            <v>2.8</v>
          </cell>
          <cell r="HG206">
            <v>0.5</v>
          </cell>
          <cell r="HH206">
            <v>1.9</v>
          </cell>
          <cell r="HI206">
            <v>4.7</v>
          </cell>
          <cell r="HJ206">
            <v>-1</v>
          </cell>
          <cell r="HK206">
            <v>-1.2</v>
          </cell>
          <cell r="HL206">
            <v>-2.9</v>
          </cell>
          <cell r="HM206">
            <v>-1.6</v>
          </cell>
          <cell r="HN206">
            <v>-0.8</v>
          </cell>
          <cell r="HO206">
            <v>0.5</v>
          </cell>
          <cell r="HP206">
            <v>0.5</v>
          </cell>
          <cell r="HQ206">
            <v>0.5</v>
          </cell>
          <cell r="HR206">
            <v>0</v>
          </cell>
          <cell r="HS206">
            <v>0</v>
          </cell>
          <cell r="HT206">
            <v>0</v>
          </cell>
          <cell r="HU206">
            <v>-0.3</v>
          </cell>
          <cell r="HV206">
            <v>-0.8</v>
          </cell>
          <cell r="HW206">
            <v>-1.3</v>
          </cell>
          <cell r="HX206">
            <v>-0.1</v>
          </cell>
          <cell r="HY206">
            <v>2.2000000000000002</v>
          </cell>
          <cell r="IB206">
            <v>1.2</v>
          </cell>
          <cell r="IF206">
            <v>0.9</v>
          </cell>
          <cell r="IG206">
            <v>1.6</v>
          </cell>
          <cell r="II206">
            <v>-1.9</v>
          </cell>
          <cell r="IJ206">
            <v>-6.2</v>
          </cell>
          <cell r="IK206">
            <v>4.2</v>
          </cell>
          <cell r="IL206">
            <v>0</v>
          </cell>
        </row>
        <row r="207">
          <cell r="B207">
            <v>120.8</v>
          </cell>
          <cell r="C207">
            <v>131.9</v>
          </cell>
          <cell r="D207">
            <v>145.30000000000001</v>
          </cell>
          <cell r="E207">
            <v>112.9</v>
          </cell>
          <cell r="F207">
            <v>123.8</v>
          </cell>
          <cell r="G207">
            <v>135</v>
          </cell>
          <cell r="H207">
            <v>149.1</v>
          </cell>
          <cell r="I207">
            <v>125</v>
          </cell>
          <cell r="J207">
            <v>128.69999999999999</v>
          </cell>
          <cell r="K207">
            <v>121.2</v>
          </cell>
          <cell r="L207">
            <v>109.7</v>
          </cell>
          <cell r="M207">
            <v>103.8</v>
          </cell>
          <cell r="N207">
            <v>125.7</v>
          </cell>
          <cell r="O207">
            <v>114.1</v>
          </cell>
          <cell r="P207">
            <v>97.7</v>
          </cell>
          <cell r="Q207">
            <v>112.4</v>
          </cell>
          <cell r="R207">
            <v>114.3</v>
          </cell>
          <cell r="S207">
            <v>103.1</v>
          </cell>
          <cell r="T207">
            <v>101.5</v>
          </cell>
          <cell r="U207">
            <v>118.1</v>
          </cell>
          <cell r="V207">
            <v>91.1</v>
          </cell>
          <cell r="W207">
            <v>131.6</v>
          </cell>
          <cell r="X207">
            <v>126.3</v>
          </cell>
          <cell r="Y207">
            <v>138.30000000000001</v>
          </cell>
          <cell r="Z207">
            <v>120.7</v>
          </cell>
          <cell r="AA207">
            <v>121.6</v>
          </cell>
          <cell r="AB207">
            <v>121.1</v>
          </cell>
          <cell r="AC207">
            <v>124.1</v>
          </cell>
          <cell r="AD207">
            <v>143.9</v>
          </cell>
          <cell r="AE207">
            <v>137.9</v>
          </cell>
          <cell r="AF207">
            <v>133.30000000000001</v>
          </cell>
          <cell r="AG207">
            <v>115.2</v>
          </cell>
          <cell r="AH207">
            <v>112.1</v>
          </cell>
          <cell r="AI207">
            <v>120.7</v>
          </cell>
          <cell r="AJ207">
            <v>161.9</v>
          </cell>
          <cell r="AK207">
            <v>132.19999999999999</v>
          </cell>
          <cell r="AL207">
            <v>133.30000000000001</v>
          </cell>
          <cell r="AM207">
            <v>127.3</v>
          </cell>
          <cell r="AN207">
            <v>133.6</v>
          </cell>
          <cell r="AO207">
            <v>232.6</v>
          </cell>
          <cell r="AP207">
            <v>107.1</v>
          </cell>
          <cell r="AQ207">
            <v>110.3</v>
          </cell>
          <cell r="AR207">
            <v>110.5</v>
          </cell>
          <cell r="AS207">
            <v>113.7</v>
          </cell>
          <cell r="AT207">
            <v>107.9</v>
          </cell>
          <cell r="AU207">
            <v>104.1</v>
          </cell>
          <cell r="AV207">
            <v>121.3</v>
          </cell>
          <cell r="AW207">
            <v>110.9</v>
          </cell>
          <cell r="AX207">
            <v>98.6</v>
          </cell>
          <cell r="AY207">
            <v>97.3</v>
          </cell>
          <cell r="AZ207">
            <v>100.4</v>
          </cell>
          <cell r="BA207">
            <v>97.9</v>
          </cell>
          <cell r="BD207">
            <v>132.5</v>
          </cell>
          <cell r="BE207">
            <v>95.9</v>
          </cell>
          <cell r="BF207">
            <v>117.2</v>
          </cell>
          <cell r="BG207">
            <v>122.6</v>
          </cell>
          <cell r="BH207">
            <v>120.1</v>
          </cell>
          <cell r="BI207">
            <v>129.69999999999999</v>
          </cell>
          <cell r="BK207">
            <v>87.3</v>
          </cell>
          <cell r="BN207">
            <v>119.8</v>
          </cell>
          <cell r="BO207">
            <v>113.4</v>
          </cell>
          <cell r="BP207">
            <v>117.1</v>
          </cell>
          <cell r="BQ207">
            <v>119.3</v>
          </cell>
          <cell r="BR207">
            <v>109.6</v>
          </cell>
          <cell r="BS207">
            <v>118.8</v>
          </cell>
          <cell r="BT207">
            <v>107</v>
          </cell>
          <cell r="BU207">
            <v>109.4</v>
          </cell>
          <cell r="BV207">
            <v>109.4</v>
          </cell>
          <cell r="BW207">
            <v>100</v>
          </cell>
          <cell r="BX207">
            <v>108.5</v>
          </cell>
          <cell r="BY207">
            <v>121.2</v>
          </cell>
          <cell r="BZ207">
            <v>120.4</v>
          </cell>
          <cell r="CA207">
            <v>126.1</v>
          </cell>
          <cell r="CB207">
            <v>119.1</v>
          </cell>
          <cell r="CC207">
            <v>147.9</v>
          </cell>
          <cell r="CD207">
            <v>128.6</v>
          </cell>
          <cell r="CE207">
            <v>128.1</v>
          </cell>
          <cell r="CF207">
            <v>147.9</v>
          </cell>
          <cell r="CG207">
            <v>158.5</v>
          </cell>
          <cell r="CH207">
            <v>164.5</v>
          </cell>
          <cell r="CI207">
            <v>173.7</v>
          </cell>
          <cell r="CJ207">
            <v>122</v>
          </cell>
          <cell r="CK207">
            <v>144.1</v>
          </cell>
          <cell r="CL207">
            <v>131.5</v>
          </cell>
          <cell r="CM207">
            <v>124.4</v>
          </cell>
          <cell r="CN207">
            <v>122.6</v>
          </cell>
          <cell r="CO207">
            <v>114.1</v>
          </cell>
          <cell r="CP207">
            <v>120.9</v>
          </cell>
          <cell r="CQ207">
            <v>119</v>
          </cell>
          <cell r="CR207">
            <v>106.4</v>
          </cell>
          <cell r="CS207">
            <v>148.69999999999999</v>
          </cell>
          <cell r="CT207">
            <v>153.5</v>
          </cell>
          <cell r="CU207">
            <v>106.5</v>
          </cell>
          <cell r="CV207">
            <v>111.3</v>
          </cell>
          <cell r="CW207">
            <v>105.9</v>
          </cell>
          <cell r="CX207">
            <v>116.7</v>
          </cell>
          <cell r="CY207">
            <v>86.8</v>
          </cell>
          <cell r="CZ207">
            <v>75.400000000000006</v>
          </cell>
          <cell r="DA207">
            <v>105.2</v>
          </cell>
          <cell r="DB207">
            <v>152</v>
          </cell>
          <cell r="DE207">
            <v>130.4</v>
          </cell>
          <cell r="DI207">
            <v>127.8</v>
          </cell>
          <cell r="DJ207">
            <v>144.9</v>
          </cell>
          <cell r="DL207">
            <v>104.7</v>
          </cell>
          <cell r="DM207">
            <v>106.7</v>
          </cell>
          <cell r="DN207">
            <v>102.2</v>
          </cell>
          <cell r="DO207">
            <v>160.80000000000001</v>
          </cell>
          <cell r="DW207">
            <v>145.69999999999999</v>
          </cell>
          <cell r="DY207">
            <v>0</v>
          </cell>
          <cell r="DZ207">
            <v>0.2</v>
          </cell>
          <cell r="EA207">
            <v>0.7</v>
          </cell>
          <cell r="EB207">
            <v>-0.3</v>
          </cell>
          <cell r="EC207">
            <v>-2.1</v>
          </cell>
          <cell r="ED207">
            <v>0.4</v>
          </cell>
          <cell r="EE207">
            <v>1.8</v>
          </cell>
          <cell r="EF207">
            <v>0</v>
          </cell>
          <cell r="EG207">
            <v>-2</v>
          </cell>
          <cell r="EH207">
            <v>-1.4</v>
          </cell>
          <cell r="EI207">
            <v>0.9</v>
          </cell>
          <cell r="EJ207">
            <v>0.1</v>
          </cell>
          <cell r="EK207">
            <v>2.5</v>
          </cell>
          <cell r="EL207">
            <v>0.2</v>
          </cell>
          <cell r="EM207">
            <v>2.4</v>
          </cell>
          <cell r="EN207">
            <v>-2.4</v>
          </cell>
          <cell r="EO207">
            <v>0.9</v>
          </cell>
          <cell r="EP207">
            <v>1.7</v>
          </cell>
          <cell r="EQ207">
            <v>-5.3</v>
          </cell>
          <cell r="ER207">
            <v>-3</v>
          </cell>
          <cell r="ES207">
            <v>-7.2</v>
          </cell>
          <cell r="ET207">
            <v>0.9</v>
          </cell>
          <cell r="EU207">
            <v>0.3</v>
          </cell>
          <cell r="EV207">
            <v>1.6</v>
          </cell>
          <cell r="EW207">
            <v>0.2</v>
          </cell>
          <cell r="EX207">
            <v>0.7</v>
          </cell>
          <cell r="EY207">
            <v>0</v>
          </cell>
          <cell r="EZ207">
            <v>1</v>
          </cell>
          <cell r="FA207">
            <v>-0.1</v>
          </cell>
          <cell r="FB207">
            <v>1.1000000000000001</v>
          </cell>
          <cell r="FC207">
            <v>5.8</v>
          </cell>
          <cell r="FD207">
            <v>0.5</v>
          </cell>
          <cell r="FE207">
            <v>-2.4</v>
          </cell>
          <cell r="FF207">
            <v>0.4</v>
          </cell>
          <cell r="FG207">
            <v>-0.1</v>
          </cell>
          <cell r="FH207">
            <v>-0.2</v>
          </cell>
          <cell r="FI207">
            <v>0</v>
          </cell>
          <cell r="FJ207">
            <v>1.3</v>
          </cell>
          <cell r="FK207">
            <v>-1.8</v>
          </cell>
          <cell r="FL207">
            <v>0</v>
          </cell>
          <cell r="FM207">
            <v>-0.2</v>
          </cell>
          <cell r="FN207">
            <v>-0.4</v>
          </cell>
          <cell r="FO207">
            <v>-0.5</v>
          </cell>
          <cell r="FP207">
            <v>-0.8</v>
          </cell>
          <cell r="FQ207">
            <v>0.1</v>
          </cell>
          <cell r="FR207">
            <v>0</v>
          </cell>
          <cell r="FS207">
            <v>0.2</v>
          </cell>
          <cell r="FT207">
            <v>-0.8</v>
          </cell>
          <cell r="FU207">
            <v>-0.3</v>
          </cell>
          <cell r="FV207">
            <v>0.3</v>
          </cell>
          <cell r="FW207">
            <v>-1.6</v>
          </cell>
          <cell r="FX207">
            <v>1.2</v>
          </cell>
          <cell r="GA207">
            <v>1.1000000000000001</v>
          </cell>
          <cell r="GB207">
            <v>-1</v>
          </cell>
          <cell r="GC207">
            <v>0.7</v>
          </cell>
          <cell r="GD207">
            <v>1</v>
          </cell>
          <cell r="GE207">
            <v>0.7</v>
          </cell>
          <cell r="GF207">
            <v>1.7</v>
          </cell>
          <cell r="GH207">
            <v>-1.9</v>
          </cell>
          <cell r="GK207">
            <v>0.7</v>
          </cell>
          <cell r="GL207">
            <v>-0.4</v>
          </cell>
          <cell r="GM207">
            <v>-0.9</v>
          </cell>
          <cell r="GN207">
            <v>-1.4</v>
          </cell>
          <cell r="GO207">
            <v>-0.2</v>
          </cell>
          <cell r="GP207">
            <v>0.7</v>
          </cell>
          <cell r="GQ207">
            <v>-0.7</v>
          </cell>
          <cell r="GR207">
            <v>-0.4</v>
          </cell>
          <cell r="GS207">
            <v>-0.4</v>
          </cell>
          <cell r="GT207">
            <v>-2.5</v>
          </cell>
          <cell r="GU207">
            <v>0.5</v>
          </cell>
          <cell r="GV207">
            <v>-1.4</v>
          </cell>
          <cell r="GW207">
            <v>-3.8</v>
          </cell>
          <cell r="GX207">
            <v>-0.2</v>
          </cell>
          <cell r="GY207">
            <v>-0.1</v>
          </cell>
          <cell r="GZ207">
            <v>1</v>
          </cell>
          <cell r="HA207">
            <v>2.1</v>
          </cell>
          <cell r="HB207">
            <v>0.1</v>
          </cell>
          <cell r="HC207">
            <v>1</v>
          </cell>
          <cell r="HD207">
            <v>-4.7</v>
          </cell>
          <cell r="HE207">
            <v>-5.2</v>
          </cell>
          <cell r="HF207">
            <v>-6.5</v>
          </cell>
          <cell r="HG207">
            <v>0.6</v>
          </cell>
          <cell r="HH207">
            <v>0.4</v>
          </cell>
          <cell r="HI207">
            <v>-2.2000000000000002</v>
          </cell>
          <cell r="HJ207">
            <v>0.4</v>
          </cell>
          <cell r="HK207">
            <v>0.3</v>
          </cell>
          <cell r="HL207">
            <v>1.1000000000000001</v>
          </cell>
          <cell r="HM207">
            <v>-0.8</v>
          </cell>
          <cell r="HN207">
            <v>-0.3</v>
          </cell>
          <cell r="HO207">
            <v>-0.2</v>
          </cell>
          <cell r="HP207">
            <v>2.2999999999999998</v>
          </cell>
          <cell r="HQ207">
            <v>1</v>
          </cell>
          <cell r="HR207">
            <v>0.1</v>
          </cell>
          <cell r="HS207">
            <v>0</v>
          </cell>
          <cell r="HT207">
            <v>0.1</v>
          </cell>
          <cell r="HU207">
            <v>1</v>
          </cell>
          <cell r="HV207">
            <v>-1.3</v>
          </cell>
          <cell r="HW207">
            <v>-1.7</v>
          </cell>
          <cell r="HX207">
            <v>-0.8</v>
          </cell>
          <cell r="HY207">
            <v>1.5</v>
          </cell>
          <cell r="IB207">
            <v>-1.1000000000000001</v>
          </cell>
          <cell r="IF207">
            <v>-1.8</v>
          </cell>
          <cell r="IG207">
            <v>0.3</v>
          </cell>
          <cell r="II207">
            <v>1.9</v>
          </cell>
          <cell r="IJ207">
            <v>1.8</v>
          </cell>
          <cell r="IK207">
            <v>2.2000000000000002</v>
          </cell>
          <cell r="IL207">
            <v>0</v>
          </cell>
        </row>
        <row r="208">
          <cell r="B208">
            <v>121.1</v>
          </cell>
          <cell r="C208">
            <v>132.30000000000001</v>
          </cell>
          <cell r="D208">
            <v>147</v>
          </cell>
          <cell r="E208">
            <v>110.2</v>
          </cell>
          <cell r="F208">
            <v>124.5</v>
          </cell>
          <cell r="G208">
            <v>135.30000000000001</v>
          </cell>
          <cell r="H208">
            <v>148.4</v>
          </cell>
          <cell r="I208">
            <v>125.7</v>
          </cell>
          <cell r="J208">
            <v>129.19999999999999</v>
          </cell>
          <cell r="K208">
            <v>124.1</v>
          </cell>
          <cell r="L208">
            <v>109.5</v>
          </cell>
          <cell r="M208">
            <v>104.3</v>
          </cell>
          <cell r="N208">
            <v>121.7</v>
          </cell>
          <cell r="O208">
            <v>114.8</v>
          </cell>
          <cell r="P208">
            <v>96.2</v>
          </cell>
          <cell r="Q208">
            <v>113.4</v>
          </cell>
          <cell r="R208">
            <v>114.8</v>
          </cell>
          <cell r="S208">
            <v>105.4</v>
          </cell>
          <cell r="T208">
            <v>101.4</v>
          </cell>
          <cell r="U208">
            <v>115</v>
          </cell>
          <cell r="V208">
            <v>93</v>
          </cell>
          <cell r="W208">
            <v>133.69999999999999</v>
          </cell>
          <cell r="X208">
            <v>128.19999999999999</v>
          </cell>
          <cell r="Y208">
            <v>140.69999999999999</v>
          </cell>
          <cell r="Z208">
            <v>120.2</v>
          </cell>
          <cell r="AA208">
            <v>122.5</v>
          </cell>
          <cell r="AB208">
            <v>119.8</v>
          </cell>
          <cell r="AC208">
            <v>125</v>
          </cell>
          <cell r="AD208">
            <v>145.9</v>
          </cell>
          <cell r="AE208">
            <v>140.69999999999999</v>
          </cell>
          <cell r="AF208">
            <v>135.9</v>
          </cell>
          <cell r="AG208">
            <v>113.9</v>
          </cell>
          <cell r="AH208">
            <v>111.3</v>
          </cell>
          <cell r="AI208">
            <v>121.7</v>
          </cell>
          <cell r="AJ208">
            <v>164.3</v>
          </cell>
          <cell r="AK208">
            <v>132.69999999999999</v>
          </cell>
          <cell r="AL208">
            <v>133.69999999999999</v>
          </cell>
          <cell r="AM208">
            <v>128.30000000000001</v>
          </cell>
          <cell r="AN208">
            <v>134</v>
          </cell>
          <cell r="AO208">
            <v>239.4</v>
          </cell>
          <cell r="AP208">
            <v>107.8</v>
          </cell>
          <cell r="AQ208">
            <v>110.7</v>
          </cell>
          <cell r="AR208">
            <v>110.9</v>
          </cell>
          <cell r="AS208">
            <v>113.3</v>
          </cell>
          <cell r="AT208">
            <v>108.9</v>
          </cell>
          <cell r="AU208">
            <v>105.1</v>
          </cell>
          <cell r="AV208">
            <v>123</v>
          </cell>
          <cell r="AW208">
            <v>111.7</v>
          </cell>
          <cell r="AX208">
            <v>99.5</v>
          </cell>
          <cell r="AY208">
            <v>95</v>
          </cell>
          <cell r="AZ208">
            <v>103.6</v>
          </cell>
          <cell r="BA208">
            <v>99</v>
          </cell>
          <cell r="BD208">
            <v>132.5</v>
          </cell>
          <cell r="BE208">
            <v>94.2</v>
          </cell>
          <cell r="BF208">
            <v>118.1</v>
          </cell>
          <cell r="BG208">
            <v>122.6</v>
          </cell>
          <cell r="BH208">
            <v>120.1</v>
          </cell>
          <cell r="BI208">
            <v>129.6</v>
          </cell>
          <cell r="BK208">
            <v>84.6</v>
          </cell>
          <cell r="BN208">
            <v>120.5</v>
          </cell>
          <cell r="BO208">
            <v>113.8</v>
          </cell>
          <cell r="BP208">
            <v>119.3</v>
          </cell>
          <cell r="BQ208">
            <v>122.1</v>
          </cell>
          <cell r="BR208">
            <v>110.1</v>
          </cell>
          <cell r="BS208">
            <v>119.9</v>
          </cell>
          <cell r="BT208">
            <v>107.2</v>
          </cell>
          <cell r="BU208">
            <v>109</v>
          </cell>
          <cell r="BV208">
            <v>109</v>
          </cell>
          <cell r="BW208">
            <v>102</v>
          </cell>
          <cell r="BX208">
            <v>108.2</v>
          </cell>
          <cell r="BY208">
            <v>122.4</v>
          </cell>
          <cell r="BZ208">
            <v>119.8</v>
          </cell>
          <cell r="CA208">
            <v>126.5</v>
          </cell>
          <cell r="CB208">
            <v>120.3</v>
          </cell>
          <cell r="CC208">
            <v>148.5</v>
          </cell>
          <cell r="CD208">
            <v>130</v>
          </cell>
          <cell r="CE208">
            <v>129.80000000000001</v>
          </cell>
          <cell r="CF208">
            <v>148.5</v>
          </cell>
          <cell r="CG208">
            <v>164.6</v>
          </cell>
          <cell r="CH208">
            <v>173.5</v>
          </cell>
          <cell r="CI208">
            <v>185.2</v>
          </cell>
          <cell r="CJ208">
            <v>122.6</v>
          </cell>
          <cell r="CK208">
            <v>145.19999999999999</v>
          </cell>
          <cell r="CL208">
            <v>124.7</v>
          </cell>
          <cell r="CM208">
            <v>124</v>
          </cell>
          <cell r="CN208">
            <v>122.2</v>
          </cell>
          <cell r="CO208">
            <v>110.5</v>
          </cell>
          <cell r="CP208">
            <v>122.3</v>
          </cell>
          <cell r="CQ208">
            <v>118.7</v>
          </cell>
          <cell r="CR208">
            <v>105.9</v>
          </cell>
          <cell r="CS208">
            <v>148.9</v>
          </cell>
          <cell r="CT208">
            <v>153.69999999999999</v>
          </cell>
          <cell r="CU208">
            <v>106.8</v>
          </cell>
          <cell r="CV208">
            <v>111.3</v>
          </cell>
          <cell r="CW208">
            <v>106.1</v>
          </cell>
          <cell r="CX208">
            <v>117.1</v>
          </cell>
          <cell r="CY208">
            <v>86.2</v>
          </cell>
          <cell r="CZ208">
            <v>74.400000000000006</v>
          </cell>
          <cell r="DA208">
            <v>105.2</v>
          </cell>
          <cell r="DB208">
            <v>154.1</v>
          </cell>
          <cell r="DE208">
            <v>133</v>
          </cell>
          <cell r="DI208">
            <v>131.4</v>
          </cell>
          <cell r="DJ208">
            <v>145.30000000000001</v>
          </cell>
          <cell r="DL208">
            <v>105.7</v>
          </cell>
          <cell r="DM208">
            <v>109.2</v>
          </cell>
          <cell r="DN208">
            <v>101.4</v>
          </cell>
          <cell r="DO208">
            <v>160.80000000000001</v>
          </cell>
          <cell r="DW208">
            <v>146.9</v>
          </cell>
          <cell r="DY208">
            <v>0.2</v>
          </cell>
          <cell r="DZ208">
            <v>0.3</v>
          </cell>
          <cell r="EA208">
            <v>1.2</v>
          </cell>
          <cell r="EB208">
            <v>-2.4</v>
          </cell>
          <cell r="EC208">
            <v>0.6</v>
          </cell>
          <cell r="ED208">
            <v>0.2</v>
          </cell>
          <cell r="EE208">
            <v>-0.5</v>
          </cell>
          <cell r="EF208">
            <v>0.6</v>
          </cell>
          <cell r="EG208">
            <v>0.4</v>
          </cell>
          <cell r="EH208">
            <v>2.4</v>
          </cell>
          <cell r="EI208">
            <v>-0.2</v>
          </cell>
          <cell r="EJ208">
            <v>0.5</v>
          </cell>
          <cell r="EK208">
            <v>-3.2</v>
          </cell>
          <cell r="EL208">
            <v>0.6</v>
          </cell>
          <cell r="EM208">
            <v>-1.5</v>
          </cell>
          <cell r="EN208">
            <v>0.9</v>
          </cell>
          <cell r="EO208">
            <v>0.4</v>
          </cell>
          <cell r="EP208">
            <v>2.2000000000000002</v>
          </cell>
          <cell r="EQ208">
            <v>-0.1</v>
          </cell>
          <cell r="ER208">
            <v>-2.6</v>
          </cell>
          <cell r="ES208">
            <v>2.1</v>
          </cell>
          <cell r="ET208">
            <v>1.6</v>
          </cell>
          <cell r="EU208">
            <v>1.5</v>
          </cell>
          <cell r="EV208">
            <v>1.7</v>
          </cell>
          <cell r="EW208">
            <v>-0.4</v>
          </cell>
          <cell r="EX208">
            <v>0.7</v>
          </cell>
          <cell r="EY208">
            <v>-1.1000000000000001</v>
          </cell>
          <cell r="EZ208">
            <v>0.7</v>
          </cell>
          <cell r="FA208">
            <v>1.4</v>
          </cell>
          <cell r="FB208">
            <v>2</v>
          </cell>
          <cell r="FC208">
            <v>2</v>
          </cell>
          <cell r="FD208">
            <v>-1.1000000000000001</v>
          </cell>
          <cell r="FE208">
            <v>-0.7</v>
          </cell>
          <cell r="FF208">
            <v>0.8</v>
          </cell>
          <cell r="FG208">
            <v>1.5</v>
          </cell>
          <cell r="FH208">
            <v>0.4</v>
          </cell>
          <cell r="FI208">
            <v>0.3</v>
          </cell>
          <cell r="FJ208">
            <v>0.8</v>
          </cell>
          <cell r="FK208">
            <v>0.3</v>
          </cell>
          <cell r="FL208">
            <v>2.9</v>
          </cell>
          <cell r="FM208">
            <v>0.7</v>
          </cell>
          <cell r="FN208">
            <v>0.4</v>
          </cell>
          <cell r="FO208">
            <v>0.4</v>
          </cell>
          <cell r="FP208">
            <v>-0.4</v>
          </cell>
          <cell r="FQ208">
            <v>0.9</v>
          </cell>
          <cell r="FR208">
            <v>1</v>
          </cell>
          <cell r="FS208">
            <v>1.4</v>
          </cell>
          <cell r="FT208">
            <v>0.7</v>
          </cell>
          <cell r="FU208">
            <v>0.9</v>
          </cell>
          <cell r="FV208">
            <v>-2.4</v>
          </cell>
          <cell r="FW208">
            <v>3.2</v>
          </cell>
          <cell r="FX208">
            <v>1.1000000000000001</v>
          </cell>
          <cell r="GA208">
            <v>0</v>
          </cell>
          <cell r="GB208">
            <v>-1.8</v>
          </cell>
          <cell r="GC208">
            <v>0.8</v>
          </cell>
          <cell r="GD208">
            <v>0</v>
          </cell>
          <cell r="GE208">
            <v>0</v>
          </cell>
          <cell r="GF208">
            <v>-0.1</v>
          </cell>
          <cell r="GH208">
            <v>-3.1</v>
          </cell>
          <cell r="GK208">
            <v>0.6</v>
          </cell>
          <cell r="GL208">
            <v>0.4</v>
          </cell>
          <cell r="GM208">
            <v>1.9</v>
          </cell>
          <cell r="GN208">
            <v>2.2999999999999998</v>
          </cell>
          <cell r="GO208">
            <v>0.5</v>
          </cell>
          <cell r="GP208">
            <v>0.9</v>
          </cell>
          <cell r="GQ208">
            <v>0.2</v>
          </cell>
          <cell r="GR208">
            <v>-0.4</v>
          </cell>
          <cell r="GS208">
            <v>-0.4</v>
          </cell>
          <cell r="GT208">
            <v>2</v>
          </cell>
          <cell r="GU208">
            <v>-0.3</v>
          </cell>
          <cell r="GV208">
            <v>1</v>
          </cell>
          <cell r="GW208">
            <v>-0.5</v>
          </cell>
          <cell r="GX208">
            <v>0.3</v>
          </cell>
          <cell r="GY208">
            <v>1</v>
          </cell>
          <cell r="GZ208">
            <v>0.4</v>
          </cell>
          <cell r="HA208">
            <v>1.1000000000000001</v>
          </cell>
          <cell r="HB208">
            <v>1.3</v>
          </cell>
          <cell r="HC208">
            <v>0.4</v>
          </cell>
          <cell r="HD208">
            <v>3.8</v>
          </cell>
          <cell r="HE208">
            <v>5.5</v>
          </cell>
          <cell r="HF208">
            <v>6.6</v>
          </cell>
          <cell r="HG208">
            <v>0.5</v>
          </cell>
          <cell r="HH208">
            <v>0.8</v>
          </cell>
          <cell r="HI208">
            <v>-5.2</v>
          </cell>
          <cell r="HJ208">
            <v>-0.3</v>
          </cell>
          <cell r="HK208">
            <v>-0.3</v>
          </cell>
          <cell r="HL208">
            <v>-3.2</v>
          </cell>
          <cell r="HM208">
            <v>1.2</v>
          </cell>
          <cell r="HN208">
            <v>-0.3</v>
          </cell>
          <cell r="HO208">
            <v>-0.5</v>
          </cell>
          <cell r="HP208">
            <v>0.1</v>
          </cell>
          <cell r="HQ208">
            <v>0.1</v>
          </cell>
          <cell r="HR208">
            <v>0.3</v>
          </cell>
          <cell r="HS208">
            <v>0</v>
          </cell>
          <cell r="HT208">
            <v>0.2</v>
          </cell>
          <cell r="HU208">
            <v>0.3</v>
          </cell>
          <cell r="HV208">
            <v>-0.7</v>
          </cell>
          <cell r="HW208">
            <v>-1.3</v>
          </cell>
          <cell r="HX208">
            <v>0</v>
          </cell>
          <cell r="HY208">
            <v>1.4</v>
          </cell>
          <cell r="IB208">
            <v>2</v>
          </cell>
          <cell r="IF208">
            <v>2.8</v>
          </cell>
          <cell r="IG208">
            <v>0.3</v>
          </cell>
          <cell r="II208">
            <v>1</v>
          </cell>
          <cell r="IJ208">
            <v>2.2999999999999998</v>
          </cell>
          <cell r="IK208">
            <v>-0.8</v>
          </cell>
          <cell r="IL208">
            <v>0</v>
          </cell>
        </row>
        <row r="209">
          <cell r="B209">
            <v>122.1</v>
          </cell>
          <cell r="C209">
            <v>134</v>
          </cell>
          <cell r="D209">
            <v>148.6</v>
          </cell>
          <cell r="E209">
            <v>111.7</v>
          </cell>
          <cell r="F209">
            <v>127.8</v>
          </cell>
          <cell r="G209">
            <v>135.80000000000001</v>
          </cell>
          <cell r="H209">
            <v>150.1</v>
          </cell>
          <cell r="I209">
            <v>125.5</v>
          </cell>
          <cell r="J209">
            <v>128</v>
          </cell>
          <cell r="K209">
            <v>124.2</v>
          </cell>
          <cell r="L209">
            <v>109.6</v>
          </cell>
          <cell r="M209">
            <v>104.6</v>
          </cell>
          <cell r="N209">
            <v>120.8</v>
          </cell>
          <cell r="O209">
            <v>114.3</v>
          </cell>
          <cell r="P209">
            <v>96.3</v>
          </cell>
          <cell r="Q209">
            <v>114.2</v>
          </cell>
          <cell r="R209">
            <v>114.7</v>
          </cell>
          <cell r="S209">
            <v>106.1</v>
          </cell>
          <cell r="T209">
            <v>103</v>
          </cell>
          <cell r="U209">
            <v>108.7</v>
          </cell>
          <cell r="V209">
            <v>100.1</v>
          </cell>
          <cell r="W209">
            <v>134.5</v>
          </cell>
          <cell r="X209">
            <v>129.30000000000001</v>
          </cell>
          <cell r="Y209">
            <v>141.1</v>
          </cell>
          <cell r="Z209">
            <v>121.6</v>
          </cell>
          <cell r="AA209">
            <v>123.1</v>
          </cell>
          <cell r="AB209">
            <v>121.7</v>
          </cell>
          <cell r="AC209">
            <v>126.8</v>
          </cell>
          <cell r="AD209">
            <v>143</v>
          </cell>
          <cell r="AE209">
            <v>142.1</v>
          </cell>
          <cell r="AF209">
            <v>140.30000000000001</v>
          </cell>
          <cell r="AG209">
            <v>118.2</v>
          </cell>
          <cell r="AH209">
            <v>113.6</v>
          </cell>
          <cell r="AI209">
            <v>121.8</v>
          </cell>
          <cell r="AJ209">
            <v>165.4</v>
          </cell>
          <cell r="AK209">
            <v>133.1</v>
          </cell>
          <cell r="AL209">
            <v>133.9</v>
          </cell>
          <cell r="AM209">
            <v>128.80000000000001</v>
          </cell>
          <cell r="AN209">
            <v>134.5</v>
          </cell>
          <cell r="AO209">
            <v>242.4</v>
          </cell>
          <cell r="AP209">
            <v>107.4</v>
          </cell>
          <cell r="AQ209">
            <v>109.9</v>
          </cell>
          <cell r="AR209">
            <v>109.9</v>
          </cell>
          <cell r="AS209">
            <v>113.6</v>
          </cell>
          <cell r="AT209">
            <v>108.9</v>
          </cell>
          <cell r="AU209">
            <v>105.1</v>
          </cell>
          <cell r="AV209">
            <v>122.7</v>
          </cell>
          <cell r="AW209">
            <v>111.2</v>
          </cell>
          <cell r="AX209">
            <v>97.9</v>
          </cell>
          <cell r="AY209">
            <v>94.6</v>
          </cell>
          <cell r="AZ209">
            <v>101.3</v>
          </cell>
          <cell r="BA209">
            <v>97.2</v>
          </cell>
          <cell r="BD209">
            <v>133.6</v>
          </cell>
          <cell r="BE209">
            <v>93.4</v>
          </cell>
          <cell r="BF209">
            <v>118.8</v>
          </cell>
          <cell r="BG209">
            <v>122.5</v>
          </cell>
          <cell r="BH209">
            <v>120.1</v>
          </cell>
          <cell r="BI209">
            <v>129.6</v>
          </cell>
          <cell r="BK209">
            <v>83.3</v>
          </cell>
          <cell r="BN209">
            <v>120.2</v>
          </cell>
          <cell r="BO209">
            <v>113.8</v>
          </cell>
          <cell r="BP209">
            <v>119.5</v>
          </cell>
          <cell r="BQ209">
            <v>122.1</v>
          </cell>
          <cell r="BR209">
            <v>110.9</v>
          </cell>
          <cell r="BS209">
            <v>120.4</v>
          </cell>
          <cell r="BT209">
            <v>107.2</v>
          </cell>
          <cell r="BU209">
            <v>108.5</v>
          </cell>
          <cell r="BV209">
            <v>108.5</v>
          </cell>
          <cell r="BW209">
            <v>102.8</v>
          </cell>
          <cell r="BX209">
            <v>108.5</v>
          </cell>
          <cell r="BY209">
            <v>121.9</v>
          </cell>
          <cell r="BZ209">
            <v>120.1</v>
          </cell>
          <cell r="CA209">
            <v>126.3</v>
          </cell>
          <cell r="CB209">
            <v>119.9</v>
          </cell>
          <cell r="CC209">
            <v>149.6</v>
          </cell>
          <cell r="CD209">
            <v>133</v>
          </cell>
          <cell r="CE209">
            <v>130.69999999999999</v>
          </cell>
          <cell r="CF209">
            <v>149.6</v>
          </cell>
          <cell r="CG209">
            <v>167.1</v>
          </cell>
          <cell r="CH209">
            <v>174.9</v>
          </cell>
          <cell r="CI209">
            <v>186.4</v>
          </cell>
          <cell r="CJ209">
            <v>123.1</v>
          </cell>
          <cell r="CK209">
            <v>147.30000000000001</v>
          </cell>
          <cell r="CL209">
            <v>132.5</v>
          </cell>
          <cell r="CM209">
            <v>122.9</v>
          </cell>
          <cell r="CN209">
            <v>120.9</v>
          </cell>
          <cell r="CO209">
            <v>111.4</v>
          </cell>
          <cell r="CP209">
            <v>117</v>
          </cell>
          <cell r="CQ209">
            <v>118.8</v>
          </cell>
          <cell r="CR209">
            <v>105.9</v>
          </cell>
          <cell r="CS209">
            <v>149.80000000000001</v>
          </cell>
          <cell r="CT209">
            <v>154</v>
          </cell>
          <cell r="CU209">
            <v>106.8</v>
          </cell>
          <cell r="CV209">
            <v>111.4</v>
          </cell>
          <cell r="CW209">
            <v>106.2</v>
          </cell>
          <cell r="CX209">
            <v>118.6</v>
          </cell>
          <cell r="CY209">
            <v>86.5</v>
          </cell>
          <cell r="CZ209">
            <v>73.8</v>
          </cell>
          <cell r="DA209">
            <v>106.9</v>
          </cell>
          <cell r="DB209">
            <v>155.69999999999999</v>
          </cell>
          <cell r="DE209">
            <v>132.30000000000001</v>
          </cell>
          <cell r="DI209">
            <v>129.80000000000001</v>
          </cell>
          <cell r="DJ209">
            <v>146.4</v>
          </cell>
          <cell r="DL209">
            <v>107.8</v>
          </cell>
          <cell r="DM209">
            <v>115.4</v>
          </cell>
          <cell r="DN209">
            <v>98.3</v>
          </cell>
          <cell r="DO209">
            <v>170.3</v>
          </cell>
          <cell r="DW209">
            <v>147.6</v>
          </cell>
          <cell r="DY209">
            <v>0.8</v>
          </cell>
          <cell r="DZ209">
            <v>1.3</v>
          </cell>
          <cell r="EA209">
            <v>1.1000000000000001</v>
          </cell>
          <cell r="EB209">
            <v>1.4</v>
          </cell>
          <cell r="EC209">
            <v>2.7</v>
          </cell>
          <cell r="ED209">
            <v>0.4</v>
          </cell>
          <cell r="EE209">
            <v>1.1000000000000001</v>
          </cell>
          <cell r="EF209">
            <v>-0.2</v>
          </cell>
          <cell r="EG209">
            <v>-0.9</v>
          </cell>
          <cell r="EH209">
            <v>0.1</v>
          </cell>
          <cell r="EI209">
            <v>0.1</v>
          </cell>
          <cell r="EJ209">
            <v>0.3</v>
          </cell>
          <cell r="EK209">
            <v>-0.7</v>
          </cell>
          <cell r="EL209">
            <v>-0.4</v>
          </cell>
          <cell r="EM209">
            <v>0.1</v>
          </cell>
          <cell r="EN209">
            <v>0.7</v>
          </cell>
          <cell r="EO209">
            <v>-0.1</v>
          </cell>
          <cell r="EP209">
            <v>0.7</v>
          </cell>
          <cell r="EQ209">
            <v>1.6</v>
          </cell>
          <cell r="ER209">
            <v>-5.5</v>
          </cell>
          <cell r="ES209">
            <v>7.6</v>
          </cell>
          <cell r="ET209">
            <v>0.6</v>
          </cell>
          <cell r="EU209">
            <v>0.9</v>
          </cell>
          <cell r="EV209">
            <v>0.3</v>
          </cell>
          <cell r="EW209">
            <v>1.2</v>
          </cell>
          <cell r="EX209">
            <v>0.5</v>
          </cell>
          <cell r="EY209">
            <v>1.6</v>
          </cell>
          <cell r="EZ209">
            <v>1.4</v>
          </cell>
          <cell r="FA209">
            <v>-2</v>
          </cell>
          <cell r="FB209">
            <v>1</v>
          </cell>
          <cell r="FC209">
            <v>3.2</v>
          </cell>
          <cell r="FD209">
            <v>3.8</v>
          </cell>
          <cell r="FE209">
            <v>2.1</v>
          </cell>
          <cell r="FF209">
            <v>0.1</v>
          </cell>
          <cell r="FG209">
            <v>0.7</v>
          </cell>
          <cell r="FH209">
            <v>0.3</v>
          </cell>
          <cell r="FI209">
            <v>0.1</v>
          </cell>
          <cell r="FJ209">
            <v>0.4</v>
          </cell>
          <cell r="FK209">
            <v>0.4</v>
          </cell>
          <cell r="FL209">
            <v>1.3</v>
          </cell>
          <cell r="FM209">
            <v>-0.4</v>
          </cell>
          <cell r="FN209">
            <v>-0.7</v>
          </cell>
          <cell r="FO209">
            <v>-0.9</v>
          </cell>
          <cell r="FP209">
            <v>0.3</v>
          </cell>
          <cell r="FQ209">
            <v>0</v>
          </cell>
          <cell r="FR209">
            <v>0</v>
          </cell>
          <cell r="FS209">
            <v>-0.2</v>
          </cell>
          <cell r="FT209">
            <v>-0.4</v>
          </cell>
          <cell r="FU209">
            <v>-1.6</v>
          </cell>
          <cell r="FV209">
            <v>-0.4</v>
          </cell>
          <cell r="FW209">
            <v>-2.2000000000000002</v>
          </cell>
          <cell r="FX209">
            <v>-1.8</v>
          </cell>
          <cell r="GA209">
            <v>0.8</v>
          </cell>
          <cell r="GB209">
            <v>-0.8</v>
          </cell>
          <cell r="GC209">
            <v>0.6</v>
          </cell>
          <cell r="GD209">
            <v>-0.1</v>
          </cell>
          <cell r="GE209">
            <v>0</v>
          </cell>
          <cell r="GF209">
            <v>0</v>
          </cell>
          <cell r="GH209">
            <v>-1.5</v>
          </cell>
          <cell r="GK209">
            <v>-0.2</v>
          </cell>
          <cell r="GL209">
            <v>0</v>
          </cell>
          <cell r="GM209">
            <v>0.2</v>
          </cell>
          <cell r="GN209">
            <v>0</v>
          </cell>
          <cell r="GO209">
            <v>0.7</v>
          </cell>
          <cell r="GP209">
            <v>0.4</v>
          </cell>
          <cell r="GQ209">
            <v>0</v>
          </cell>
          <cell r="GR209">
            <v>-0.5</v>
          </cell>
          <cell r="GS209">
            <v>-0.5</v>
          </cell>
          <cell r="GT209">
            <v>0.8</v>
          </cell>
          <cell r="GU209">
            <v>0.3</v>
          </cell>
          <cell r="GV209">
            <v>-0.4</v>
          </cell>
          <cell r="GW209">
            <v>0.3</v>
          </cell>
          <cell r="GX209">
            <v>-0.2</v>
          </cell>
          <cell r="GY209">
            <v>-0.3</v>
          </cell>
          <cell r="GZ209">
            <v>0.7</v>
          </cell>
          <cell r="HA209">
            <v>2.2999999999999998</v>
          </cell>
          <cell r="HB209">
            <v>0.7</v>
          </cell>
          <cell r="HC209">
            <v>0.7</v>
          </cell>
          <cell r="HD209">
            <v>1.5</v>
          </cell>
          <cell r="HE209">
            <v>0.8</v>
          </cell>
          <cell r="HF209">
            <v>0.6</v>
          </cell>
          <cell r="HG209">
            <v>0.4</v>
          </cell>
          <cell r="HH209">
            <v>1.4</v>
          </cell>
          <cell r="HI209">
            <v>6.3</v>
          </cell>
          <cell r="HJ209">
            <v>-0.9</v>
          </cell>
          <cell r="HK209">
            <v>-1.1000000000000001</v>
          </cell>
          <cell r="HL209">
            <v>0.8</v>
          </cell>
          <cell r="HM209">
            <v>-4.3</v>
          </cell>
          <cell r="HN209">
            <v>0.1</v>
          </cell>
          <cell r="HO209">
            <v>0</v>
          </cell>
          <cell r="HP209">
            <v>0.6</v>
          </cell>
          <cell r="HQ209">
            <v>0.2</v>
          </cell>
          <cell r="HR209">
            <v>0</v>
          </cell>
          <cell r="HS209">
            <v>0.1</v>
          </cell>
          <cell r="HT209">
            <v>0.1</v>
          </cell>
          <cell r="HU209">
            <v>1.3</v>
          </cell>
          <cell r="HV209">
            <v>0.3</v>
          </cell>
          <cell r="HW209">
            <v>-0.8</v>
          </cell>
          <cell r="HX209">
            <v>1.6</v>
          </cell>
          <cell r="HY209">
            <v>1</v>
          </cell>
          <cell r="IB209">
            <v>-0.5</v>
          </cell>
          <cell r="IF209">
            <v>-1.2</v>
          </cell>
          <cell r="IG209">
            <v>0.8</v>
          </cell>
          <cell r="II209">
            <v>2</v>
          </cell>
          <cell r="IJ209">
            <v>5.7</v>
          </cell>
          <cell r="IK209">
            <v>-3.1</v>
          </cell>
          <cell r="IL209">
            <v>5.9</v>
          </cell>
        </row>
        <row r="210">
          <cell r="B210">
            <v>123.1</v>
          </cell>
          <cell r="C210">
            <v>134.1</v>
          </cell>
          <cell r="D210">
            <v>148.9</v>
          </cell>
          <cell r="E210">
            <v>110.8</v>
          </cell>
          <cell r="F210">
            <v>129.4</v>
          </cell>
          <cell r="G210">
            <v>136.9</v>
          </cell>
          <cell r="H210">
            <v>151</v>
          </cell>
          <cell r="I210">
            <v>126.5</v>
          </cell>
          <cell r="J210">
            <v>130.6</v>
          </cell>
          <cell r="K210">
            <v>124.7</v>
          </cell>
          <cell r="L210">
            <v>109.5</v>
          </cell>
          <cell r="M210">
            <v>104.4</v>
          </cell>
          <cell r="N210">
            <v>122.7</v>
          </cell>
          <cell r="O210">
            <v>110</v>
          </cell>
          <cell r="P210">
            <v>94.9</v>
          </cell>
          <cell r="Q210">
            <v>114.2</v>
          </cell>
          <cell r="R210">
            <v>115.1</v>
          </cell>
          <cell r="S210">
            <v>106.3</v>
          </cell>
          <cell r="T210">
            <v>107.6</v>
          </cell>
          <cell r="U210">
            <v>114.1</v>
          </cell>
          <cell r="V210">
            <v>104.1</v>
          </cell>
          <cell r="W210">
            <v>135</v>
          </cell>
          <cell r="X210">
            <v>129.69999999999999</v>
          </cell>
          <cell r="Y210">
            <v>141.69999999999999</v>
          </cell>
          <cell r="Z210">
            <v>122.5</v>
          </cell>
          <cell r="AA210">
            <v>124.6</v>
          </cell>
          <cell r="AB210">
            <v>122.2</v>
          </cell>
          <cell r="AC210">
            <v>126.6</v>
          </cell>
          <cell r="AD210">
            <v>143.6</v>
          </cell>
          <cell r="AE210">
            <v>139.4</v>
          </cell>
          <cell r="AF210">
            <v>138.1</v>
          </cell>
          <cell r="AG210">
            <v>119.5</v>
          </cell>
          <cell r="AH210">
            <v>114.3</v>
          </cell>
          <cell r="AI210">
            <v>121.8</v>
          </cell>
          <cell r="AJ210">
            <v>166.7</v>
          </cell>
          <cell r="AK210">
            <v>133.80000000000001</v>
          </cell>
          <cell r="AL210">
            <v>134.6</v>
          </cell>
          <cell r="AM210">
            <v>129.9</v>
          </cell>
          <cell r="AN210">
            <v>134.69999999999999</v>
          </cell>
          <cell r="AO210">
            <v>244.9</v>
          </cell>
          <cell r="AP210">
            <v>107.3</v>
          </cell>
          <cell r="AQ210">
            <v>110.9</v>
          </cell>
          <cell r="AR210">
            <v>110.9</v>
          </cell>
          <cell r="AS210">
            <v>113.3</v>
          </cell>
          <cell r="AT210">
            <v>108.5</v>
          </cell>
          <cell r="AU210">
            <v>104.9</v>
          </cell>
          <cell r="AV210">
            <v>121.2</v>
          </cell>
          <cell r="AW210">
            <v>110.6</v>
          </cell>
          <cell r="AX210">
            <v>97.3</v>
          </cell>
          <cell r="AY210">
            <v>92.3</v>
          </cell>
          <cell r="AZ210">
            <v>102.1</v>
          </cell>
          <cell r="BA210">
            <v>96.2</v>
          </cell>
          <cell r="BB210">
            <v>100</v>
          </cell>
          <cell r="BC210">
            <v>100</v>
          </cell>
          <cell r="BD210">
            <v>133.9</v>
          </cell>
          <cell r="BE210">
            <v>94.5</v>
          </cell>
          <cell r="BF210">
            <v>120</v>
          </cell>
          <cell r="BG210">
            <v>122.6</v>
          </cell>
          <cell r="BH210">
            <v>120.1</v>
          </cell>
          <cell r="BI210">
            <v>129.69999999999999</v>
          </cell>
          <cell r="BJ210">
            <v>100</v>
          </cell>
          <cell r="BK210">
            <v>84.3</v>
          </cell>
          <cell r="BL210">
            <v>100</v>
          </cell>
          <cell r="BM210">
            <v>100</v>
          </cell>
          <cell r="BN210">
            <v>121.3</v>
          </cell>
          <cell r="BO210">
            <v>114</v>
          </cell>
          <cell r="BP210">
            <v>119.8</v>
          </cell>
          <cell r="BQ210">
            <v>122.2</v>
          </cell>
          <cell r="BR210">
            <v>112.3</v>
          </cell>
          <cell r="BS210">
            <v>120.2</v>
          </cell>
          <cell r="BT210">
            <v>107.4</v>
          </cell>
          <cell r="BU210">
            <v>108.5</v>
          </cell>
          <cell r="BV210">
            <v>108.5</v>
          </cell>
          <cell r="BW210">
            <v>103.1</v>
          </cell>
          <cell r="BX210">
            <v>109.4</v>
          </cell>
          <cell r="BY210">
            <v>122.9</v>
          </cell>
          <cell r="BZ210">
            <v>120.4</v>
          </cell>
          <cell r="CA210">
            <v>127.4</v>
          </cell>
          <cell r="CB210">
            <v>121.5</v>
          </cell>
          <cell r="CC210">
            <v>150.5</v>
          </cell>
          <cell r="CD210">
            <v>135.30000000000001</v>
          </cell>
          <cell r="CE210">
            <v>131.19999999999999</v>
          </cell>
          <cell r="CF210">
            <v>150.5</v>
          </cell>
          <cell r="CG210">
            <v>171.4</v>
          </cell>
          <cell r="CH210">
            <v>179.4</v>
          </cell>
          <cell r="CI210">
            <v>192</v>
          </cell>
          <cell r="CJ210">
            <v>124</v>
          </cell>
          <cell r="CK210">
            <v>148.6</v>
          </cell>
          <cell r="CL210">
            <v>135.5</v>
          </cell>
          <cell r="CM210">
            <v>122.8</v>
          </cell>
          <cell r="CN210">
            <v>120.9</v>
          </cell>
          <cell r="CO210">
            <v>109.1</v>
          </cell>
          <cell r="CP210">
            <v>118</v>
          </cell>
          <cell r="CQ210">
            <v>119.4</v>
          </cell>
          <cell r="CR210">
            <v>106</v>
          </cell>
          <cell r="CS210">
            <v>150.19999999999999</v>
          </cell>
          <cell r="CT210">
            <v>154.30000000000001</v>
          </cell>
          <cell r="CU210">
            <v>106.1</v>
          </cell>
          <cell r="CV210">
            <v>111.4</v>
          </cell>
          <cell r="CW210">
            <v>105.4</v>
          </cell>
          <cell r="CX210">
            <v>118.7</v>
          </cell>
          <cell r="CY210">
            <v>86.7</v>
          </cell>
          <cell r="CZ210">
            <v>74</v>
          </cell>
          <cell r="DA210">
            <v>107.2</v>
          </cell>
          <cell r="DB210">
            <v>156.9</v>
          </cell>
          <cell r="DC210">
            <v>100</v>
          </cell>
          <cell r="DD210">
            <v>100</v>
          </cell>
          <cell r="DE210">
            <v>132.69999999999999</v>
          </cell>
          <cell r="DF210">
            <v>100</v>
          </cell>
          <cell r="DG210">
            <v>100</v>
          </cell>
          <cell r="DH210">
            <v>100</v>
          </cell>
          <cell r="DI210">
            <v>130.1</v>
          </cell>
          <cell r="DJ210">
            <v>147.6</v>
          </cell>
          <cell r="DK210">
            <v>100</v>
          </cell>
          <cell r="DL210">
            <v>107.1</v>
          </cell>
          <cell r="DM210">
            <v>110.8</v>
          </cell>
          <cell r="DN210">
            <v>102.5</v>
          </cell>
          <cell r="DO210">
            <v>170.3</v>
          </cell>
          <cell r="DW210">
            <v>148.69999999999999</v>
          </cell>
          <cell r="DY210">
            <v>0.8</v>
          </cell>
          <cell r="DZ210">
            <v>0.1</v>
          </cell>
          <cell r="EA210">
            <v>0.2</v>
          </cell>
          <cell r="EB210">
            <v>-0.8</v>
          </cell>
          <cell r="EC210">
            <v>1.3</v>
          </cell>
          <cell r="ED210">
            <v>0.8</v>
          </cell>
          <cell r="EE210">
            <v>0.6</v>
          </cell>
          <cell r="EF210">
            <v>0.8</v>
          </cell>
          <cell r="EG210">
            <v>2</v>
          </cell>
          <cell r="EH210">
            <v>0.4</v>
          </cell>
          <cell r="EI210">
            <v>-0.1</v>
          </cell>
          <cell r="EJ210">
            <v>-0.2</v>
          </cell>
          <cell r="EK210">
            <v>1.6</v>
          </cell>
          <cell r="EL210">
            <v>-3.8</v>
          </cell>
          <cell r="EM210">
            <v>-1.5</v>
          </cell>
          <cell r="EN210">
            <v>0</v>
          </cell>
          <cell r="EO210">
            <v>0.3</v>
          </cell>
          <cell r="EP210">
            <v>0.2</v>
          </cell>
          <cell r="EQ210">
            <v>4.5</v>
          </cell>
          <cell r="ER210">
            <v>5</v>
          </cell>
          <cell r="ES210">
            <v>4</v>
          </cell>
          <cell r="ET210">
            <v>0.4</v>
          </cell>
          <cell r="EU210">
            <v>0.3</v>
          </cell>
          <cell r="EV210">
            <v>0.4</v>
          </cell>
          <cell r="EW210">
            <v>0.7</v>
          </cell>
          <cell r="EX210">
            <v>1.2</v>
          </cell>
          <cell r="EY210">
            <v>0.4</v>
          </cell>
          <cell r="EZ210">
            <v>-0.2</v>
          </cell>
          <cell r="FA210">
            <v>0.4</v>
          </cell>
          <cell r="FB210">
            <v>-1.9</v>
          </cell>
          <cell r="FC210">
            <v>-1.6</v>
          </cell>
          <cell r="FD210">
            <v>1.1000000000000001</v>
          </cell>
          <cell r="FE210">
            <v>0.6</v>
          </cell>
          <cell r="FF210">
            <v>0</v>
          </cell>
          <cell r="FG210">
            <v>0.8</v>
          </cell>
          <cell r="FH210">
            <v>0.5</v>
          </cell>
          <cell r="FI210">
            <v>0.5</v>
          </cell>
          <cell r="FJ210">
            <v>0.9</v>
          </cell>
          <cell r="FK210">
            <v>0.1</v>
          </cell>
          <cell r="FL210">
            <v>1</v>
          </cell>
          <cell r="FM210">
            <v>-0.1</v>
          </cell>
          <cell r="FN210">
            <v>0.9</v>
          </cell>
          <cell r="FO210">
            <v>0.9</v>
          </cell>
          <cell r="FP210">
            <v>-0.3</v>
          </cell>
          <cell r="FQ210">
            <v>-0.4</v>
          </cell>
          <cell r="FR210">
            <v>-0.2</v>
          </cell>
          <cell r="FS210">
            <v>-1.2</v>
          </cell>
          <cell r="FT210">
            <v>-0.5</v>
          </cell>
          <cell r="FU210">
            <v>-0.6</v>
          </cell>
          <cell r="FV210">
            <v>-2.4</v>
          </cell>
          <cell r="FW210">
            <v>0.8</v>
          </cell>
          <cell r="FX210">
            <v>-1</v>
          </cell>
          <cell r="GA210">
            <v>0.2</v>
          </cell>
          <cell r="GB210">
            <v>1.2</v>
          </cell>
          <cell r="GC210">
            <v>1</v>
          </cell>
          <cell r="GD210">
            <v>0.1</v>
          </cell>
          <cell r="GE210">
            <v>0</v>
          </cell>
          <cell r="GF210">
            <v>0.1</v>
          </cell>
          <cell r="GH210">
            <v>1.2</v>
          </cell>
          <cell r="GK210">
            <v>0.9</v>
          </cell>
          <cell r="GL210">
            <v>0.2</v>
          </cell>
          <cell r="GM210">
            <v>0.3</v>
          </cell>
          <cell r="GN210">
            <v>0.1</v>
          </cell>
          <cell r="GO210">
            <v>1.3</v>
          </cell>
          <cell r="GP210">
            <v>-0.2</v>
          </cell>
          <cell r="GQ210">
            <v>0.2</v>
          </cell>
          <cell r="GR210">
            <v>0</v>
          </cell>
          <cell r="GS210">
            <v>0</v>
          </cell>
          <cell r="GT210">
            <v>0.3</v>
          </cell>
          <cell r="GU210">
            <v>0.8</v>
          </cell>
          <cell r="GV210">
            <v>0.8</v>
          </cell>
          <cell r="GW210">
            <v>0.2</v>
          </cell>
          <cell r="GX210">
            <v>0.9</v>
          </cell>
          <cell r="GY210">
            <v>1.3</v>
          </cell>
          <cell r="GZ210">
            <v>0.6</v>
          </cell>
          <cell r="HA210">
            <v>1.7</v>
          </cell>
          <cell r="HB210">
            <v>0.4</v>
          </cell>
          <cell r="HC210">
            <v>0.6</v>
          </cell>
          <cell r="HD210">
            <v>2.6</v>
          </cell>
          <cell r="HE210">
            <v>2.6</v>
          </cell>
          <cell r="HF210">
            <v>3</v>
          </cell>
          <cell r="HG210">
            <v>0.7</v>
          </cell>
          <cell r="HH210">
            <v>0.9</v>
          </cell>
          <cell r="HI210">
            <v>2.2999999999999998</v>
          </cell>
          <cell r="HJ210">
            <v>-0.1</v>
          </cell>
          <cell r="HK210">
            <v>0</v>
          </cell>
          <cell r="HL210">
            <v>-2.1</v>
          </cell>
          <cell r="HM210">
            <v>0.9</v>
          </cell>
          <cell r="HN210">
            <v>0.5</v>
          </cell>
          <cell r="HO210">
            <v>0.1</v>
          </cell>
          <cell r="HP210">
            <v>0.3</v>
          </cell>
          <cell r="HQ210">
            <v>0.2</v>
          </cell>
          <cell r="HR210">
            <v>-0.7</v>
          </cell>
          <cell r="HS210">
            <v>0</v>
          </cell>
          <cell r="HT210">
            <v>-0.8</v>
          </cell>
          <cell r="HU210">
            <v>0.1</v>
          </cell>
          <cell r="HV210">
            <v>0.2</v>
          </cell>
          <cell r="HW210">
            <v>0.3</v>
          </cell>
          <cell r="HX210">
            <v>0.3</v>
          </cell>
          <cell r="HY210">
            <v>0</v>
          </cell>
          <cell r="IB210">
            <v>0.3</v>
          </cell>
          <cell r="IF210">
            <v>0.2</v>
          </cell>
          <cell r="IG210">
            <v>0.8</v>
          </cell>
          <cell r="II210">
            <v>-0.6</v>
          </cell>
          <cell r="IJ210">
            <v>-4</v>
          </cell>
          <cell r="IK210">
            <v>4.3</v>
          </cell>
          <cell r="IL210">
            <v>0</v>
          </cell>
        </row>
        <row r="211">
          <cell r="B211">
            <v>124.7</v>
          </cell>
          <cell r="C211">
            <v>134.5</v>
          </cell>
          <cell r="D211">
            <v>149.1</v>
          </cell>
          <cell r="E211">
            <v>112.5</v>
          </cell>
          <cell r="F211">
            <v>128.6</v>
          </cell>
          <cell r="G211">
            <v>138.80000000000001</v>
          </cell>
          <cell r="H211">
            <v>156.1</v>
          </cell>
          <cell r="I211">
            <v>126.3</v>
          </cell>
          <cell r="J211">
            <v>130.69999999999999</v>
          </cell>
          <cell r="K211">
            <v>125.5</v>
          </cell>
          <cell r="L211">
            <v>109.4</v>
          </cell>
          <cell r="M211">
            <v>104.3</v>
          </cell>
          <cell r="N211">
            <v>122</v>
          </cell>
          <cell r="O211">
            <v>110.7</v>
          </cell>
          <cell r="P211">
            <v>93.9</v>
          </cell>
          <cell r="Q211">
            <v>112.2</v>
          </cell>
          <cell r="R211">
            <v>115.9</v>
          </cell>
          <cell r="S211">
            <v>107.8</v>
          </cell>
          <cell r="T211">
            <v>112.5</v>
          </cell>
          <cell r="U211">
            <v>118.1</v>
          </cell>
          <cell r="V211">
            <v>109.6</v>
          </cell>
          <cell r="W211">
            <v>137.19999999999999</v>
          </cell>
          <cell r="X211">
            <v>132.19999999999999</v>
          </cell>
          <cell r="Y211">
            <v>143.5</v>
          </cell>
          <cell r="Z211">
            <v>122.6</v>
          </cell>
          <cell r="AA211">
            <v>124.6</v>
          </cell>
          <cell r="AB211">
            <v>122.4</v>
          </cell>
          <cell r="AC211">
            <v>127.8</v>
          </cell>
          <cell r="AD211">
            <v>145.6</v>
          </cell>
          <cell r="AE211">
            <v>140.1</v>
          </cell>
          <cell r="AF211">
            <v>139</v>
          </cell>
          <cell r="AG211">
            <v>122.5</v>
          </cell>
          <cell r="AH211">
            <v>119</v>
          </cell>
          <cell r="AI211">
            <v>120</v>
          </cell>
          <cell r="AJ211">
            <v>167.5</v>
          </cell>
          <cell r="AK211">
            <v>134.1</v>
          </cell>
          <cell r="AL211">
            <v>134.69999999999999</v>
          </cell>
          <cell r="AM211">
            <v>130.4</v>
          </cell>
          <cell r="AN211">
            <v>135.69999999999999</v>
          </cell>
          <cell r="AO211">
            <v>246.9</v>
          </cell>
          <cell r="AP211">
            <v>107</v>
          </cell>
          <cell r="AQ211">
            <v>110.9</v>
          </cell>
          <cell r="AR211">
            <v>110.2</v>
          </cell>
          <cell r="AS211">
            <v>114.4</v>
          </cell>
          <cell r="AT211">
            <v>108.4</v>
          </cell>
          <cell r="AU211">
            <v>104.7</v>
          </cell>
          <cell r="AV211">
            <v>121.2</v>
          </cell>
          <cell r="AW211">
            <v>110.6</v>
          </cell>
          <cell r="AX211">
            <v>95.8</v>
          </cell>
          <cell r="AY211">
            <v>93.1</v>
          </cell>
          <cell r="AZ211">
            <v>99</v>
          </cell>
          <cell r="BA211">
            <v>96.2</v>
          </cell>
          <cell r="BB211">
            <v>100.3</v>
          </cell>
          <cell r="BC211">
            <v>100.1</v>
          </cell>
          <cell r="BD211">
            <v>134.9</v>
          </cell>
          <cell r="BE211">
            <v>94.8</v>
          </cell>
          <cell r="BF211">
            <v>121</v>
          </cell>
          <cell r="BG211">
            <v>120.3</v>
          </cell>
          <cell r="BH211">
            <v>115.4</v>
          </cell>
          <cell r="BI211">
            <v>127.4</v>
          </cell>
          <cell r="BJ211">
            <v>101.9</v>
          </cell>
          <cell r="BK211">
            <v>85.1</v>
          </cell>
          <cell r="BL211">
            <v>100.6</v>
          </cell>
          <cell r="BM211">
            <v>103.1</v>
          </cell>
          <cell r="BN211">
            <v>122</v>
          </cell>
          <cell r="BO211">
            <v>113.9</v>
          </cell>
          <cell r="BP211">
            <v>119.4</v>
          </cell>
          <cell r="BQ211">
            <v>121.5</v>
          </cell>
          <cell r="BR211">
            <v>112.4</v>
          </cell>
          <cell r="BS211">
            <v>120.7</v>
          </cell>
          <cell r="BT211">
            <v>107.3</v>
          </cell>
          <cell r="BU211">
            <v>108.1</v>
          </cell>
          <cell r="BV211">
            <v>108.1</v>
          </cell>
          <cell r="BW211">
            <v>102.5</v>
          </cell>
          <cell r="BX211">
            <v>110.9</v>
          </cell>
          <cell r="BY211">
            <v>123.9</v>
          </cell>
          <cell r="BZ211">
            <v>121.5</v>
          </cell>
          <cell r="CA211">
            <v>128.5</v>
          </cell>
          <cell r="CB211">
            <v>123</v>
          </cell>
          <cell r="CC211">
            <v>151.1</v>
          </cell>
          <cell r="CD211">
            <v>138.80000000000001</v>
          </cell>
          <cell r="CE211">
            <v>132.19999999999999</v>
          </cell>
          <cell r="CF211">
            <v>151.1</v>
          </cell>
          <cell r="CG211">
            <v>172.4</v>
          </cell>
          <cell r="CH211">
            <v>182.9</v>
          </cell>
          <cell r="CI211">
            <v>196.4</v>
          </cell>
          <cell r="CJ211">
            <v>123.9</v>
          </cell>
          <cell r="CK211">
            <v>149.5</v>
          </cell>
          <cell r="CL211">
            <v>130.30000000000001</v>
          </cell>
          <cell r="CM211">
            <v>122.3</v>
          </cell>
          <cell r="CN211">
            <v>120.2</v>
          </cell>
          <cell r="CO211">
            <v>106.9</v>
          </cell>
          <cell r="CP211">
            <v>115.4</v>
          </cell>
          <cell r="CQ211">
            <v>120.7</v>
          </cell>
          <cell r="CR211">
            <v>105.8</v>
          </cell>
          <cell r="CS211">
            <v>157.4</v>
          </cell>
          <cell r="CT211">
            <v>156</v>
          </cell>
          <cell r="CU211">
            <v>105.2</v>
          </cell>
          <cell r="CV211">
            <v>111.4</v>
          </cell>
          <cell r="CW211">
            <v>104.4</v>
          </cell>
          <cell r="CX211">
            <v>118.1</v>
          </cell>
          <cell r="CY211">
            <v>85</v>
          </cell>
          <cell r="CZ211">
            <v>71.7</v>
          </cell>
          <cell r="DA211">
            <v>107.2</v>
          </cell>
          <cell r="DB211">
            <v>160.19999999999999</v>
          </cell>
          <cell r="DC211">
            <v>101.9</v>
          </cell>
          <cell r="DD211">
            <v>102.2</v>
          </cell>
          <cell r="DE211">
            <v>133.19999999999999</v>
          </cell>
          <cell r="DF211">
            <v>101</v>
          </cell>
          <cell r="DG211">
            <v>99.6</v>
          </cell>
          <cell r="DH211">
            <v>100.2</v>
          </cell>
          <cell r="DI211">
            <v>130.30000000000001</v>
          </cell>
          <cell r="DJ211">
            <v>147.1</v>
          </cell>
          <cell r="DK211">
            <v>100.6</v>
          </cell>
          <cell r="DL211">
            <v>105.3</v>
          </cell>
          <cell r="DM211">
            <v>108.6</v>
          </cell>
          <cell r="DN211">
            <v>101.1</v>
          </cell>
          <cell r="DO211">
            <v>170.3</v>
          </cell>
          <cell r="DW211">
            <v>152</v>
          </cell>
          <cell r="DY211">
            <v>1.3</v>
          </cell>
          <cell r="DZ211">
            <v>0.3</v>
          </cell>
          <cell r="EA211">
            <v>0.1</v>
          </cell>
          <cell r="EB211">
            <v>1.5</v>
          </cell>
          <cell r="EC211">
            <v>-0.6</v>
          </cell>
          <cell r="ED211">
            <v>1.4</v>
          </cell>
          <cell r="EE211">
            <v>3.4</v>
          </cell>
          <cell r="EF211">
            <v>-0.2</v>
          </cell>
          <cell r="EG211">
            <v>0.1</v>
          </cell>
          <cell r="EH211">
            <v>0.6</v>
          </cell>
          <cell r="EI211">
            <v>-0.1</v>
          </cell>
          <cell r="EJ211">
            <v>-0.1</v>
          </cell>
          <cell r="EK211">
            <v>-0.6</v>
          </cell>
          <cell r="EL211">
            <v>0.6</v>
          </cell>
          <cell r="EM211">
            <v>-1.1000000000000001</v>
          </cell>
          <cell r="EN211">
            <v>-1.8</v>
          </cell>
          <cell r="EO211">
            <v>0.7</v>
          </cell>
          <cell r="EP211">
            <v>1.4</v>
          </cell>
          <cell r="EQ211">
            <v>4.5999999999999996</v>
          </cell>
          <cell r="ER211">
            <v>3.5</v>
          </cell>
          <cell r="ES211">
            <v>5.3</v>
          </cell>
          <cell r="ET211">
            <v>1.6</v>
          </cell>
          <cell r="EU211">
            <v>1.9</v>
          </cell>
          <cell r="EV211">
            <v>1.3</v>
          </cell>
          <cell r="EW211">
            <v>0.1</v>
          </cell>
          <cell r="EX211">
            <v>0</v>
          </cell>
          <cell r="EY211">
            <v>0.2</v>
          </cell>
          <cell r="EZ211">
            <v>0.9</v>
          </cell>
          <cell r="FA211">
            <v>1.4</v>
          </cell>
          <cell r="FB211">
            <v>0.5</v>
          </cell>
          <cell r="FC211">
            <v>0.7</v>
          </cell>
          <cell r="FD211">
            <v>2.5</v>
          </cell>
          <cell r="FE211">
            <v>4.0999999999999996</v>
          </cell>
          <cell r="FF211">
            <v>-1.5</v>
          </cell>
          <cell r="FG211">
            <v>0.5</v>
          </cell>
          <cell r="FH211">
            <v>0.2</v>
          </cell>
          <cell r="FI211">
            <v>0.1</v>
          </cell>
          <cell r="FJ211">
            <v>0.4</v>
          </cell>
          <cell r="FK211">
            <v>0.7</v>
          </cell>
          <cell r="FL211">
            <v>0.8</v>
          </cell>
          <cell r="FM211">
            <v>-0.3</v>
          </cell>
          <cell r="FN211">
            <v>0</v>
          </cell>
          <cell r="FO211">
            <v>-0.6</v>
          </cell>
          <cell r="FP211">
            <v>1</v>
          </cell>
          <cell r="FQ211">
            <v>-0.1</v>
          </cell>
          <cell r="FR211">
            <v>-0.2</v>
          </cell>
          <cell r="FS211">
            <v>0</v>
          </cell>
          <cell r="FT211">
            <v>0</v>
          </cell>
          <cell r="FU211">
            <v>-1.5</v>
          </cell>
          <cell r="FV211">
            <v>0.9</v>
          </cell>
          <cell r="FW211">
            <v>-3</v>
          </cell>
          <cell r="FX211">
            <v>0</v>
          </cell>
          <cell r="FY211">
            <v>0.3</v>
          </cell>
          <cell r="FZ211">
            <v>0.1</v>
          </cell>
          <cell r="GA211">
            <v>0.7</v>
          </cell>
          <cell r="GB211">
            <v>0.3</v>
          </cell>
          <cell r="GC211">
            <v>0.8</v>
          </cell>
          <cell r="GD211">
            <v>-1.9</v>
          </cell>
          <cell r="GE211">
            <v>-3.9</v>
          </cell>
          <cell r="GF211">
            <v>-1.8</v>
          </cell>
          <cell r="GG211">
            <v>1.9</v>
          </cell>
          <cell r="GH211">
            <v>0.9</v>
          </cell>
          <cell r="GI211">
            <v>0.6</v>
          </cell>
          <cell r="GJ211">
            <v>3.1</v>
          </cell>
          <cell r="GK211">
            <v>0.6</v>
          </cell>
          <cell r="GL211">
            <v>-0.1</v>
          </cell>
          <cell r="GM211">
            <v>-0.3</v>
          </cell>
          <cell r="GN211">
            <v>-0.6</v>
          </cell>
          <cell r="GO211">
            <v>0.1</v>
          </cell>
          <cell r="GP211">
            <v>0.4</v>
          </cell>
          <cell r="GQ211">
            <v>-0.1</v>
          </cell>
          <cell r="GR211">
            <v>-0.4</v>
          </cell>
          <cell r="GS211">
            <v>-0.4</v>
          </cell>
          <cell r="GT211">
            <v>-0.6</v>
          </cell>
          <cell r="GU211">
            <v>1.4</v>
          </cell>
          <cell r="GV211">
            <v>0.8</v>
          </cell>
          <cell r="GW211">
            <v>0.9</v>
          </cell>
          <cell r="GX211">
            <v>0.9</v>
          </cell>
          <cell r="GY211">
            <v>1.2</v>
          </cell>
          <cell r="GZ211">
            <v>0.4</v>
          </cell>
          <cell r="HA211">
            <v>2.6</v>
          </cell>
          <cell r="HB211">
            <v>0.8</v>
          </cell>
          <cell r="HC211">
            <v>0.4</v>
          </cell>
          <cell r="HD211">
            <v>0.6</v>
          </cell>
          <cell r="HE211">
            <v>2</v>
          </cell>
          <cell r="HF211">
            <v>2.2999999999999998</v>
          </cell>
          <cell r="HG211">
            <v>-0.1</v>
          </cell>
          <cell r="HH211">
            <v>0.6</v>
          </cell>
          <cell r="HI211">
            <v>-3.8</v>
          </cell>
          <cell r="HJ211">
            <v>-0.4</v>
          </cell>
          <cell r="HK211">
            <v>-0.6</v>
          </cell>
          <cell r="HL211">
            <v>-2</v>
          </cell>
          <cell r="HM211">
            <v>-2.2000000000000002</v>
          </cell>
          <cell r="HN211">
            <v>1.1000000000000001</v>
          </cell>
          <cell r="HO211">
            <v>-0.2</v>
          </cell>
          <cell r="HP211">
            <v>4.8</v>
          </cell>
          <cell r="HQ211">
            <v>1.1000000000000001</v>
          </cell>
          <cell r="HR211">
            <v>-0.8</v>
          </cell>
          <cell r="HS211">
            <v>0</v>
          </cell>
          <cell r="HT211">
            <v>-0.9</v>
          </cell>
          <cell r="HU211">
            <v>-0.5</v>
          </cell>
          <cell r="HV211">
            <v>-2</v>
          </cell>
          <cell r="HW211">
            <v>-3.1</v>
          </cell>
          <cell r="HX211">
            <v>0</v>
          </cell>
          <cell r="HY211">
            <v>2.1</v>
          </cell>
          <cell r="HZ211">
            <v>1.9</v>
          </cell>
          <cell r="IA211">
            <v>2.2000000000000002</v>
          </cell>
          <cell r="IB211">
            <v>0.4</v>
          </cell>
          <cell r="IC211">
            <v>1</v>
          </cell>
          <cell r="ID211">
            <v>-0.4</v>
          </cell>
          <cell r="IE211">
            <v>0.2</v>
          </cell>
          <cell r="IF211">
            <v>0.2</v>
          </cell>
          <cell r="IG211">
            <v>-0.3</v>
          </cell>
          <cell r="IH211">
            <v>0.6</v>
          </cell>
          <cell r="II211">
            <v>-1.7</v>
          </cell>
          <cell r="IJ211">
            <v>-2</v>
          </cell>
          <cell r="IK211">
            <v>-1.4</v>
          </cell>
          <cell r="IL211">
            <v>0</v>
          </cell>
        </row>
        <row r="212">
          <cell r="B212">
            <v>126</v>
          </cell>
          <cell r="C212">
            <v>134.69999999999999</v>
          </cell>
          <cell r="D212">
            <v>150.19999999999999</v>
          </cell>
          <cell r="E212">
            <v>112.9</v>
          </cell>
          <cell r="F212">
            <v>125.8</v>
          </cell>
          <cell r="G212">
            <v>138</v>
          </cell>
          <cell r="H212">
            <v>155.6</v>
          </cell>
          <cell r="I212">
            <v>127.4</v>
          </cell>
          <cell r="J212">
            <v>125.1</v>
          </cell>
          <cell r="K212">
            <v>120.9</v>
          </cell>
          <cell r="L212">
            <v>109.5</v>
          </cell>
          <cell r="M212">
            <v>103.5</v>
          </cell>
          <cell r="N212">
            <v>120.7</v>
          </cell>
          <cell r="O212">
            <v>109.7</v>
          </cell>
          <cell r="P212">
            <v>94.5</v>
          </cell>
          <cell r="Q212">
            <v>112.2</v>
          </cell>
          <cell r="R212">
            <v>115.4</v>
          </cell>
          <cell r="S212">
            <v>110.9</v>
          </cell>
          <cell r="T212">
            <v>120.9</v>
          </cell>
          <cell r="U212">
            <v>131.19999999999999</v>
          </cell>
          <cell r="V212">
            <v>114.9</v>
          </cell>
          <cell r="W212">
            <v>136.69999999999999</v>
          </cell>
          <cell r="X212">
            <v>131.1</v>
          </cell>
          <cell r="Y212">
            <v>143.80000000000001</v>
          </cell>
          <cell r="Z212">
            <v>122.9</v>
          </cell>
          <cell r="AA212">
            <v>124.9</v>
          </cell>
          <cell r="AB212">
            <v>122.7</v>
          </cell>
          <cell r="AC212">
            <v>127.8</v>
          </cell>
          <cell r="AD212">
            <v>142.80000000000001</v>
          </cell>
          <cell r="AE212">
            <v>139.6</v>
          </cell>
          <cell r="AF212">
            <v>137.4</v>
          </cell>
          <cell r="AG212">
            <v>121.9</v>
          </cell>
          <cell r="AH212">
            <v>117.6</v>
          </cell>
          <cell r="AI212">
            <v>123.3</v>
          </cell>
          <cell r="AJ212">
            <v>167.9</v>
          </cell>
          <cell r="AK212">
            <v>134.5</v>
          </cell>
          <cell r="AL212">
            <v>135.5</v>
          </cell>
          <cell r="AM212">
            <v>129.80000000000001</v>
          </cell>
          <cell r="AN212">
            <v>136.19999999999999</v>
          </cell>
          <cell r="AO212">
            <v>247.2</v>
          </cell>
          <cell r="AP212">
            <v>106.9</v>
          </cell>
          <cell r="AQ212">
            <v>108.8</v>
          </cell>
          <cell r="AR212">
            <v>108.1</v>
          </cell>
          <cell r="AS212">
            <v>112</v>
          </cell>
          <cell r="AT212">
            <v>108.8</v>
          </cell>
          <cell r="AU212">
            <v>104.7</v>
          </cell>
          <cell r="AV212">
            <v>124.5</v>
          </cell>
          <cell r="AW212">
            <v>110.7</v>
          </cell>
          <cell r="AX212">
            <v>97</v>
          </cell>
          <cell r="AY212">
            <v>92.9</v>
          </cell>
          <cell r="AZ212">
            <v>101.1</v>
          </cell>
          <cell r="BA212">
            <v>96.8</v>
          </cell>
          <cell r="BB212">
            <v>100.1</v>
          </cell>
          <cell r="BC212">
            <v>99.3</v>
          </cell>
          <cell r="BD212">
            <v>135.80000000000001</v>
          </cell>
          <cell r="BE212">
            <v>95.5</v>
          </cell>
          <cell r="BF212">
            <v>121.5</v>
          </cell>
          <cell r="BG212">
            <v>121.3</v>
          </cell>
          <cell r="BH212">
            <v>116</v>
          </cell>
          <cell r="BI212">
            <v>129.6</v>
          </cell>
          <cell r="BJ212">
            <v>102.6</v>
          </cell>
          <cell r="BK212">
            <v>85.7</v>
          </cell>
          <cell r="BL212">
            <v>101.5</v>
          </cell>
          <cell r="BM212">
            <v>103.4</v>
          </cell>
          <cell r="BN212">
            <v>122.4</v>
          </cell>
          <cell r="BO212">
            <v>114.1</v>
          </cell>
          <cell r="BP212">
            <v>120.7</v>
          </cell>
          <cell r="BQ212">
            <v>123.1</v>
          </cell>
          <cell r="BR212">
            <v>113.3</v>
          </cell>
          <cell r="BS212">
            <v>121.4</v>
          </cell>
          <cell r="BT212">
            <v>106.8</v>
          </cell>
          <cell r="BU212">
            <v>106.5</v>
          </cell>
          <cell r="BV212">
            <v>106.5</v>
          </cell>
          <cell r="BW212">
            <v>104.1</v>
          </cell>
          <cell r="BX212">
            <v>110.9</v>
          </cell>
          <cell r="BY212">
            <v>124</v>
          </cell>
          <cell r="BZ212">
            <v>120.1</v>
          </cell>
          <cell r="CA212">
            <v>128.5</v>
          </cell>
          <cell r="CB212">
            <v>122.5</v>
          </cell>
          <cell r="CC212">
            <v>152</v>
          </cell>
          <cell r="CD212">
            <v>139</v>
          </cell>
          <cell r="CE212">
            <v>133.1</v>
          </cell>
          <cell r="CF212">
            <v>152</v>
          </cell>
          <cell r="CG212">
            <v>171.3</v>
          </cell>
          <cell r="CH212">
            <v>183.4</v>
          </cell>
          <cell r="CI212">
            <v>197</v>
          </cell>
          <cell r="CJ212">
            <v>124.3</v>
          </cell>
          <cell r="CK212">
            <v>150</v>
          </cell>
          <cell r="CL212">
            <v>124.8</v>
          </cell>
          <cell r="CM212">
            <v>121.9</v>
          </cell>
          <cell r="CN212">
            <v>119.8</v>
          </cell>
          <cell r="CO212">
            <v>106</v>
          </cell>
          <cell r="CP212">
            <v>113.7</v>
          </cell>
          <cell r="CQ212">
            <v>121.7</v>
          </cell>
          <cell r="CR212">
            <v>107</v>
          </cell>
          <cell r="CS212">
            <v>157.6</v>
          </cell>
          <cell r="CT212">
            <v>155.69999999999999</v>
          </cell>
          <cell r="CU212">
            <v>104.1</v>
          </cell>
          <cell r="CV212">
            <v>111.5</v>
          </cell>
          <cell r="CW212">
            <v>103.2</v>
          </cell>
          <cell r="CX212">
            <v>119.3</v>
          </cell>
          <cell r="CY212">
            <v>84.6</v>
          </cell>
          <cell r="CZ212">
            <v>70.5</v>
          </cell>
          <cell r="DA212">
            <v>109.2</v>
          </cell>
          <cell r="DB212">
            <v>161</v>
          </cell>
          <cell r="DC212">
            <v>102.4</v>
          </cell>
          <cell r="DD212">
            <v>102.8</v>
          </cell>
          <cell r="DE212">
            <v>134</v>
          </cell>
          <cell r="DF212">
            <v>101.7</v>
          </cell>
          <cell r="DG212">
            <v>97.8</v>
          </cell>
          <cell r="DH212">
            <v>100.5</v>
          </cell>
          <cell r="DI212">
            <v>132.4</v>
          </cell>
          <cell r="DJ212">
            <v>147.9</v>
          </cell>
          <cell r="DK212">
            <v>101.2</v>
          </cell>
          <cell r="DL212">
            <v>108.3</v>
          </cell>
          <cell r="DM212">
            <v>115.1</v>
          </cell>
          <cell r="DN212">
            <v>100</v>
          </cell>
          <cell r="DO212">
            <v>170.3</v>
          </cell>
          <cell r="DW212">
            <v>154.80000000000001</v>
          </cell>
          <cell r="DY212">
            <v>1</v>
          </cell>
          <cell r="DZ212">
            <v>0.1</v>
          </cell>
          <cell r="EA212">
            <v>0.7</v>
          </cell>
          <cell r="EB212">
            <v>0.4</v>
          </cell>
          <cell r="EC212">
            <v>-2.2000000000000002</v>
          </cell>
          <cell r="ED212">
            <v>-0.6</v>
          </cell>
          <cell r="EE212">
            <v>-0.3</v>
          </cell>
          <cell r="EF212">
            <v>0.9</v>
          </cell>
          <cell r="EG212">
            <v>-4.3</v>
          </cell>
          <cell r="EH212">
            <v>-3.7</v>
          </cell>
          <cell r="EI212">
            <v>0.1</v>
          </cell>
          <cell r="EJ212">
            <v>-0.8</v>
          </cell>
          <cell r="EK212">
            <v>-1.1000000000000001</v>
          </cell>
          <cell r="EL212">
            <v>-0.9</v>
          </cell>
          <cell r="EM212">
            <v>0.6</v>
          </cell>
          <cell r="EN212">
            <v>0</v>
          </cell>
          <cell r="EO212">
            <v>-0.4</v>
          </cell>
          <cell r="EP212">
            <v>2.9</v>
          </cell>
          <cell r="EQ212">
            <v>7.5</v>
          </cell>
          <cell r="ER212">
            <v>11.1</v>
          </cell>
          <cell r="ES212">
            <v>4.8</v>
          </cell>
          <cell r="ET212">
            <v>-0.4</v>
          </cell>
          <cell r="EU212">
            <v>-0.8</v>
          </cell>
          <cell r="EV212">
            <v>0.2</v>
          </cell>
          <cell r="EW212">
            <v>0.2</v>
          </cell>
          <cell r="EX212">
            <v>0.2</v>
          </cell>
          <cell r="EY212">
            <v>0.2</v>
          </cell>
          <cell r="EZ212">
            <v>0</v>
          </cell>
          <cell r="FA212">
            <v>-1.9</v>
          </cell>
          <cell r="FB212">
            <v>-0.4</v>
          </cell>
          <cell r="FC212">
            <v>-1.2</v>
          </cell>
          <cell r="FD212">
            <v>-0.5</v>
          </cell>
          <cell r="FE212">
            <v>-1.2</v>
          </cell>
          <cell r="FF212">
            <v>2.8</v>
          </cell>
          <cell r="FG212">
            <v>0.2</v>
          </cell>
          <cell r="FH212">
            <v>0.3</v>
          </cell>
          <cell r="FI212">
            <v>0.6</v>
          </cell>
          <cell r="FJ212">
            <v>-0.5</v>
          </cell>
          <cell r="FK212">
            <v>0.4</v>
          </cell>
          <cell r="FL212">
            <v>0.1</v>
          </cell>
          <cell r="FM212">
            <v>-0.1</v>
          </cell>
          <cell r="FN212">
            <v>-1.9</v>
          </cell>
          <cell r="FO212">
            <v>-1.9</v>
          </cell>
          <cell r="FP212">
            <v>-2.1</v>
          </cell>
          <cell r="FQ212">
            <v>0.4</v>
          </cell>
          <cell r="FR212">
            <v>0</v>
          </cell>
          <cell r="FS212">
            <v>2.7</v>
          </cell>
          <cell r="FT212">
            <v>0.1</v>
          </cell>
          <cell r="FU212">
            <v>1.3</v>
          </cell>
          <cell r="FV212">
            <v>-0.2</v>
          </cell>
          <cell r="FW212">
            <v>2.1</v>
          </cell>
          <cell r="FX212">
            <v>0.6</v>
          </cell>
          <cell r="FY212">
            <v>-0.2</v>
          </cell>
          <cell r="FZ212">
            <v>-0.8</v>
          </cell>
          <cell r="GA212">
            <v>0.7</v>
          </cell>
          <cell r="GB212">
            <v>0.7</v>
          </cell>
          <cell r="GC212">
            <v>0.4</v>
          </cell>
          <cell r="GD212">
            <v>0.8</v>
          </cell>
          <cell r="GE212">
            <v>0.5</v>
          </cell>
          <cell r="GF212">
            <v>1.7</v>
          </cell>
          <cell r="GG212">
            <v>0.7</v>
          </cell>
          <cell r="GH212">
            <v>0.7</v>
          </cell>
          <cell r="GI212">
            <v>0.9</v>
          </cell>
          <cell r="GJ212">
            <v>0.3</v>
          </cell>
          <cell r="GK212">
            <v>0.3</v>
          </cell>
          <cell r="GL212">
            <v>0.2</v>
          </cell>
          <cell r="GM212">
            <v>1.1000000000000001</v>
          </cell>
          <cell r="GN212">
            <v>1.3</v>
          </cell>
          <cell r="GO212">
            <v>0.8</v>
          </cell>
          <cell r="GP212">
            <v>0.6</v>
          </cell>
          <cell r="GQ212">
            <v>-0.5</v>
          </cell>
          <cell r="GR212">
            <v>-1.5</v>
          </cell>
          <cell r="GS212">
            <v>-1.5</v>
          </cell>
          <cell r="GT212">
            <v>1.6</v>
          </cell>
          <cell r="GU212">
            <v>0</v>
          </cell>
          <cell r="GV212">
            <v>0.1</v>
          </cell>
          <cell r="GW212">
            <v>-1.2</v>
          </cell>
          <cell r="GX212">
            <v>0</v>
          </cell>
          <cell r="GY212">
            <v>-0.4</v>
          </cell>
          <cell r="GZ212">
            <v>0.6</v>
          </cell>
          <cell r="HA212">
            <v>0.1</v>
          </cell>
          <cell r="HB212">
            <v>0.7</v>
          </cell>
          <cell r="HC212">
            <v>0.6</v>
          </cell>
          <cell r="HD212">
            <v>-0.6</v>
          </cell>
          <cell r="HE212">
            <v>0.3</v>
          </cell>
          <cell r="HF212">
            <v>0.3</v>
          </cell>
          <cell r="HG212">
            <v>0.3</v>
          </cell>
          <cell r="HH212">
            <v>0.3</v>
          </cell>
          <cell r="HI212">
            <v>-4.2</v>
          </cell>
          <cell r="HJ212">
            <v>-0.3</v>
          </cell>
          <cell r="HK212">
            <v>-0.3</v>
          </cell>
          <cell r="HL212">
            <v>-0.8</v>
          </cell>
          <cell r="HM212">
            <v>-1.5</v>
          </cell>
          <cell r="HN212">
            <v>0.8</v>
          </cell>
          <cell r="HO212">
            <v>1.1000000000000001</v>
          </cell>
          <cell r="HP212">
            <v>0.1</v>
          </cell>
          <cell r="HQ212">
            <v>-0.2</v>
          </cell>
          <cell r="HR212">
            <v>-1</v>
          </cell>
          <cell r="HS212">
            <v>0.1</v>
          </cell>
          <cell r="HT212">
            <v>-1.1000000000000001</v>
          </cell>
          <cell r="HU212">
            <v>1</v>
          </cell>
          <cell r="HV212">
            <v>-0.5</v>
          </cell>
          <cell r="HW212">
            <v>-1.7</v>
          </cell>
          <cell r="HX212">
            <v>1.9</v>
          </cell>
          <cell r="HY212">
            <v>0.5</v>
          </cell>
          <cell r="HZ212">
            <v>0.5</v>
          </cell>
          <cell r="IA212">
            <v>0.6</v>
          </cell>
          <cell r="IB212">
            <v>0.6</v>
          </cell>
          <cell r="IC212">
            <v>0.7</v>
          </cell>
          <cell r="ID212">
            <v>-1.8</v>
          </cell>
          <cell r="IE212">
            <v>0.3</v>
          </cell>
          <cell r="IF212">
            <v>1.6</v>
          </cell>
          <cell r="IG212">
            <v>0.5</v>
          </cell>
          <cell r="IH212">
            <v>0.6</v>
          </cell>
          <cell r="II212">
            <v>2.8</v>
          </cell>
          <cell r="IJ212">
            <v>6</v>
          </cell>
          <cell r="IK212">
            <v>-1.1000000000000001</v>
          </cell>
          <cell r="IL212">
            <v>0</v>
          </cell>
        </row>
        <row r="213">
          <cell r="B213">
            <v>127.5</v>
          </cell>
          <cell r="C213">
            <v>137.30000000000001</v>
          </cell>
          <cell r="D213">
            <v>152.1</v>
          </cell>
          <cell r="E213">
            <v>115.4</v>
          </cell>
          <cell r="F213">
            <v>130.30000000000001</v>
          </cell>
          <cell r="G213">
            <v>140.1</v>
          </cell>
          <cell r="H213">
            <v>160</v>
          </cell>
          <cell r="I213">
            <v>128.19999999999999</v>
          </cell>
          <cell r="J213">
            <v>123.3</v>
          </cell>
          <cell r="K213">
            <v>124.2</v>
          </cell>
          <cell r="L213">
            <v>110.6</v>
          </cell>
          <cell r="M213">
            <v>104.4</v>
          </cell>
          <cell r="N213">
            <v>123.9</v>
          </cell>
          <cell r="O213">
            <v>111.8</v>
          </cell>
          <cell r="P213">
            <v>95.6</v>
          </cell>
          <cell r="Q213">
            <v>112.7</v>
          </cell>
          <cell r="R213">
            <v>115.7</v>
          </cell>
          <cell r="S213">
            <v>111.7</v>
          </cell>
          <cell r="T213">
            <v>122.2</v>
          </cell>
          <cell r="U213">
            <v>140.1</v>
          </cell>
          <cell r="V213">
            <v>110.7</v>
          </cell>
          <cell r="W213">
            <v>137.6</v>
          </cell>
          <cell r="X213">
            <v>131.9</v>
          </cell>
          <cell r="Y213">
            <v>144.69999999999999</v>
          </cell>
          <cell r="Z213">
            <v>124.5</v>
          </cell>
          <cell r="AA213">
            <v>126.2</v>
          </cell>
          <cell r="AB213">
            <v>124.6</v>
          </cell>
          <cell r="AC213">
            <v>128.80000000000001</v>
          </cell>
          <cell r="AD213">
            <v>145.30000000000001</v>
          </cell>
          <cell r="AE213">
            <v>139.69999999999999</v>
          </cell>
          <cell r="AF213">
            <v>139.1</v>
          </cell>
          <cell r="AG213">
            <v>123.7</v>
          </cell>
          <cell r="AH213">
            <v>118</v>
          </cell>
          <cell r="AI213">
            <v>123.7</v>
          </cell>
          <cell r="AJ213">
            <v>169.2</v>
          </cell>
          <cell r="AK213">
            <v>135.19999999999999</v>
          </cell>
          <cell r="AL213">
            <v>136.4</v>
          </cell>
          <cell r="AM213">
            <v>130</v>
          </cell>
          <cell r="AN213">
            <v>137</v>
          </cell>
          <cell r="AO213">
            <v>250.3</v>
          </cell>
          <cell r="AP213">
            <v>106.3</v>
          </cell>
          <cell r="AQ213">
            <v>108.9</v>
          </cell>
          <cell r="AR213">
            <v>107.8</v>
          </cell>
          <cell r="AS213">
            <v>113.9</v>
          </cell>
          <cell r="AT213">
            <v>108.5</v>
          </cell>
          <cell r="AU213">
            <v>104.5</v>
          </cell>
          <cell r="AV213">
            <v>123.2</v>
          </cell>
          <cell r="AW213">
            <v>108.8</v>
          </cell>
          <cell r="AX213">
            <v>95.8</v>
          </cell>
          <cell r="AY213">
            <v>92.1</v>
          </cell>
          <cell r="AZ213">
            <v>99.5</v>
          </cell>
          <cell r="BA213">
            <v>95.9</v>
          </cell>
          <cell r="BB213">
            <v>99.2</v>
          </cell>
          <cell r="BC213">
            <v>98.3</v>
          </cell>
          <cell r="BD213">
            <v>136</v>
          </cell>
          <cell r="BE213">
            <v>96.2</v>
          </cell>
          <cell r="BF213">
            <v>122.3</v>
          </cell>
          <cell r="BG213">
            <v>121.5</v>
          </cell>
          <cell r="BH213">
            <v>117.3</v>
          </cell>
          <cell r="BI213">
            <v>127.5</v>
          </cell>
          <cell r="BJ213">
            <v>102.6</v>
          </cell>
          <cell r="BK213">
            <v>86.6</v>
          </cell>
          <cell r="BL213">
            <v>103</v>
          </cell>
          <cell r="BM213">
            <v>103.4</v>
          </cell>
          <cell r="BN213">
            <v>122.6</v>
          </cell>
          <cell r="BO213">
            <v>113</v>
          </cell>
          <cell r="BP213">
            <v>119.1</v>
          </cell>
          <cell r="BQ213">
            <v>120.8</v>
          </cell>
          <cell r="BR213">
            <v>112.7</v>
          </cell>
          <cell r="BS213">
            <v>121.7</v>
          </cell>
          <cell r="BT213">
            <v>106.4</v>
          </cell>
          <cell r="BU213">
            <v>106.2</v>
          </cell>
          <cell r="BV213">
            <v>106.2</v>
          </cell>
          <cell r="BW213">
            <v>102.6</v>
          </cell>
          <cell r="BX213">
            <v>112.1</v>
          </cell>
          <cell r="BY213">
            <v>123.9</v>
          </cell>
          <cell r="BZ213">
            <v>120</v>
          </cell>
          <cell r="CA213">
            <v>130.19999999999999</v>
          </cell>
          <cell r="CB213">
            <v>123.5</v>
          </cell>
          <cell r="CC213">
            <v>152.80000000000001</v>
          </cell>
          <cell r="CD213">
            <v>140.9</v>
          </cell>
          <cell r="CE213">
            <v>134.30000000000001</v>
          </cell>
          <cell r="CF213">
            <v>152.80000000000001</v>
          </cell>
          <cell r="CG213">
            <v>154.6</v>
          </cell>
          <cell r="CH213">
            <v>157.19999999999999</v>
          </cell>
          <cell r="CI213">
            <v>161.9</v>
          </cell>
          <cell r="CJ213">
            <v>124.5</v>
          </cell>
          <cell r="CK213">
            <v>151.4</v>
          </cell>
          <cell r="CL213">
            <v>134.4</v>
          </cell>
          <cell r="CM213">
            <v>121.2</v>
          </cell>
          <cell r="CN213">
            <v>119</v>
          </cell>
          <cell r="CO213">
            <v>105.5</v>
          </cell>
          <cell r="CP213">
            <v>110.7</v>
          </cell>
          <cell r="CQ213">
            <v>122.8</v>
          </cell>
          <cell r="CR213">
            <v>107.5</v>
          </cell>
          <cell r="CS213">
            <v>158</v>
          </cell>
          <cell r="CT213">
            <v>157</v>
          </cell>
          <cell r="CU213">
            <v>101.2</v>
          </cell>
          <cell r="CV213">
            <v>111.5</v>
          </cell>
          <cell r="CW213">
            <v>100</v>
          </cell>
          <cell r="CX213">
            <v>120.2</v>
          </cell>
          <cell r="CY213">
            <v>82.7</v>
          </cell>
          <cell r="CZ213">
            <v>68.400000000000006</v>
          </cell>
          <cell r="DA213">
            <v>107.9</v>
          </cell>
          <cell r="DB213">
            <v>163.19999999999999</v>
          </cell>
          <cell r="DC213">
            <v>104.9</v>
          </cell>
          <cell r="DD213">
            <v>103.2</v>
          </cell>
          <cell r="DE213">
            <v>135.19999999999999</v>
          </cell>
          <cell r="DF213">
            <v>101.7</v>
          </cell>
          <cell r="DG213">
            <v>99.8</v>
          </cell>
          <cell r="DH213">
            <v>101.5</v>
          </cell>
          <cell r="DI213">
            <v>130.80000000000001</v>
          </cell>
          <cell r="DJ213">
            <v>149</v>
          </cell>
          <cell r="DK213">
            <v>103.1</v>
          </cell>
          <cell r="DL213">
            <v>109.8</v>
          </cell>
          <cell r="DM213">
            <v>118.3</v>
          </cell>
          <cell r="DN213">
            <v>99.3</v>
          </cell>
          <cell r="DO213">
            <v>177.8</v>
          </cell>
          <cell r="DW213">
            <v>153.80000000000001</v>
          </cell>
          <cell r="DY213">
            <v>1.2</v>
          </cell>
          <cell r="DZ213">
            <v>1.9</v>
          </cell>
          <cell r="EA213">
            <v>1.3</v>
          </cell>
          <cell r="EB213">
            <v>2.2000000000000002</v>
          </cell>
          <cell r="EC213">
            <v>3.6</v>
          </cell>
          <cell r="ED213">
            <v>1.5</v>
          </cell>
          <cell r="EE213">
            <v>2.8</v>
          </cell>
          <cell r="EF213">
            <v>0.6</v>
          </cell>
          <cell r="EG213">
            <v>-1.4</v>
          </cell>
          <cell r="EH213">
            <v>2.7</v>
          </cell>
          <cell r="EI213">
            <v>1</v>
          </cell>
          <cell r="EJ213">
            <v>0.9</v>
          </cell>
          <cell r="EK213">
            <v>2.7</v>
          </cell>
          <cell r="EL213">
            <v>1.9</v>
          </cell>
          <cell r="EM213">
            <v>1.2</v>
          </cell>
          <cell r="EN213">
            <v>0.4</v>
          </cell>
          <cell r="EO213">
            <v>0.3</v>
          </cell>
          <cell r="EP213">
            <v>0.7</v>
          </cell>
          <cell r="EQ213">
            <v>1.1000000000000001</v>
          </cell>
          <cell r="ER213">
            <v>6.8</v>
          </cell>
          <cell r="ES213">
            <v>-3.7</v>
          </cell>
          <cell r="ET213">
            <v>0.7</v>
          </cell>
          <cell r="EU213">
            <v>0.6</v>
          </cell>
          <cell r="EV213">
            <v>0.6</v>
          </cell>
          <cell r="EW213">
            <v>1.3</v>
          </cell>
          <cell r="EX213">
            <v>1</v>
          </cell>
          <cell r="EY213">
            <v>1.5</v>
          </cell>
          <cell r="EZ213">
            <v>0.8</v>
          </cell>
          <cell r="FA213">
            <v>1.8</v>
          </cell>
          <cell r="FB213">
            <v>0.1</v>
          </cell>
          <cell r="FC213">
            <v>1.2</v>
          </cell>
          <cell r="FD213">
            <v>1.5</v>
          </cell>
          <cell r="FE213">
            <v>0.3</v>
          </cell>
          <cell r="FF213">
            <v>0.3</v>
          </cell>
          <cell r="FG213">
            <v>0.8</v>
          </cell>
          <cell r="FH213">
            <v>0.5</v>
          </cell>
          <cell r="FI213">
            <v>0.7</v>
          </cell>
          <cell r="FJ213">
            <v>0.2</v>
          </cell>
          <cell r="FK213">
            <v>0.6</v>
          </cell>
          <cell r="FL213">
            <v>1.3</v>
          </cell>
          <cell r="FM213">
            <v>-0.6</v>
          </cell>
          <cell r="FN213">
            <v>0.1</v>
          </cell>
          <cell r="FO213">
            <v>-0.3</v>
          </cell>
          <cell r="FP213">
            <v>1.7</v>
          </cell>
          <cell r="FQ213">
            <v>-0.3</v>
          </cell>
          <cell r="FR213">
            <v>-0.2</v>
          </cell>
          <cell r="FS213">
            <v>-1</v>
          </cell>
          <cell r="FT213">
            <v>-1.7</v>
          </cell>
          <cell r="FU213">
            <v>-1.2</v>
          </cell>
          <cell r="FV213">
            <v>-0.9</v>
          </cell>
          <cell r="FW213">
            <v>-1.6</v>
          </cell>
          <cell r="FX213">
            <v>-0.9</v>
          </cell>
          <cell r="FY213">
            <v>-0.9</v>
          </cell>
          <cell r="FZ213">
            <v>-1</v>
          </cell>
          <cell r="GA213">
            <v>0.1</v>
          </cell>
          <cell r="GB213">
            <v>0.7</v>
          </cell>
          <cell r="GC213">
            <v>0.7</v>
          </cell>
          <cell r="GD213">
            <v>0.2</v>
          </cell>
          <cell r="GE213">
            <v>1.1000000000000001</v>
          </cell>
          <cell r="GF213">
            <v>-1.6</v>
          </cell>
          <cell r="GG213">
            <v>0</v>
          </cell>
          <cell r="GH213">
            <v>1.1000000000000001</v>
          </cell>
          <cell r="GI213">
            <v>1.5</v>
          </cell>
          <cell r="GJ213">
            <v>0</v>
          </cell>
          <cell r="GK213">
            <v>0.2</v>
          </cell>
          <cell r="GL213">
            <v>-1</v>
          </cell>
          <cell r="GM213">
            <v>-1.3</v>
          </cell>
          <cell r="GN213">
            <v>-1.9</v>
          </cell>
          <cell r="GO213">
            <v>-0.5</v>
          </cell>
          <cell r="GP213">
            <v>0.2</v>
          </cell>
          <cell r="GQ213">
            <v>-0.4</v>
          </cell>
          <cell r="GR213">
            <v>-0.3</v>
          </cell>
          <cell r="GS213">
            <v>-0.3</v>
          </cell>
          <cell r="GT213">
            <v>-1.4</v>
          </cell>
          <cell r="GU213">
            <v>1.1000000000000001</v>
          </cell>
          <cell r="GV213">
            <v>-0.1</v>
          </cell>
          <cell r="GW213">
            <v>-0.1</v>
          </cell>
          <cell r="GX213">
            <v>1.3</v>
          </cell>
          <cell r="GY213">
            <v>0.8</v>
          </cell>
          <cell r="GZ213">
            <v>0.5</v>
          </cell>
          <cell r="HA213">
            <v>1.4</v>
          </cell>
          <cell r="HB213">
            <v>0.9</v>
          </cell>
          <cell r="HC213">
            <v>0.5</v>
          </cell>
          <cell r="HD213">
            <v>-9.6999999999999993</v>
          </cell>
          <cell r="HE213">
            <v>-14.3</v>
          </cell>
          <cell r="HF213">
            <v>-17.8</v>
          </cell>
          <cell r="HG213">
            <v>0.2</v>
          </cell>
          <cell r="HH213">
            <v>0.9</v>
          </cell>
          <cell r="HI213">
            <v>7.7</v>
          </cell>
          <cell r="HJ213">
            <v>-0.6</v>
          </cell>
          <cell r="HK213">
            <v>-0.7</v>
          </cell>
          <cell r="HL213">
            <v>-0.5</v>
          </cell>
          <cell r="HM213">
            <v>-2.6</v>
          </cell>
          <cell r="HN213">
            <v>0.9</v>
          </cell>
          <cell r="HO213">
            <v>0.5</v>
          </cell>
          <cell r="HP213">
            <v>0.3</v>
          </cell>
          <cell r="HQ213">
            <v>0.8</v>
          </cell>
          <cell r="HR213">
            <v>-2.8</v>
          </cell>
          <cell r="HS213">
            <v>0</v>
          </cell>
          <cell r="HT213">
            <v>-3.1</v>
          </cell>
          <cell r="HU213">
            <v>0.8</v>
          </cell>
          <cell r="HV213">
            <v>-2.2000000000000002</v>
          </cell>
          <cell r="HW213">
            <v>-3</v>
          </cell>
          <cell r="HX213">
            <v>-1.2</v>
          </cell>
          <cell r="HY213">
            <v>1.4</v>
          </cell>
          <cell r="HZ213">
            <v>2.4</v>
          </cell>
          <cell r="IA213">
            <v>0.4</v>
          </cell>
          <cell r="IB213">
            <v>0.9</v>
          </cell>
          <cell r="IC213">
            <v>0</v>
          </cell>
          <cell r="ID213">
            <v>2</v>
          </cell>
          <cell r="IE213">
            <v>1</v>
          </cell>
          <cell r="IF213">
            <v>-1.2</v>
          </cell>
          <cell r="IG213">
            <v>0.7</v>
          </cell>
          <cell r="IH213">
            <v>1.9</v>
          </cell>
          <cell r="II213">
            <v>1.4</v>
          </cell>
          <cell r="IJ213">
            <v>2.8</v>
          </cell>
          <cell r="IK213">
            <v>-0.7</v>
          </cell>
          <cell r="IL213">
            <v>4.4000000000000004</v>
          </cell>
        </row>
        <row r="214">
          <cell r="B214">
            <v>127.8</v>
          </cell>
          <cell r="C214">
            <v>138.4</v>
          </cell>
          <cell r="D214">
            <v>152.6</v>
          </cell>
          <cell r="E214">
            <v>116</v>
          </cell>
          <cell r="F214">
            <v>134.6</v>
          </cell>
          <cell r="G214">
            <v>141.1</v>
          </cell>
          <cell r="H214">
            <v>162.9</v>
          </cell>
          <cell r="I214">
            <v>128</v>
          </cell>
          <cell r="J214">
            <v>122.7</v>
          </cell>
          <cell r="K214">
            <v>125.2</v>
          </cell>
          <cell r="L214">
            <v>112.6</v>
          </cell>
          <cell r="M214">
            <v>107.8</v>
          </cell>
          <cell r="N214">
            <v>129.6</v>
          </cell>
          <cell r="O214">
            <v>113.3</v>
          </cell>
          <cell r="P214">
            <v>96.7</v>
          </cell>
          <cell r="Q214">
            <v>110.5</v>
          </cell>
          <cell r="R214">
            <v>117.8</v>
          </cell>
          <cell r="S214">
            <v>112.5</v>
          </cell>
          <cell r="T214">
            <v>119.1</v>
          </cell>
          <cell r="U214">
            <v>139.5</v>
          </cell>
          <cell r="V214">
            <v>105.7</v>
          </cell>
          <cell r="W214">
            <v>138.4</v>
          </cell>
          <cell r="X214">
            <v>131.19999999999999</v>
          </cell>
          <cell r="Y214">
            <v>147.5</v>
          </cell>
          <cell r="Z214">
            <v>125.2</v>
          </cell>
          <cell r="AA214">
            <v>126.8</v>
          </cell>
          <cell r="AB214">
            <v>125.4</v>
          </cell>
          <cell r="AC214">
            <v>129.30000000000001</v>
          </cell>
          <cell r="AD214">
            <v>149.80000000000001</v>
          </cell>
          <cell r="AE214">
            <v>141.30000000000001</v>
          </cell>
          <cell r="AF214">
            <v>138.69999999999999</v>
          </cell>
          <cell r="AG214">
            <v>124.4</v>
          </cell>
          <cell r="AH214">
            <v>116.7</v>
          </cell>
          <cell r="AI214">
            <v>124.1</v>
          </cell>
          <cell r="AJ214">
            <v>170.3</v>
          </cell>
          <cell r="AK214">
            <v>135.9</v>
          </cell>
          <cell r="AL214">
            <v>137.1</v>
          </cell>
          <cell r="AM214">
            <v>130.9</v>
          </cell>
          <cell r="AN214">
            <v>137.5</v>
          </cell>
          <cell r="AO214">
            <v>252.7</v>
          </cell>
          <cell r="AP214">
            <v>106.7</v>
          </cell>
          <cell r="AQ214">
            <v>108.9</v>
          </cell>
          <cell r="AR214">
            <v>108.2</v>
          </cell>
          <cell r="AS214">
            <v>112.2</v>
          </cell>
          <cell r="AT214">
            <v>108.2</v>
          </cell>
          <cell r="AU214">
            <v>103.9</v>
          </cell>
          <cell r="AV214">
            <v>124.7</v>
          </cell>
          <cell r="AW214">
            <v>109.7</v>
          </cell>
          <cell r="AX214">
            <v>96.4</v>
          </cell>
          <cell r="AY214">
            <v>92.8</v>
          </cell>
          <cell r="AZ214">
            <v>99.8</v>
          </cell>
          <cell r="BA214">
            <v>97.1</v>
          </cell>
          <cell r="BB214">
            <v>101.2</v>
          </cell>
          <cell r="BC214">
            <v>101.3</v>
          </cell>
          <cell r="BD214">
            <v>136.1</v>
          </cell>
          <cell r="BE214">
            <v>96.6</v>
          </cell>
          <cell r="BF214">
            <v>123.1</v>
          </cell>
          <cell r="BG214">
            <v>120.8</v>
          </cell>
          <cell r="BH214">
            <v>116.2</v>
          </cell>
          <cell r="BI214">
            <v>127</v>
          </cell>
          <cell r="BJ214">
            <v>102.6</v>
          </cell>
          <cell r="BK214">
            <v>87.2</v>
          </cell>
          <cell r="BL214">
            <v>104</v>
          </cell>
          <cell r="BM214">
            <v>103.4</v>
          </cell>
          <cell r="BN214">
            <v>122.4</v>
          </cell>
          <cell r="BO214">
            <v>113.6</v>
          </cell>
          <cell r="BP214">
            <v>120.6</v>
          </cell>
          <cell r="BQ214">
            <v>123.3</v>
          </cell>
          <cell r="BR214">
            <v>111.8</v>
          </cell>
          <cell r="BS214">
            <v>121.2</v>
          </cell>
          <cell r="BT214">
            <v>107.6</v>
          </cell>
          <cell r="BU214">
            <v>106.7</v>
          </cell>
          <cell r="BV214">
            <v>106.7</v>
          </cell>
          <cell r="BW214">
            <v>105.9</v>
          </cell>
          <cell r="BX214">
            <v>112.6</v>
          </cell>
          <cell r="BY214">
            <v>122.8</v>
          </cell>
          <cell r="BZ214">
            <v>121.6</v>
          </cell>
          <cell r="CA214">
            <v>131.30000000000001</v>
          </cell>
          <cell r="CB214">
            <v>122.2</v>
          </cell>
          <cell r="CC214">
            <v>153.5</v>
          </cell>
          <cell r="CD214">
            <v>142.4</v>
          </cell>
          <cell r="CE214">
            <v>135.1</v>
          </cell>
          <cell r="CF214">
            <v>153.5</v>
          </cell>
          <cell r="CG214">
            <v>155.19999999999999</v>
          </cell>
          <cell r="CH214">
            <v>158</v>
          </cell>
          <cell r="CI214">
            <v>162.4</v>
          </cell>
          <cell r="CJ214">
            <v>124.7</v>
          </cell>
          <cell r="CK214">
            <v>153.4</v>
          </cell>
          <cell r="CL214">
            <v>134.6</v>
          </cell>
          <cell r="CM214">
            <v>122.9</v>
          </cell>
          <cell r="CN214">
            <v>120.7</v>
          </cell>
          <cell r="CO214">
            <v>105.1</v>
          </cell>
          <cell r="CP214">
            <v>116.5</v>
          </cell>
          <cell r="CQ214">
            <v>123</v>
          </cell>
          <cell r="CR214">
            <v>107.2</v>
          </cell>
          <cell r="CS214">
            <v>158</v>
          </cell>
          <cell r="CT214">
            <v>157.4</v>
          </cell>
          <cell r="CU214">
            <v>100.9</v>
          </cell>
          <cell r="CV214">
            <v>111.5</v>
          </cell>
          <cell r="CW214">
            <v>99.7</v>
          </cell>
          <cell r="CX214">
            <v>119.8</v>
          </cell>
          <cell r="CY214">
            <v>80.599999999999994</v>
          </cell>
          <cell r="CZ214">
            <v>66.3</v>
          </cell>
          <cell r="DA214">
            <v>106.5</v>
          </cell>
          <cell r="DB214">
            <v>164.1</v>
          </cell>
          <cell r="DC214">
            <v>103.6</v>
          </cell>
          <cell r="DD214">
            <v>105.3</v>
          </cell>
          <cell r="DE214">
            <v>135.30000000000001</v>
          </cell>
          <cell r="DF214">
            <v>101</v>
          </cell>
          <cell r="DG214">
            <v>100.2</v>
          </cell>
          <cell r="DH214">
            <v>102.2</v>
          </cell>
          <cell r="DI214">
            <v>127.5</v>
          </cell>
          <cell r="DJ214">
            <v>149.30000000000001</v>
          </cell>
          <cell r="DK214">
            <v>104.1</v>
          </cell>
          <cell r="DL214">
            <v>109.1</v>
          </cell>
          <cell r="DM214">
            <v>111.1</v>
          </cell>
          <cell r="DN214">
            <v>106.5</v>
          </cell>
          <cell r="DO214">
            <v>177.8</v>
          </cell>
          <cell r="DW214">
            <v>154.4</v>
          </cell>
          <cell r="DY214">
            <v>0.2</v>
          </cell>
          <cell r="DZ214">
            <v>0.8</v>
          </cell>
          <cell r="EA214">
            <v>0.3</v>
          </cell>
          <cell r="EB214">
            <v>0.5</v>
          </cell>
          <cell r="EC214">
            <v>3.3</v>
          </cell>
          <cell r="ED214">
            <v>0.7</v>
          </cell>
          <cell r="EE214">
            <v>1.8</v>
          </cell>
          <cell r="EF214">
            <v>-0.2</v>
          </cell>
          <cell r="EG214">
            <v>-0.5</v>
          </cell>
          <cell r="EH214">
            <v>0.8</v>
          </cell>
          <cell r="EI214">
            <v>1.8</v>
          </cell>
          <cell r="EJ214">
            <v>3.3</v>
          </cell>
          <cell r="EK214">
            <v>4.5999999999999996</v>
          </cell>
          <cell r="EL214">
            <v>1.3</v>
          </cell>
          <cell r="EM214">
            <v>1.2</v>
          </cell>
          <cell r="EN214">
            <v>-2</v>
          </cell>
          <cell r="EO214">
            <v>1.8</v>
          </cell>
          <cell r="EP214">
            <v>0.7</v>
          </cell>
          <cell r="EQ214">
            <v>-2.5</v>
          </cell>
          <cell r="ER214">
            <v>-0.4</v>
          </cell>
          <cell r="ES214">
            <v>-4.5</v>
          </cell>
          <cell r="ET214">
            <v>0.6</v>
          </cell>
          <cell r="EU214">
            <v>-0.5</v>
          </cell>
          <cell r="EV214">
            <v>1.9</v>
          </cell>
          <cell r="EW214">
            <v>0.6</v>
          </cell>
          <cell r="EX214">
            <v>0.5</v>
          </cell>
          <cell r="EY214">
            <v>0.6</v>
          </cell>
          <cell r="EZ214">
            <v>0.4</v>
          </cell>
          <cell r="FA214">
            <v>3.1</v>
          </cell>
          <cell r="FB214">
            <v>1.1000000000000001</v>
          </cell>
          <cell r="FC214">
            <v>-0.3</v>
          </cell>
          <cell r="FD214">
            <v>0.6</v>
          </cell>
          <cell r="FE214">
            <v>-1.1000000000000001</v>
          </cell>
          <cell r="FF214">
            <v>0.3</v>
          </cell>
          <cell r="FG214">
            <v>0.7</v>
          </cell>
          <cell r="FH214">
            <v>0.5</v>
          </cell>
          <cell r="FI214">
            <v>0.5</v>
          </cell>
          <cell r="FJ214">
            <v>0.7</v>
          </cell>
          <cell r="FK214">
            <v>0.4</v>
          </cell>
          <cell r="FL214">
            <v>1</v>
          </cell>
          <cell r="FM214">
            <v>0.4</v>
          </cell>
          <cell r="FN214">
            <v>0</v>
          </cell>
          <cell r="FO214">
            <v>0.4</v>
          </cell>
          <cell r="FP214">
            <v>-1.5</v>
          </cell>
          <cell r="FQ214">
            <v>-0.3</v>
          </cell>
          <cell r="FR214">
            <v>-0.6</v>
          </cell>
          <cell r="FS214">
            <v>1.2</v>
          </cell>
          <cell r="FT214">
            <v>0.8</v>
          </cell>
          <cell r="FU214">
            <v>0.6</v>
          </cell>
          <cell r="FV214">
            <v>0.8</v>
          </cell>
          <cell r="FW214">
            <v>0.3</v>
          </cell>
          <cell r="FX214">
            <v>1.3</v>
          </cell>
          <cell r="FY214">
            <v>2</v>
          </cell>
          <cell r="FZ214">
            <v>3.1</v>
          </cell>
          <cell r="GA214">
            <v>0.1</v>
          </cell>
          <cell r="GB214">
            <v>0.4</v>
          </cell>
          <cell r="GC214">
            <v>0.7</v>
          </cell>
          <cell r="GD214">
            <v>-0.6</v>
          </cell>
          <cell r="GE214">
            <v>-0.9</v>
          </cell>
          <cell r="GF214">
            <v>-0.4</v>
          </cell>
          <cell r="GG214">
            <v>0</v>
          </cell>
          <cell r="GH214">
            <v>0.7</v>
          </cell>
          <cell r="GI214">
            <v>1</v>
          </cell>
          <cell r="GJ214">
            <v>0</v>
          </cell>
          <cell r="GK214">
            <v>-0.2</v>
          </cell>
          <cell r="GL214">
            <v>0.5</v>
          </cell>
          <cell r="GM214">
            <v>1.3</v>
          </cell>
          <cell r="GN214">
            <v>2.1</v>
          </cell>
          <cell r="GO214">
            <v>-0.8</v>
          </cell>
          <cell r="GP214">
            <v>-0.4</v>
          </cell>
          <cell r="GQ214">
            <v>1.1000000000000001</v>
          </cell>
          <cell r="GR214">
            <v>0.5</v>
          </cell>
          <cell r="GS214">
            <v>0.5</v>
          </cell>
          <cell r="GT214">
            <v>3.2</v>
          </cell>
          <cell r="GU214">
            <v>0.4</v>
          </cell>
          <cell r="GV214">
            <v>-0.9</v>
          </cell>
          <cell r="GW214">
            <v>1.3</v>
          </cell>
          <cell r="GX214">
            <v>0.8</v>
          </cell>
          <cell r="GY214">
            <v>-1.1000000000000001</v>
          </cell>
          <cell r="GZ214">
            <v>0.5</v>
          </cell>
          <cell r="HA214">
            <v>1.1000000000000001</v>
          </cell>
          <cell r="HB214">
            <v>0.6</v>
          </cell>
          <cell r="HC214">
            <v>0.5</v>
          </cell>
          <cell r="HD214">
            <v>0.4</v>
          </cell>
          <cell r="HE214">
            <v>0.5</v>
          </cell>
          <cell r="HF214">
            <v>0.3</v>
          </cell>
          <cell r="HG214">
            <v>0.2</v>
          </cell>
          <cell r="HH214">
            <v>1.3</v>
          </cell>
          <cell r="HI214">
            <v>0.1</v>
          </cell>
          <cell r="HJ214">
            <v>1.4</v>
          </cell>
          <cell r="HK214">
            <v>1.4</v>
          </cell>
          <cell r="HL214">
            <v>-0.4</v>
          </cell>
          <cell r="HM214">
            <v>5.2</v>
          </cell>
          <cell r="HN214">
            <v>0.2</v>
          </cell>
          <cell r="HO214">
            <v>-0.3</v>
          </cell>
          <cell r="HP214">
            <v>0</v>
          </cell>
          <cell r="HQ214">
            <v>0.3</v>
          </cell>
          <cell r="HR214">
            <v>-0.3</v>
          </cell>
          <cell r="HS214">
            <v>0</v>
          </cell>
          <cell r="HT214">
            <v>-0.3</v>
          </cell>
          <cell r="HU214">
            <v>-0.3</v>
          </cell>
          <cell r="HV214">
            <v>-2.5</v>
          </cell>
          <cell r="HW214">
            <v>-3.1</v>
          </cell>
          <cell r="HX214">
            <v>-1.3</v>
          </cell>
          <cell r="HY214">
            <v>0.6</v>
          </cell>
          <cell r="HZ214">
            <v>-1.2</v>
          </cell>
          <cell r="IA214">
            <v>2</v>
          </cell>
          <cell r="IB214">
            <v>0.1</v>
          </cell>
          <cell r="IC214">
            <v>-0.7</v>
          </cell>
          <cell r="ID214">
            <v>0.4</v>
          </cell>
          <cell r="IE214">
            <v>0.7</v>
          </cell>
          <cell r="IF214">
            <v>-2.5</v>
          </cell>
          <cell r="IG214">
            <v>0.2</v>
          </cell>
          <cell r="IH214">
            <v>1</v>
          </cell>
          <cell r="II214">
            <v>-0.6</v>
          </cell>
          <cell r="IJ214">
            <v>-6.1</v>
          </cell>
          <cell r="IK214">
            <v>7.3</v>
          </cell>
          <cell r="IL214">
            <v>0</v>
          </cell>
        </row>
        <row r="215">
          <cell r="B215">
            <v>128.5</v>
          </cell>
          <cell r="C215">
            <v>139.1</v>
          </cell>
          <cell r="D215">
            <v>153.9</v>
          </cell>
          <cell r="E215">
            <v>116.3</v>
          </cell>
          <cell r="F215">
            <v>133.6</v>
          </cell>
          <cell r="G215">
            <v>142.6</v>
          </cell>
          <cell r="H215">
            <v>164.3</v>
          </cell>
          <cell r="I215">
            <v>130.69999999999999</v>
          </cell>
          <cell r="J215">
            <v>121</v>
          </cell>
          <cell r="K215">
            <v>125</v>
          </cell>
          <cell r="L215">
            <v>112.8</v>
          </cell>
          <cell r="M215">
            <v>108</v>
          </cell>
          <cell r="N215">
            <v>126.6</v>
          </cell>
          <cell r="O215">
            <v>116</v>
          </cell>
          <cell r="P215">
            <v>95.9</v>
          </cell>
          <cell r="Q215">
            <v>111.8</v>
          </cell>
          <cell r="R215">
            <v>119.5</v>
          </cell>
          <cell r="S215">
            <v>112.6</v>
          </cell>
          <cell r="T215">
            <v>118.3</v>
          </cell>
          <cell r="U215">
            <v>144.9</v>
          </cell>
          <cell r="V215">
            <v>100.5</v>
          </cell>
          <cell r="W215">
            <v>138.6</v>
          </cell>
          <cell r="X215">
            <v>131.19999999999999</v>
          </cell>
          <cell r="Y215">
            <v>148</v>
          </cell>
          <cell r="Z215">
            <v>126.3</v>
          </cell>
          <cell r="AA215">
            <v>127.8</v>
          </cell>
          <cell r="AB215">
            <v>126.6</v>
          </cell>
          <cell r="AC215">
            <v>131.4</v>
          </cell>
          <cell r="AD215">
            <v>154</v>
          </cell>
          <cell r="AE215">
            <v>143.80000000000001</v>
          </cell>
          <cell r="AF215">
            <v>139.1</v>
          </cell>
          <cell r="AG215">
            <v>125.3</v>
          </cell>
          <cell r="AH215">
            <v>119.4</v>
          </cell>
          <cell r="AI215">
            <v>127.1</v>
          </cell>
          <cell r="AJ215">
            <v>170.8</v>
          </cell>
          <cell r="AK215">
            <v>135.6</v>
          </cell>
          <cell r="AL215">
            <v>136.6</v>
          </cell>
          <cell r="AM215">
            <v>130.5</v>
          </cell>
          <cell r="AN215">
            <v>137.6</v>
          </cell>
          <cell r="AO215">
            <v>255.2</v>
          </cell>
          <cell r="AP215">
            <v>106.2</v>
          </cell>
          <cell r="AQ215">
            <v>108.2</v>
          </cell>
          <cell r="AR215">
            <v>106.7</v>
          </cell>
          <cell r="AS215">
            <v>113.4</v>
          </cell>
          <cell r="AT215">
            <v>107.8</v>
          </cell>
          <cell r="AU215">
            <v>103.5</v>
          </cell>
          <cell r="AV215">
            <v>124.5</v>
          </cell>
          <cell r="AW215">
            <v>110.4</v>
          </cell>
          <cell r="AX215">
            <v>95.4</v>
          </cell>
          <cell r="AY215">
            <v>91.9</v>
          </cell>
          <cell r="AZ215">
            <v>98.7</v>
          </cell>
          <cell r="BA215">
            <v>96.6</v>
          </cell>
          <cell r="BB215">
            <v>100.7</v>
          </cell>
          <cell r="BC215">
            <v>100.5</v>
          </cell>
          <cell r="BD215">
            <v>136.4</v>
          </cell>
          <cell r="BE215">
            <v>98.1</v>
          </cell>
          <cell r="BF215">
            <v>123.9</v>
          </cell>
          <cell r="BG215">
            <v>121.7</v>
          </cell>
          <cell r="BH215">
            <v>115.9</v>
          </cell>
          <cell r="BI215">
            <v>127.1</v>
          </cell>
          <cell r="BJ215">
            <v>105.8</v>
          </cell>
          <cell r="BK215">
            <v>89.1</v>
          </cell>
          <cell r="BL215">
            <v>106.1</v>
          </cell>
          <cell r="BM215">
            <v>108.8</v>
          </cell>
          <cell r="BN215">
            <v>123.2</v>
          </cell>
          <cell r="BO215">
            <v>113</v>
          </cell>
          <cell r="BP215">
            <v>120.1</v>
          </cell>
          <cell r="BQ215">
            <v>122.5</v>
          </cell>
          <cell r="BR215">
            <v>112.2</v>
          </cell>
          <cell r="BS215">
            <v>120.8</v>
          </cell>
          <cell r="BT215">
            <v>107.5</v>
          </cell>
          <cell r="BU215">
            <v>106.7</v>
          </cell>
          <cell r="BV215">
            <v>106.7</v>
          </cell>
          <cell r="BW215">
            <v>105.1</v>
          </cell>
          <cell r="BX215">
            <v>113.1</v>
          </cell>
          <cell r="BY215">
            <v>123</v>
          </cell>
          <cell r="BZ215">
            <v>122.2</v>
          </cell>
          <cell r="CA215">
            <v>131.1</v>
          </cell>
          <cell r="CB215">
            <v>123.4</v>
          </cell>
          <cell r="CC215">
            <v>155.4</v>
          </cell>
          <cell r="CD215">
            <v>144</v>
          </cell>
          <cell r="CE215">
            <v>137.1</v>
          </cell>
          <cell r="CF215">
            <v>155.4</v>
          </cell>
          <cell r="CG215">
            <v>156.80000000000001</v>
          </cell>
          <cell r="CH215">
            <v>161.1</v>
          </cell>
          <cell r="CI215">
            <v>166.2</v>
          </cell>
          <cell r="CJ215">
            <v>125.4</v>
          </cell>
          <cell r="CK215">
            <v>154.4</v>
          </cell>
          <cell r="CL215">
            <v>131.9</v>
          </cell>
          <cell r="CM215">
            <v>126.9</v>
          </cell>
          <cell r="CN215">
            <v>124.8</v>
          </cell>
          <cell r="CO215">
            <v>105.8</v>
          </cell>
          <cell r="CP215">
            <v>126.8</v>
          </cell>
          <cell r="CQ215">
            <v>123.7</v>
          </cell>
          <cell r="CR215">
            <v>107.9</v>
          </cell>
          <cell r="CS215">
            <v>161.1</v>
          </cell>
          <cell r="CT215">
            <v>161</v>
          </cell>
          <cell r="CU215">
            <v>97.7</v>
          </cell>
          <cell r="CV215">
            <v>111.5</v>
          </cell>
          <cell r="CW215">
            <v>96.2</v>
          </cell>
          <cell r="CX215">
            <v>120.4</v>
          </cell>
          <cell r="CY215">
            <v>77.5</v>
          </cell>
          <cell r="CZ215">
            <v>62.4</v>
          </cell>
          <cell r="DA215">
            <v>105.8</v>
          </cell>
          <cell r="DB215">
            <v>165.7</v>
          </cell>
          <cell r="DC215">
            <v>103.5</v>
          </cell>
          <cell r="DD215">
            <v>107.3</v>
          </cell>
          <cell r="DE215">
            <v>135.80000000000001</v>
          </cell>
          <cell r="DF215">
            <v>100.5</v>
          </cell>
          <cell r="DG215">
            <v>99.1</v>
          </cell>
          <cell r="DH215">
            <v>103.9</v>
          </cell>
          <cell r="DI215">
            <v>125.4</v>
          </cell>
          <cell r="DJ215">
            <v>150.19999999999999</v>
          </cell>
          <cell r="DK215">
            <v>105.2</v>
          </cell>
          <cell r="DL215">
            <v>111.5</v>
          </cell>
          <cell r="DM215">
            <v>113.6</v>
          </cell>
          <cell r="DN215">
            <v>108.8</v>
          </cell>
          <cell r="DO215">
            <v>177.8</v>
          </cell>
          <cell r="DW215">
            <v>160</v>
          </cell>
          <cell r="DY215">
            <v>0.5</v>
          </cell>
          <cell r="DZ215">
            <v>0.5</v>
          </cell>
          <cell r="EA215">
            <v>0.9</v>
          </cell>
          <cell r="EB215">
            <v>0.3</v>
          </cell>
          <cell r="EC215">
            <v>-0.7</v>
          </cell>
          <cell r="ED215">
            <v>1.1000000000000001</v>
          </cell>
          <cell r="EE215">
            <v>0.9</v>
          </cell>
          <cell r="EF215">
            <v>2.1</v>
          </cell>
          <cell r="EG215">
            <v>-1.4</v>
          </cell>
          <cell r="EH215">
            <v>-0.2</v>
          </cell>
          <cell r="EI215">
            <v>0.2</v>
          </cell>
          <cell r="EJ215">
            <v>0.2</v>
          </cell>
          <cell r="EK215">
            <v>-2.2999999999999998</v>
          </cell>
          <cell r="EL215">
            <v>2.4</v>
          </cell>
          <cell r="EM215">
            <v>-0.8</v>
          </cell>
          <cell r="EN215">
            <v>1.2</v>
          </cell>
          <cell r="EO215">
            <v>1.4</v>
          </cell>
          <cell r="EP215">
            <v>0.1</v>
          </cell>
          <cell r="EQ215">
            <v>-0.7</v>
          </cell>
          <cell r="ER215">
            <v>3.9</v>
          </cell>
          <cell r="ES215">
            <v>-4.9000000000000004</v>
          </cell>
          <cell r="ET215">
            <v>0.1</v>
          </cell>
          <cell r="EU215">
            <v>0</v>
          </cell>
          <cell r="EV215">
            <v>0.3</v>
          </cell>
          <cell r="EW215">
            <v>0.9</v>
          </cell>
          <cell r="EX215">
            <v>0.8</v>
          </cell>
          <cell r="EY215">
            <v>1</v>
          </cell>
          <cell r="EZ215">
            <v>1.6</v>
          </cell>
          <cell r="FA215">
            <v>2.8</v>
          </cell>
          <cell r="FB215">
            <v>1.8</v>
          </cell>
          <cell r="FC215">
            <v>0.3</v>
          </cell>
          <cell r="FD215">
            <v>0.7</v>
          </cell>
          <cell r="FE215">
            <v>2.2999999999999998</v>
          </cell>
          <cell r="FF215">
            <v>2.4</v>
          </cell>
          <cell r="FG215">
            <v>0.3</v>
          </cell>
          <cell r="FH215">
            <v>-0.2</v>
          </cell>
          <cell r="FI215">
            <v>-0.4</v>
          </cell>
          <cell r="FJ215">
            <v>-0.3</v>
          </cell>
          <cell r="FK215">
            <v>0.1</v>
          </cell>
          <cell r="FL215">
            <v>1</v>
          </cell>
          <cell r="FM215">
            <v>-0.5</v>
          </cell>
          <cell r="FN215">
            <v>-0.6</v>
          </cell>
          <cell r="FO215">
            <v>-1.4</v>
          </cell>
          <cell r="FP215">
            <v>1.1000000000000001</v>
          </cell>
          <cell r="FQ215">
            <v>-0.4</v>
          </cell>
          <cell r="FR215">
            <v>-0.4</v>
          </cell>
          <cell r="FS215">
            <v>-0.2</v>
          </cell>
          <cell r="FT215">
            <v>0.6</v>
          </cell>
          <cell r="FU215">
            <v>-1</v>
          </cell>
          <cell r="FV215">
            <v>-1</v>
          </cell>
          <cell r="FW215">
            <v>-1.1000000000000001</v>
          </cell>
          <cell r="FX215">
            <v>-0.5</v>
          </cell>
          <cell r="FY215">
            <v>-0.5</v>
          </cell>
          <cell r="FZ215">
            <v>-0.8</v>
          </cell>
          <cell r="GA215">
            <v>0.2</v>
          </cell>
          <cell r="GB215">
            <v>1.6</v>
          </cell>
          <cell r="GC215">
            <v>0.6</v>
          </cell>
          <cell r="GD215">
            <v>0.7</v>
          </cell>
          <cell r="GE215">
            <v>-0.3</v>
          </cell>
          <cell r="GF215">
            <v>0.1</v>
          </cell>
          <cell r="GG215">
            <v>3.1</v>
          </cell>
          <cell r="GH215">
            <v>2.2000000000000002</v>
          </cell>
          <cell r="GI215">
            <v>2</v>
          </cell>
          <cell r="GJ215">
            <v>5.2</v>
          </cell>
          <cell r="GK215">
            <v>0.7</v>
          </cell>
          <cell r="GL215">
            <v>-0.5</v>
          </cell>
          <cell r="GM215">
            <v>-0.4</v>
          </cell>
          <cell r="GN215">
            <v>-0.6</v>
          </cell>
          <cell r="GO215">
            <v>0.4</v>
          </cell>
          <cell r="GP215">
            <v>-0.3</v>
          </cell>
          <cell r="GQ215">
            <v>-0.1</v>
          </cell>
          <cell r="GR215">
            <v>0</v>
          </cell>
          <cell r="GS215">
            <v>0</v>
          </cell>
          <cell r="GT215">
            <v>-0.8</v>
          </cell>
          <cell r="GU215">
            <v>0.4</v>
          </cell>
          <cell r="GV215">
            <v>0.2</v>
          </cell>
          <cell r="GW215">
            <v>0.5</v>
          </cell>
          <cell r="GX215">
            <v>-0.2</v>
          </cell>
          <cell r="GY215">
            <v>1</v>
          </cell>
          <cell r="GZ215">
            <v>1.2</v>
          </cell>
          <cell r="HA215">
            <v>1.1000000000000001</v>
          </cell>
          <cell r="HB215">
            <v>1.5</v>
          </cell>
          <cell r="HC215">
            <v>1.2</v>
          </cell>
          <cell r="HD215">
            <v>1</v>
          </cell>
          <cell r="HE215">
            <v>2</v>
          </cell>
          <cell r="HF215">
            <v>2.2999999999999998</v>
          </cell>
          <cell r="HG215">
            <v>0.6</v>
          </cell>
          <cell r="HH215">
            <v>0.7</v>
          </cell>
          <cell r="HI215">
            <v>-2</v>
          </cell>
          <cell r="HJ215">
            <v>3.3</v>
          </cell>
          <cell r="HK215">
            <v>3.4</v>
          </cell>
          <cell r="HL215">
            <v>0.7</v>
          </cell>
          <cell r="HM215">
            <v>8.8000000000000007</v>
          </cell>
          <cell r="HN215">
            <v>0.6</v>
          </cell>
          <cell r="HO215">
            <v>0.7</v>
          </cell>
          <cell r="HP215">
            <v>2</v>
          </cell>
          <cell r="HQ215">
            <v>2.2999999999999998</v>
          </cell>
          <cell r="HR215">
            <v>-3.2</v>
          </cell>
          <cell r="HS215">
            <v>0</v>
          </cell>
          <cell r="HT215">
            <v>-3.5</v>
          </cell>
          <cell r="HU215">
            <v>0.5</v>
          </cell>
          <cell r="HV215">
            <v>-3.8</v>
          </cell>
          <cell r="HW215">
            <v>-5.9</v>
          </cell>
          <cell r="HX215">
            <v>-0.7</v>
          </cell>
          <cell r="HY215">
            <v>1</v>
          </cell>
          <cell r="HZ215">
            <v>-0.1</v>
          </cell>
          <cell r="IA215">
            <v>1.9</v>
          </cell>
          <cell r="IB215">
            <v>0.4</v>
          </cell>
          <cell r="IC215">
            <v>-0.5</v>
          </cell>
          <cell r="ID215">
            <v>-1.1000000000000001</v>
          </cell>
          <cell r="IE215">
            <v>1.7</v>
          </cell>
          <cell r="IF215">
            <v>-1.6</v>
          </cell>
          <cell r="IG215">
            <v>0.6</v>
          </cell>
          <cell r="IH215">
            <v>1.1000000000000001</v>
          </cell>
          <cell r="II215">
            <v>2.2000000000000002</v>
          </cell>
          <cell r="IJ215">
            <v>2.2999999999999998</v>
          </cell>
          <cell r="IK215">
            <v>2.2000000000000002</v>
          </cell>
          <cell r="IL215">
            <v>0</v>
          </cell>
        </row>
        <row r="216">
          <cell r="B216">
            <v>128.9</v>
          </cell>
          <cell r="C216">
            <v>141.4</v>
          </cell>
          <cell r="D216">
            <v>157.6</v>
          </cell>
          <cell r="E216">
            <v>115.8</v>
          </cell>
          <cell r="F216">
            <v>135.9</v>
          </cell>
          <cell r="G216">
            <v>143</v>
          </cell>
          <cell r="H216">
            <v>165.5</v>
          </cell>
          <cell r="I216">
            <v>129.9</v>
          </cell>
          <cell r="J216">
            <v>122.7</v>
          </cell>
          <cell r="K216">
            <v>125.5</v>
          </cell>
          <cell r="L216">
            <v>114.2</v>
          </cell>
          <cell r="M216">
            <v>108.7</v>
          </cell>
          <cell r="N216">
            <v>125.1</v>
          </cell>
          <cell r="O216">
            <v>123.1</v>
          </cell>
          <cell r="P216">
            <v>95.6</v>
          </cell>
          <cell r="Q216">
            <v>116.2</v>
          </cell>
          <cell r="R216">
            <v>119.9</v>
          </cell>
          <cell r="S216">
            <v>116.3</v>
          </cell>
          <cell r="T216">
            <v>115.6</v>
          </cell>
          <cell r="U216">
            <v>136.5</v>
          </cell>
          <cell r="V216">
            <v>101.8</v>
          </cell>
          <cell r="W216">
            <v>139.1</v>
          </cell>
          <cell r="X216">
            <v>131.19999999999999</v>
          </cell>
          <cell r="Y216">
            <v>149.30000000000001</v>
          </cell>
          <cell r="Z216">
            <v>128</v>
          </cell>
          <cell r="AA216">
            <v>129.5</v>
          </cell>
          <cell r="AB216">
            <v>128.19999999999999</v>
          </cell>
          <cell r="AC216">
            <v>130.6</v>
          </cell>
          <cell r="AD216">
            <v>152.30000000000001</v>
          </cell>
          <cell r="AE216">
            <v>144</v>
          </cell>
          <cell r="AF216">
            <v>135.4</v>
          </cell>
          <cell r="AG216">
            <v>122.7</v>
          </cell>
          <cell r="AH216">
            <v>118.8</v>
          </cell>
          <cell r="AI216">
            <v>129.4</v>
          </cell>
          <cell r="AJ216">
            <v>174.2</v>
          </cell>
          <cell r="AK216">
            <v>136.5</v>
          </cell>
          <cell r="AL216">
            <v>138.19999999999999</v>
          </cell>
          <cell r="AM216">
            <v>130.69999999999999</v>
          </cell>
          <cell r="AN216">
            <v>138</v>
          </cell>
          <cell r="AO216">
            <v>265.60000000000002</v>
          </cell>
          <cell r="AP216">
            <v>105.2</v>
          </cell>
          <cell r="AQ216">
            <v>107.9</v>
          </cell>
          <cell r="AR216">
            <v>107.3</v>
          </cell>
          <cell r="AS216">
            <v>109.5</v>
          </cell>
          <cell r="AT216">
            <v>106.2</v>
          </cell>
          <cell r="AU216">
            <v>101.8</v>
          </cell>
          <cell r="AV216">
            <v>123.7</v>
          </cell>
          <cell r="AW216">
            <v>109.5</v>
          </cell>
          <cell r="AX216">
            <v>95.3</v>
          </cell>
          <cell r="AY216">
            <v>91.7</v>
          </cell>
          <cell r="AZ216">
            <v>98.7</v>
          </cell>
          <cell r="BA216">
            <v>96.1</v>
          </cell>
          <cell r="BB216">
            <v>99.3</v>
          </cell>
          <cell r="BC216">
            <v>97.3</v>
          </cell>
          <cell r="BD216">
            <v>138</v>
          </cell>
          <cell r="BE216">
            <v>99.6</v>
          </cell>
          <cell r="BF216">
            <v>124.7</v>
          </cell>
          <cell r="BG216">
            <v>122.5</v>
          </cell>
          <cell r="BH216">
            <v>117.3</v>
          </cell>
          <cell r="BI216">
            <v>126.9</v>
          </cell>
          <cell r="BJ216">
            <v>106.2</v>
          </cell>
          <cell r="BK216">
            <v>91.2</v>
          </cell>
          <cell r="BL216">
            <v>109.5</v>
          </cell>
          <cell r="BM216">
            <v>108.8</v>
          </cell>
          <cell r="BN216">
            <v>123.6</v>
          </cell>
          <cell r="BO216">
            <v>113.3</v>
          </cell>
          <cell r="BP216">
            <v>120.7</v>
          </cell>
          <cell r="BQ216">
            <v>123.2</v>
          </cell>
          <cell r="BR216">
            <v>113.3</v>
          </cell>
          <cell r="BS216">
            <v>120.8</v>
          </cell>
          <cell r="BT216">
            <v>106.9</v>
          </cell>
          <cell r="BU216">
            <v>105.9</v>
          </cell>
          <cell r="BV216">
            <v>105.9</v>
          </cell>
          <cell r="BW216">
            <v>104.4</v>
          </cell>
          <cell r="BX216">
            <v>112.9</v>
          </cell>
          <cell r="BY216">
            <v>123.6</v>
          </cell>
          <cell r="BZ216">
            <v>121.4</v>
          </cell>
          <cell r="CA216">
            <v>131.6</v>
          </cell>
          <cell r="CB216">
            <v>124.3</v>
          </cell>
          <cell r="CC216">
            <v>158</v>
          </cell>
          <cell r="CD216">
            <v>145.1</v>
          </cell>
          <cell r="CE216">
            <v>137.69999999999999</v>
          </cell>
          <cell r="CF216">
            <v>158</v>
          </cell>
          <cell r="CG216">
            <v>156.5</v>
          </cell>
          <cell r="CH216">
            <v>162.69999999999999</v>
          </cell>
          <cell r="CI216">
            <v>167.5</v>
          </cell>
          <cell r="CJ216">
            <v>125.8</v>
          </cell>
          <cell r="CK216">
            <v>157.6</v>
          </cell>
          <cell r="CL216">
            <v>126.6</v>
          </cell>
          <cell r="CM216">
            <v>126.4</v>
          </cell>
          <cell r="CN216">
            <v>124.1</v>
          </cell>
          <cell r="CO216">
            <v>104.1</v>
          </cell>
          <cell r="CP216">
            <v>127.6</v>
          </cell>
          <cell r="CQ216">
            <v>119.4</v>
          </cell>
          <cell r="CR216">
            <v>107.9</v>
          </cell>
          <cell r="CS216">
            <v>162.9</v>
          </cell>
          <cell r="CT216">
            <v>163.80000000000001</v>
          </cell>
          <cell r="CU216">
            <v>97.3</v>
          </cell>
          <cell r="CV216">
            <v>115.9</v>
          </cell>
          <cell r="CW216">
            <v>95.4</v>
          </cell>
          <cell r="CX216">
            <v>121</v>
          </cell>
          <cell r="CY216">
            <v>73.900000000000006</v>
          </cell>
          <cell r="CZ216">
            <v>57.6</v>
          </cell>
          <cell r="DA216">
            <v>105.7</v>
          </cell>
          <cell r="DB216">
            <v>166.3</v>
          </cell>
          <cell r="DC216">
            <v>103.9</v>
          </cell>
          <cell r="DD216">
            <v>107.7</v>
          </cell>
          <cell r="DE216">
            <v>136.30000000000001</v>
          </cell>
          <cell r="DF216">
            <v>99.3</v>
          </cell>
          <cell r="DG216">
            <v>94.8</v>
          </cell>
          <cell r="DH216">
            <v>105.6</v>
          </cell>
          <cell r="DI216">
            <v>127.1</v>
          </cell>
          <cell r="DJ216">
            <v>151.4</v>
          </cell>
          <cell r="DK216">
            <v>106.1</v>
          </cell>
          <cell r="DL216">
            <v>115.2</v>
          </cell>
          <cell r="DM216">
            <v>120.1</v>
          </cell>
          <cell r="DN216">
            <v>109.2</v>
          </cell>
          <cell r="DO216">
            <v>177.8</v>
          </cell>
          <cell r="DW216">
            <v>170.2</v>
          </cell>
          <cell r="DY216">
            <v>0.3</v>
          </cell>
          <cell r="DZ216">
            <v>1.7</v>
          </cell>
          <cell r="EA216">
            <v>2.4</v>
          </cell>
          <cell r="EB216">
            <v>-0.4</v>
          </cell>
          <cell r="EC216">
            <v>1.7</v>
          </cell>
          <cell r="ED216">
            <v>0.3</v>
          </cell>
          <cell r="EE216">
            <v>0.7</v>
          </cell>
          <cell r="EF216">
            <v>-0.6</v>
          </cell>
          <cell r="EG216">
            <v>1.4</v>
          </cell>
          <cell r="EH216">
            <v>0.4</v>
          </cell>
          <cell r="EI216">
            <v>1.2</v>
          </cell>
          <cell r="EJ216">
            <v>0.6</v>
          </cell>
          <cell r="EK216">
            <v>-1.2</v>
          </cell>
          <cell r="EL216">
            <v>6.1</v>
          </cell>
          <cell r="EM216">
            <v>-0.3</v>
          </cell>
          <cell r="EN216">
            <v>3.9</v>
          </cell>
          <cell r="EO216">
            <v>0.3</v>
          </cell>
          <cell r="EP216">
            <v>3.3</v>
          </cell>
          <cell r="EQ216">
            <v>-2.2999999999999998</v>
          </cell>
          <cell r="ER216">
            <v>-5.8</v>
          </cell>
          <cell r="ES216">
            <v>1.3</v>
          </cell>
          <cell r="ET216">
            <v>0.4</v>
          </cell>
          <cell r="EU216">
            <v>0</v>
          </cell>
          <cell r="EV216">
            <v>0.9</v>
          </cell>
          <cell r="EW216">
            <v>1.3</v>
          </cell>
          <cell r="EX216">
            <v>1.3</v>
          </cell>
          <cell r="EY216">
            <v>1.3</v>
          </cell>
          <cell r="EZ216">
            <v>-0.6</v>
          </cell>
          <cell r="FA216">
            <v>-1.1000000000000001</v>
          </cell>
          <cell r="FB216">
            <v>0.1</v>
          </cell>
          <cell r="FC216">
            <v>-2.7</v>
          </cell>
          <cell r="FD216">
            <v>-2.1</v>
          </cell>
          <cell r="FE216">
            <v>-0.5</v>
          </cell>
          <cell r="FF216">
            <v>1.8</v>
          </cell>
          <cell r="FG216">
            <v>2</v>
          </cell>
          <cell r="FH216">
            <v>0.7</v>
          </cell>
          <cell r="FI216">
            <v>1.2</v>
          </cell>
          <cell r="FJ216">
            <v>0.2</v>
          </cell>
          <cell r="FK216">
            <v>0.3</v>
          </cell>
          <cell r="FL216">
            <v>4.0999999999999996</v>
          </cell>
          <cell r="FM216">
            <v>-0.9</v>
          </cell>
          <cell r="FN216">
            <v>-0.3</v>
          </cell>
          <cell r="FO216">
            <v>0.6</v>
          </cell>
          <cell r="FP216">
            <v>-3.4</v>
          </cell>
          <cell r="FQ216">
            <v>-1.5</v>
          </cell>
          <cell r="FR216">
            <v>-1.6</v>
          </cell>
          <cell r="FS216">
            <v>-0.6</v>
          </cell>
          <cell r="FT216">
            <v>-0.8</v>
          </cell>
          <cell r="FU216">
            <v>-0.1</v>
          </cell>
          <cell r="FV216">
            <v>-0.2</v>
          </cell>
          <cell r="FW216">
            <v>0</v>
          </cell>
          <cell r="FX216">
            <v>-0.5</v>
          </cell>
          <cell r="FY216">
            <v>-1.4</v>
          </cell>
          <cell r="FZ216">
            <v>-3.2</v>
          </cell>
          <cell r="GA216">
            <v>1.2</v>
          </cell>
          <cell r="GB216">
            <v>1.5</v>
          </cell>
          <cell r="GC216">
            <v>0.6</v>
          </cell>
          <cell r="GD216">
            <v>0.7</v>
          </cell>
          <cell r="GE216">
            <v>1.2</v>
          </cell>
          <cell r="GF216">
            <v>-0.2</v>
          </cell>
          <cell r="GG216">
            <v>0.4</v>
          </cell>
          <cell r="GH216">
            <v>2.4</v>
          </cell>
          <cell r="GI216">
            <v>3.2</v>
          </cell>
          <cell r="GJ216">
            <v>0</v>
          </cell>
          <cell r="GK216">
            <v>0.3</v>
          </cell>
          <cell r="GL216">
            <v>0.3</v>
          </cell>
          <cell r="GM216">
            <v>0.5</v>
          </cell>
          <cell r="GN216">
            <v>0.6</v>
          </cell>
          <cell r="GO216">
            <v>1</v>
          </cell>
          <cell r="GP216">
            <v>0</v>
          </cell>
          <cell r="GQ216">
            <v>-0.6</v>
          </cell>
          <cell r="GR216">
            <v>-0.7</v>
          </cell>
          <cell r="GS216">
            <v>-0.7</v>
          </cell>
          <cell r="GT216">
            <v>-0.7</v>
          </cell>
          <cell r="GU216">
            <v>-0.2</v>
          </cell>
          <cell r="GV216">
            <v>0.5</v>
          </cell>
          <cell r="GW216">
            <v>-0.7</v>
          </cell>
          <cell r="GX216">
            <v>0.4</v>
          </cell>
          <cell r="GY216">
            <v>0.7</v>
          </cell>
          <cell r="GZ216">
            <v>1.7</v>
          </cell>
          <cell r="HA216">
            <v>0.8</v>
          </cell>
          <cell r="HB216">
            <v>0.4</v>
          </cell>
          <cell r="HC216">
            <v>1.7</v>
          </cell>
          <cell r="HD216">
            <v>-0.2</v>
          </cell>
          <cell r="HE216">
            <v>1</v>
          </cell>
          <cell r="HF216">
            <v>0.8</v>
          </cell>
          <cell r="HG216">
            <v>0.3</v>
          </cell>
          <cell r="HH216">
            <v>2.1</v>
          </cell>
          <cell r="HI216">
            <v>-4</v>
          </cell>
          <cell r="HJ216">
            <v>-0.4</v>
          </cell>
          <cell r="HK216">
            <v>-0.6</v>
          </cell>
          <cell r="HL216">
            <v>-1.6</v>
          </cell>
          <cell r="HM216">
            <v>0.6</v>
          </cell>
          <cell r="HN216">
            <v>-3.5</v>
          </cell>
          <cell r="HO216">
            <v>0</v>
          </cell>
          <cell r="HP216">
            <v>1.1000000000000001</v>
          </cell>
          <cell r="HQ216">
            <v>1.7</v>
          </cell>
          <cell r="HR216">
            <v>-0.4</v>
          </cell>
          <cell r="HS216">
            <v>3.9</v>
          </cell>
          <cell r="HT216">
            <v>-0.8</v>
          </cell>
          <cell r="HU216">
            <v>0.5</v>
          </cell>
          <cell r="HV216">
            <v>-4.5999999999999996</v>
          </cell>
          <cell r="HW216">
            <v>-7.7</v>
          </cell>
          <cell r="HX216">
            <v>-0.1</v>
          </cell>
          <cell r="HY216">
            <v>0.4</v>
          </cell>
          <cell r="HZ216">
            <v>0.4</v>
          </cell>
          <cell r="IA216">
            <v>0.4</v>
          </cell>
          <cell r="IB216">
            <v>0.4</v>
          </cell>
          <cell r="IC216">
            <v>-1.2</v>
          </cell>
          <cell r="ID216">
            <v>-4.3</v>
          </cell>
          <cell r="IE216">
            <v>1.6</v>
          </cell>
          <cell r="IF216">
            <v>1.4</v>
          </cell>
          <cell r="IG216">
            <v>0.8</v>
          </cell>
          <cell r="IH216">
            <v>0.9</v>
          </cell>
          <cell r="II216">
            <v>3.3</v>
          </cell>
          <cell r="IJ216">
            <v>5.7</v>
          </cell>
          <cell r="IK216">
            <v>0.4</v>
          </cell>
          <cell r="IL216">
            <v>0</v>
          </cell>
        </row>
        <row r="217">
          <cell r="B217">
            <v>129.1</v>
          </cell>
          <cell r="C217">
            <v>142.6</v>
          </cell>
          <cell r="D217">
            <v>159.69999999999999</v>
          </cell>
          <cell r="E217">
            <v>116.2</v>
          </cell>
          <cell r="F217">
            <v>135.80000000000001</v>
          </cell>
          <cell r="G217">
            <v>144.5</v>
          </cell>
          <cell r="H217">
            <v>167.9</v>
          </cell>
          <cell r="I217">
            <v>132.1</v>
          </cell>
          <cell r="J217">
            <v>121</v>
          </cell>
          <cell r="K217">
            <v>124.3</v>
          </cell>
          <cell r="L217">
            <v>115.2</v>
          </cell>
          <cell r="M217">
            <v>111.2</v>
          </cell>
          <cell r="N217">
            <v>125.9</v>
          </cell>
          <cell r="O217">
            <v>125</v>
          </cell>
          <cell r="P217">
            <v>95.2</v>
          </cell>
          <cell r="Q217">
            <v>116.8</v>
          </cell>
          <cell r="R217">
            <v>121.7</v>
          </cell>
          <cell r="S217">
            <v>116</v>
          </cell>
          <cell r="T217">
            <v>113.2</v>
          </cell>
          <cell r="U217">
            <v>122.5</v>
          </cell>
          <cell r="V217">
            <v>107.7</v>
          </cell>
          <cell r="W217">
            <v>139.30000000000001</v>
          </cell>
          <cell r="X217">
            <v>130.6</v>
          </cell>
          <cell r="Y217">
            <v>150.4</v>
          </cell>
          <cell r="Z217">
            <v>128.80000000000001</v>
          </cell>
          <cell r="AA217">
            <v>130.80000000000001</v>
          </cell>
          <cell r="AB217">
            <v>128.69999999999999</v>
          </cell>
          <cell r="AC217">
            <v>130.6</v>
          </cell>
          <cell r="AD217">
            <v>152</v>
          </cell>
          <cell r="AE217">
            <v>144.5</v>
          </cell>
          <cell r="AF217">
            <v>138.1</v>
          </cell>
          <cell r="AG217">
            <v>124.3</v>
          </cell>
          <cell r="AH217">
            <v>119.7</v>
          </cell>
          <cell r="AI217">
            <v>125.9</v>
          </cell>
          <cell r="AJ217">
            <v>177.1</v>
          </cell>
          <cell r="AK217">
            <v>137</v>
          </cell>
          <cell r="AL217">
            <v>138.9</v>
          </cell>
          <cell r="AM217">
            <v>130.6</v>
          </cell>
          <cell r="AN217">
            <v>138.80000000000001</v>
          </cell>
          <cell r="AO217">
            <v>275.60000000000002</v>
          </cell>
          <cell r="AP217">
            <v>104.8</v>
          </cell>
          <cell r="AQ217">
            <v>106.5</v>
          </cell>
          <cell r="AR217">
            <v>104.6</v>
          </cell>
          <cell r="AS217">
            <v>114.3</v>
          </cell>
          <cell r="AT217">
            <v>106.5</v>
          </cell>
          <cell r="AU217">
            <v>102.5</v>
          </cell>
          <cell r="AV217">
            <v>121.5</v>
          </cell>
          <cell r="AW217">
            <v>107.4</v>
          </cell>
          <cell r="AX217">
            <v>94.4</v>
          </cell>
          <cell r="AY217">
            <v>90.3</v>
          </cell>
          <cell r="AZ217">
            <v>98.5</v>
          </cell>
          <cell r="BA217">
            <v>94</v>
          </cell>
          <cell r="BB217">
            <v>100</v>
          </cell>
          <cell r="BC217">
            <v>97</v>
          </cell>
          <cell r="BD217">
            <v>140.30000000000001</v>
          </cell>
          <cell r="BE217">
            <v>100.7</v>
          </cell>
          <cell r="BF217">
            <v>125.8</v>
          </cell>
          <cell r="BG217">
            <v>122.8</v>
          </cell>
          <cell r="BH217">
            <v>118.2</v>
          </cell>
          <cell r="BI217">
            <v>125.8</v>
          </cell>
          <cell r="BJ217">
            <v>106.4</v>
          </cell>
          <cell r="BK217">
            <v>92.7</v>
          </cell>
          <cell r="BL217">
            <v>111.3</v>
          </cell>
          <cell r="BM217">
            <v>108.8</v>
          </cell>
          <cell r="BN217">
            <v>125</v>
          </cell>
          <cell r="BO217">
            <v>112.8</v>
          </cell>
          <cell r="BP217">
            <v>119.6</v>
          </cell>
          <cell r="BQ217">
            <v>121.9</v>
          </cell>
          <cell r="BR217">
            <v>112.4</v>
          </cell>
          <cell r="BS217">
            <v>120.1</v>
          </cell>
          <cell r="BT217">
            <v>106.6</v>
          </cell>
          <cell r="BU217">
            <v>105.3</v>
          </cell>
          <cell r="BV217">
            <v>105.3</v>
          </cell>
          <cell r="BW217">
            <v>104.4</v>
          </cell>
          <cell r="BX217">
            <v>113.2</v>
          </cell>
          <cell r="BY217">
            <v>122.1</v>
          </cell>
          <cell r="BZ217">
            <v>122.8</v>
          </cell>
          <cell r="CA217">
            <v>133.1</v>
          </cell>
          <cell r="CB217">
            <v>123.6</v>
          </cell>
          <cell r="CC217">
            <v>160.5</v>
          </cell>
          <cell r="CD217">
            <v>150</v>
          </cell>
          <cell r="CE217">
            <v>138.6</v>
          </cell>
          <cell r="CF217">
            <v>160.5</v>
          </cell>
          <cell r="CG217">
            <v>160.19999999999999</v>
          </cell>
          <cell r="CH217">
            <v>164.1</v>
          </cell>
          <cell r="CI217">
            <v>168.5</v>
          </cell>
          <cell r="CJ217">
            <v>126.3</v>
          </cell>
          <cell r="CK217">
            <v>161.19999999999999</v>
          </cell>
          <cell r="CL217">
            <v>136.4</v>
          </cell>
          <cell r="CM217">
            <v>130.1</v>
          </cell>
          <cell r="CN217">
            <v>127.9</v>
          </cell>
          <cell r="CO217">
            <v>104.6</v>
          </cell>
          <cell r="CP217">
            <v>137.5</v>
          </cell>
          <cell r="CQ217">
            <v>119.6</v>
          </cell>
          <cell r="CR217">
            <v>106.8</v>
          </cell>
          <cell r="CS217">
            <v>164.2</v>
          </cell>
          <cell r="CT217">
            <v>164.9</v>
          </cell>
          <cell r="CU217">
            <v>97.5</v>
          </cell>
          <cell r="CV217">
            <v>116</v>
          </cell>
          <cell r="CW217">
            <v>95.6</v>
          </cell>
          <cell r="CX217">
            <v>120.2</v>
          </cell>
          <cell r="CY217">
            <v>73.099999999999994</v>
          </cell>
          <cell r="CZ217">
            <v>57</v>
          </cell>
          <cell r="DA217">
            <v>104.7</v>
          </cell>
          <cell r="DB217">
            <v>168.4</v>
          </cell>
          <cell r="DC217">
            <v>105.9</v>
          </cell>
          <cell r="DD217">
            <v>108.4</v>
          </cell>
          <cell r="DE217">
            <v>137.5</v>
          </cell>
          <cell r="DF217">
            <v>98.6</v>
          </cell>
          <cell r="DG217">
            <v>97.8</v>
          </cell>
          <cell r="DH217">
            <v>107.3</v>
          </cell>
          <cell r="DI217">
            <v>121.3</v>
          </cell>
          <cell r="DJ217">
            <v>153.30000000000001</v>
          </cell>
          <cell r="DK217">
            <v>108.6</v>
          </cell>
          <cell r="DL217">
            <v>110.9</v>
          </cell>
          <cell r="DM217">
            <v>121.4</v>
          </cell>
          <cell r="DN217">
            <v>98.1</v>
          </cell>
          <cell r="DO217">
            <v>187</v>
          </cell>
          <cell r="DW217">
            <v>184.1</v>
          </cell>
          <cell r="DY217">
            <v>0.2</v>
          </cell>
          <cell r="DZ217">
            <v>0.8</v>
          </cell>
          <cell r="EA217">
            <v>1.3</v>
          </cell>
          <cell r="EB217">
            <v>0.3</v>
          </cell>
          <cell r="EC217">
            <v>-0.1</v>
          </cell>
          <cell r="ED217">
            <v>1</v>
          </cell>
          <cell r="EE217">
            <v>1.5</v>
          </cell>
          <cell r="EF217">
            <v>1.7</v>
          </cell>
          <cell r="EG217">
            <v>-1.4</v>
          </cell>
          <cell r="EH217">
            <v>-1</v>
          </cell>
          <cell r="EI217">
            <v>0.9</v>
          </cell>
          <cell r="EJ217">
            <v>2.2999999999999998</v>
          </cell>
          <cell r="EK217">
            <v>0.6</v>
          </cell>
          <cell r="EL217">
            <v>1.5</v>
          </cell>
          <cell r="EM217">
            <v>-0.4</v>
          </cell>
          <cell r="EN217">
            <v>0.5</v>
          </cell>
          <cell r="EO217">
            <v>1.5</v>
          </cell>
          <cell r="EP217">
            <v>-0.3</v>
          </cell>
          <cell r="EQ217">
            <v>-2.1</v>
          </cell>
          <cell r="ER217">
            <v>-10.3</v>
          </cell>
          <cell r="ES217">
            <v>5.8</v>
          </cell>
          <cell r="ET217">
            <v>0.1</v>
          </cell>
          <cell r="EU217">
            <v>-0.5</v>
          </cell>
          <cell r="EV217">
            <v>0.7</v>
          </cell>
          <cell r="EW217">
            <v>0.6</v>
          </cell>
          <cell r="EX217">
            <v>1</v>
          </cell>
          <cell r="EY217">
            <v>0.4</v>
          </cell>
          <cell r="EZ217">
            <v>0</v>
          </cell>
          <cell r="FA217">
            <v>-0.2</v>
          </cell>
          <cell r="FB217">
            <v>0.3</v>
          </cell>
          <cell r="FC217">
            <v>2</v>
          </cell>
          <cell r="FD217">
            <v>1.3</v>
          </cell>
          <cell r="FE217">
            <v>0.8</v>
          </cell>
          <cell r="FF217">
            <v>-2.7</v>
          </cell>
          <cell r="FG217">
            <v>1.7</v>
          </cell>
          <cell r="FH217">
            <v>0.4</v>
          </cell>
          <cell r="FI217">
            <v>0.5</v>
          </cell>
          <cell r="FJ217">
            <v>-0.1</v>
          </cell>
          <cell r="FK217">
            <v>0.6</v>
          </cell>
          <cell r="FL217">
            <v>3.8</v>
          </cell>
          <cell r="FM217">
            <v>-0.4</v>
          </cell>
          <cell r="FN217">
            <v>-1.3</v>
          </cell>
          <cell r="FO217">
            <v>-2.5</v>
          </cell>
          <cell r="FP217">
            <v>4.4000000000000004</v>
          </cell>
          <cell r="FQ217">
            <v>0.3</v>
          </cell>
          <cell r="FR217">
            <v>0.7</v>
          </cell>
          <cell r="FS217">
            <v>-1.8</v>
          </cell>
          <cell r="FT217">
            <v>-1.9</v>
          </cell>
          <cell r="FU217">
            <v>-0.9</v>
          </cell>
          <cell r="FV217">
            <v>-1.5</v>
          </cell>
          <cell r="FW217">
            <v>-0.2</v>
          </cell>
          <cell r="FX217">
            <v>-2.2000000000000002</v>
          </cell>
          <cell r="FY217">
            <v>0.7</v>
          </cell>
          <cell r="FZ217">
            <v>-0.3</v>
          </cell>
          <cell r="GA217">
            <v>1.7</v>
          </cell>
          <cell r="GB217">
            <v>1.1000000000000001</v>
          </cell>
          <cell r="GC217">
            <v>0.9</v>
          </cell>
          <cell r="GD217">
            <v>0.2</v>
          </cell>
          <cell r="GE217">
            <v>0.8</v>
          </cell>
          <cell r="GF217">
            <v>-0.9</v>
          </cell>
          <cell r="GG217">
            <v>0.2</v>
          </cell>
          <cell r="GH217">
            <v>1.6</v>
          </cell>
          <cell r="GI217">
            <v>1.6</v>
          </cell>
          <cell r="GJ217">
            <v>0</v>
          </cell>
          <cell r="GK217">
            <v>1.1000000000000001</v>
          </cell>
          <cell r="GL217">
            <v>-0.4</v>
          </cell>
          <cell r="GM217">
            <v>-0.9</v>
          </cell>
          <cell r="GN217">
            <v>-1.1000000000000001</v>
          </cell>
          <cell r="GO217">
            <v>-0.8</v>
          </cell>
          <cell r="GP217">
            <v>-0.6</v>
          </cell>
          <cell r="GQ217">
            <v>-0.3</v>
          </cell>
          <cell r="GR217">
            <v>-0.6</v>
          </cell>
          <cell r="GS217">
            <v>-0.6</v>
          </cell>
          <cell r="GT217">
            <v>0</v>
          </cell>
          <cell r="GU217">
            <v>0.3</v>
          </cell>
          <cell r="GV217">
            <v>-1.2</v>
          </cell>
          <cell r="GW217">
            <v>1.2</v>
          </cell>
          <cell r="GX217">
            <v>1.1000000000000001</v>
          </cell>
          <cell r="GY217">
            <v>-0.6</v>
          </cell>
          <cell r="GZ217">
            <v>1.6</v>
          </cell>
          <cell r="HA217">
            <v>3.4</v>
          </cell>
          <cell r="HB217">
            <v>0.7</v>
          </cell>
          <cell r="HC217">
            <v>1.6</v>
          </cell>
          <cell r="HD217">
            <v>2.4</v>
          </cell>
          <cell r="HE217">
            <v>0.9</v>
          </cell>
          <cell r="HF217">
            <v>0.6</v>
          </cell>
          <cell r="HG217">
            <v>0.4</v>
          </cell>
          <cell r="HH217">
            <v>2.2999999999999998</v>
          </cell>
          <cell r="HI217">
            <v>7.7</v>
          </cell>
          <cell r="HJ217">
            <v>2.9</v>
          </cell>
          <cell r="HK217">
            <v>3.1</v>
          </cell>
          <cell r="HL217">
            <v>0.5</v>
          </cell>
          <cell r="HM217">
            <v>7.8</v>
          </cell>
          <cell r="HN217">
            <v>0.2</v>
          </cell>
          <cell r="HO217">
            <v>-1</v>
          </cell>
          <cell r="HP217">
            <v>0.8</v>
          </cell>
          <cell r="HQ217">
            <v>0.7</v>
          </cell>
          <cell r="HR217">
            <v>0.2</v>
          </cell>
          <cell r="HS217">
            <v>0.1</v>
          </cell>
          <cell r="HT217">
            <v>0.2</v>
          </cell>
          <cell r="HU217">
            <v>-0.7</v>
          </cell>
          <cell r="HV217">
            <v>-1.1000000000000001</v>
          </cell>
          <cell r="HW217">
            <v>-1</v>
          </cell>
          <cell r="HX217">
            <v>-0.9</v>
          </cell>
          <cell r="HY217">
            <v>1.3</v>
          </cell>
          <cell r="HZ217">
            <v>1.9</v>
          </cell>
          <cell r="IA217">
            <v>0.6</v>
          </cell>
          <cell r="IB217">
            <v>0.9</v>
          </cell>
          <cell r="IC217">
            <v>-0.7</v>
          </cell>
          <cell r="ID217">
            <v>3.2</v>
          </cell>
          <cell r="IE217">
            <v>1.6</v>
          </cell>
          <cell r="IF217">
            <v>-4.5999999999999996</v>
          </cell>
          <cell r="IG217">
            <v>1.3</v>
          </cell>
          <cell r="IH217">
            <v>2.4</v>
          </cell>
          <cell r="II217">
            <v>-3.7</v>
          </cell>
          <cell r="IJ217">
            <v>1.1000000000000001</v>
          </cell>
          <cell r="IK217">
            <v>-10.199999999999999</v>
          </cell>
          <cell r="IL217">
            <v>5.2</v>
          </cell>
        </row>
        <row r="218">
          <cell r="B218">
            <v>130.19999999999999</v>
          </cell>
          <cell r="C218">
            <v>144.69999999999999</v>
          </cell>
          <cell r="D218">
            <v>162.69999999999999</v>
          </cell>
          <cell r="E218">
            <v>115.2</v>
          </cell>
          <cell r="F218">
            <v>139.9</v>
          </cell>
          <cell r="G218">
            <v>144.30000000000001</v>
          </cell>
          <cell r="H218">
            <v>169.1</v>
          </cell>
          <cell r="I218">
            <v>130.30000000000001</v>
          </cell>
          <cell r="J218">
            <v>120</v>
          </cell>
          <cell r="K218">
            <v>127.2</v>
          </cell>
          <cell r="L218">
            <v>115.6</v>
          </cell>
          <cell r="M218">
            <v>114</v>
          </cell>
          <cell r="N218">
            <v>128.69999999999999</v>
          </cell>
          <cell r="O218">
            <v>119.9</v>
          </cell>
          <cell r="P218">
            <v>95.4</v>
          </cell>
          <cell r="Q218">
            <v>115.6</v>
          </cell>
          <cell r="R218">
            <v>122.8</v>
          </cell>
          <cell r="S218">
            <v>113.8</v>
          </cell>
          <cell r="T218">
            <v>116.6</v>
          </cell>
          <cell r="U218">
            <v>118.4</v>
          </cell>
          <cell r="V218">
            <v>116.6</v>
          </cell>
          <cell r="W218">
            <v>140.4</v>
          </cell>
          <cell r="X218">
            <v>132</v>
          </cell>
          <cell r="Y218">
            <v>151.19999999999999</v>
          </cell>
          <cell r="Z218">
            <v>129.9</v>
          </cell>
          <cell r="AA218">
            <v>132.4</v>
          </cell>
          <cell r="AB218">
            <v>129.4</v>
          </cell>
          <cell r="AC218">
            <v>129.5</v>
          </cell>
          <cell r="AD218">
            <v>152.80000000000001</v>
          </cell>
          <cell r="AE218">
            <v>141.80000000000001</v>
          </cell>
          <cell r="AF218">
            <v>133.30000000000001</v>
          </cell>
          <cell r="AG218">
            <v>125.3</v>
          </cell>
          <cell r="AH218">
            <v>119</v>
          </cell>
          <cell r="AI218">
            <v>125.8</v>
          </cell>
          <cell r="AJ218">
            <v>178.6</v>
          </cell>
          <cell r="AK218">
            <v>138.6</v>
          </cell>
          <cell r="AL218">
            <v>141.4</v>
          </cell>
          <cell r="AM218">
            <v>131.1</v>
          </cell>
          <cell r="AN218">
            <v>139.69999999999999</v>
          </cell>
          <cell r="AO218">
            <v>276.5</v>
          </cell>
          <cell r="AP218">
            <v>105.7</v>
          </cell>
          <cell r="AQ218">
            <v>107.1</v>
          </cell>
          <cell r="AR218">
            <v>105.8</v>
          </cell>
          <cell r="AS218">
            <v>114.2</v>
          </cell>
          <cell r="AT218">
            <v>108.8</v>
          </cell>
          <cell r="AU218">
            <v>104.8</v>
          </cell>
          <cell r="AV218">
            <v>123.7</v>
          </cell>
          <cell r="AW218">
            <v>107.6</v>
          </cell>
          <cell r="AX218">
            <v>94.4</v>
          </cell>
          <cell r="AY218">
            <v>89.6</v>
          </cell>
          <cell r="AZ218">
            <v>98.8</v>
          </cell>
          <cell r="BA218">
            <v>94.1</v>
          </cell>
          <cell r="BB218">
            <v>99.1</v>
          </cell>
          <cell r="BC218">
            <v>94.8</v>
          </cell>
          <cell r="BD218">
            <v>141.1</v>
          </cell>
          <cell r="BE218">
            <v>101.2</v>
          </cell>
          <cell r="BF218">
            <v>127</v>
          </cell>
          <cell r="BG218">
            <v>122.3</v>
          </cell>
          <cell r="BH218">
            <v>116.9</v>
          </cell>
          <cell r="BI218">
            <v>126.7</v>
          </cell>
          <cell r="BJ218">
            <v>106.4</v>
          </cell>
          <cell r="BK218">
            <v>93.2</v>
          </cell>
          <cell r="BL218">
            <v>111.8</v>
          </cell>
          <cell r="BM218">
            <v>108.8</v>
          </cell>
          <cell r="BN218">
            <v>125.3</v>
          </cell>
          <cell r="BO218">
            <v>114.1</v>
          </cell>
          <cell r="BP218">
            <v>121.1</v>
          </cell>
          <cell r="BQ218">
            <v>123.9</v>
          </cell>
          <cell r="BR218">
            <v>113.6</v>
          </cell>
          <cell r="BS218">
            <v>119</v>
          </cell>
          <cell r="BT218">
            <v>106.6</v>
          </cell>
          <cell r="BU218">
            <v>105.1</v>
          </cell>
          <cell r="BV218">
            <v>105.1</v>
          </cell>
          <cell r="BW218">
            <v>104.8</v>
          </cell>
          <cell r="BX218">
            <v>113.5</v>
          </cell>
          <cell r="BY218">
            <v>124.1</v>
          </cell>
          <cell r="BZ218">
            <v>122.5</v>
          </cell>
          <cell r="CA218">
            <v>133.30000000000001</v>
          </cell>
          <cell r="CB218">
            <v>125.9</v>
          </cell>
          <cell r="CC218">
            <v>163.6</v>
          </cell>
          <cell r="CD218">
            <v>150.4</v>
          </cell>
          <cell r="CE218">
            <v>139.9</v>
          </cell>
          <cell r="CF218">
            <v>163.6</v>
          </cell>
          <cell r="CG218">
            <v>161.30000000000001</v>
          </cell>
          <cell r="CH218">
            <v>165.7</v>
          </cell>
          <cell r="CI218">
            <v>170</v>
          </cell>
          <cell r="CJ218">
            <v>126.3</v>
          </cell>
          <cell r="CK218">
            <v>163.69999999999999</v>
          </cell>
          <cell r="CL218">
            <v>135.80000000000001</v>
          </cell>
          <cell r="CM218">
            <v>132.1</v>
          </cell>
          <cell r="CN218">
            <v>130</v>
          </cell>
          <cell r="CO218">
            <v>104.6</v>
          </cell>
          <cell r="CP218">
            <v>141.9</v>
          </cell>
          <cell r="CQ218">
            <v>119.7</v>
          </cell>
          <cell r="CR218">
            <v>106.2</v>
          </cell>
          <cell r="CS218">
            <v>164.7</v>
          </cell>
          <cell r="CT218">
            <v>164.9</v>
          </cell>
          <cell r="CU218">
            <v>98.8</v>
          </cell>
          <cell r="CV218">
            <v>116</v>
          </cell>
          <cell r="CW218">
            <v>97</v>
          </cell>
          <cell r="CX218">
            <v>120</v>
          </cell>
          <cell r="CY218">
            <v>72.400000000000006</v>
          </cell>
          <cell r="CZ218">
            <v>56.3</v>
          </cell>
          <cell r="DA218">
            <v>103.8</v>
          </cell>
          <cell r="DB218">
            <v>168.7</v>
          </cell>
          <cell r="DC218">
            <v>106.4</v>
          </cell>
          <cell r="DD218">
            <v>108.4</v>
          </cell>
          <cell r="DE218">
            <v>139.1</v>
          </cell>
          <cell r="DF218">
            <v>98.1</v>
          </cell>
          <cell r="DG218">
            <v>97.4</v>
          </cell>
          <cell r="DH218">
            <v>109.3</v>
          </cell>
          <cell r="DI218">
            <v>125</v>
          </cell>
          <cell r="DJ218">
            <v>154.6</v>
          </cell>
          <cell r="DK218">
            <v>109.8</v>
          </cell>
          <cell r="DL218">
            <v>110</v>
          </cell>
          <cell r="DM218">
            <v>116.2</v>
          </cell>
          <cell r="DN218">
            <v>102.3</v>
          </cell>
          <cell r="DO218">
            <v>187</v>
          </cell>
          <cell r="DP218">
            <v>100</v>
          </cell>
          <cell r="DQ218">
            <v>100</v>
          </cell>
          <cell r="DR218">
            <v>100</v>
          </cell>
          <cell r="DW218">
            <v>201.8</v>
          </cell>
          <cell r="DY218">
            <v>0.9</v>
          </cell>
          <cell r="DZ218">
            <v>1.5</v>
          </cell>
          <cell r="EA218">
            <v>1.9</v>
          </cell>
          <cell r="EB218">
            <v>-0.9</v>
          </cell>
          <cell r="EC218">
            <v>3</v>
          </cell>
          <cell r="ED218">
            <v>-0.1</v>
          </cell>
          <cell r="EE218">
            <v>0.7</v>
          </cell>
          <cell r="EF218">
            <v>-1.4</v>
          </cell>
          <cell r="EG218">
            <v>-0.8</v>
          </cell>
          <cell r="EH218">
            <v>2.2999999999999998</v>
          </cell>
          <cell r="EI218">
            <v>0.3</v>
          </cell>
          <cell r="EJ218">
            <v>2.5</v>
          </cell>
          <cell r="EK218">
            <v>2.2000000000000002</v>
          </cell>
          <cell r="EL218">
            <v>-4.0999999999999996</v>
          </cell>
          <cell r="EM218">
            <v>0.2</v>
          </cell>
          <cell r="EN218">
            <v>-1</v>
          </cell>
          <cell r="EO218">
            <v>0.9</v>
          </cell>
          <cell r="EP218">
            <v>-1.9</v>
          </cell>
          <cell r="EQ218">
            <v>3</v>
          </cell>
          <cell r="ER218">
            <v>-3.3</v>
          </cell>
          <cell r="ES218">
            <v>8.3000000000000007</v>
          </cell>
          <cell r="ET218">
            <v>0.8</v>
          </cell>
          <cell r="EU218">
            <v>1.1000000000000001</v>
          </cell>
          <cell r="EV218">
            <v>0.5</v>
          </cell>
          <cell r="EW218">
            <v>0.9</v>
          </cell>
          <cell r="EX218">
            <v>1.2</v>
          </cell>
          <cell r="EY218">
            <v>0.5</v>
          </cell>
          <cell r="EZ218">
            <v>-0.8</v>
          </cell>
          <cell r="FA218">
            <v>0.5</v>
          </cell>
          <cell r="FB218">
            <v>-1.9</v>
          </cell>
          <cell r="FC218">
            <v>-3.5</v>
          </cell>
          <cell r="FD218">
            <v>0.8</v>
          </cell>
          <cell r="FE218">
            <v>-0.6</v>
          </cell>
          <cell r="FF218">
            <v>-0.1</v>
          </cell>
          <cell r="FG218">
            <v>0.8</v>
          </cell>
          <cell r="FH218">
            <v>1.2</v>
          </cell>
          <cell r="FI218">
            <v>1.8</v>
          </cell>
          <cell r="FJ218">
            <v>0.4</v>
          </cell>
          <cell r="FK218">
            <v>0.6</v>
          </cell>
          <cell r="FL218">
            <v>0.3</v>
          </cell>
          <cell r="FM218">
            <v>0.9</v>
          </cell>
          <cell r="FN218">
            <v>0.6</v>
          </cell>
          <cell r="FO218">
            <v>1.1000000000000001</v>
          </cell>
          <cell r="FP218">
            <v>-0.1</v>
          </cell>
          <cell r="FQ218">
            <v>2.2000000000000002</v>
          </cell>
          <cell r="FR218">
            <v>2.2000000000000002</v>
          </cell>
          <cell r="FS218">
            <v>1.8</v>
          </cell>
          <cell r="FT218">
            <v>0.2</v>
          </cell>
          <cell r="FU218">
            <v>0</v>
          </cell>
          <cell r="FV218">
            <v>-0.8</v>
          </cell>
          <cell r="FW218">
            <v>0.3</v>
          </cell>
          <cell r="FX218">
            <v>0.1</v>
          </cell>
          <cell r="FY218">
            <v>-0.9</v>
          </cell>
          <cell r="FZ218">
            <v>-2.2999999999999998</v>
          </cell>
          <cell r="GA218">
            <v>0.6</v>
          </cell>
          <cell r="GB218">
            <v>0.5</v>
          </cell>
          <cell r="GC218">
            <v>1</v>
          </cell>
          <cell r="GD218">
            <v>-0.4</v>
          </cell>
          <cell r="GE218">
            <v>-1.1000000000000001</v>
          </cell>
          <cell r="GF218">
            <v>0.7</v>
          </cell>
          <cell r="GG218">
            <v>0</v>
          </cell>
          <cell r="GH218">
            <v>0.5</v>
          </cell>
          <cell r="GI218">
            <v>0.4</v>
          </cell>
          <cell r="GJ218">
            <v>0</v>
          </cell>
          <cell r="GK218">
            <v>0.2</v>
          </cell>
          <cell r="GL218">
            <v>1.2</v>
          </cell>
          <cell r="GM218">
            <v>1.3</v>
          </cell>
          <cell r="GN218">
            <v>1.6</v>
          </cell>
          <cell r="GO218">
            <v>1.1000000000000001</v>
          </cell>
          <cell r="GP218">
            <v>-0.9</v>
          </cell>
          <cell r="GQ218">
            <v>0</v>
          </cell>
          <cell r="GR218">
            <v>-0.2</v>
          </cell>
          <cell r="GS218">
            <v>-0.2</v>
          </cell>
          <cell r="GT218">
            <v>0.4</v>
          </cell>
          <cell r="GU218">
            <v>0.3</v>
          </cell>
          <cell r="GV218">
            <v>1.6</v>
          </cell>
          <cell r="GW218">
            <v>-0.2</v>
          </cell>
          <cell r="GX218">
            <v>0.2</v>
          </cell>
          <cell r="GY218">
            <v>1.9</v>
          </cell>
          <cell r="GZ218">
            <v>1.9</v>
          </cell>
          <cell r="HA218">
            <v>0.3</v>
          </cell>
          <cell r="HB218">
            <v>0.9</v>
          </cell>
          <cell r="HC218">
            <v>1.9</v>
          </cell>
          <cell r="HD218">
            <v>0.7</v>
          </cell>
          <cell r="HE218">
            <v>1</v>
          </cell>
          <cell r="HF218">
            <v>0.9</v>
          </cell>
          <cell r="HG218">
            <v>0</v>
          </cell>
          <cell r="HH218">
            <v>1.6</v>
          </cell>
          <cell r="HI218">
            <v>-0.4</v>
          </cell>
          <cell r="HJ218">
            <v>1.5</v>
          </cell>
          <cell r="HK218">
            <v>1.6</v>
          </cell>
          <cell r="HL218">
            <v>0</v>
          </cell>
          <cell r="HM218">
            <v>3.2</v>
          </cell>
          <cell r="HN218">
            <v>0.1</v>
          </cell>
          <cell r="HO218">
            <v>-0.6</v>
          </cell>
          <cell r="HP218">
            <v>0.3</v>
          </cell>
          <cell r="HQ218">
            <v>0</v>
          </cell>
          <cell r="HR218">
            <v>1.3</v>
          </cell>
          <cell r="HS218">
            <v>0</v>
          </cell>
          <cell r="HT218">
            <v>1.5</v>
          </cell>
          <cell r="HU218">
            <v>-0.2</v>
          </cell>
          <cell r="HV218">
            <v>-1</v>
          </cell>
          <cell r="HW218">
            <v>-1.2</v>
          </cell>
          <cell r="HX218">
            <v>-0.9</v>
          </cell>
          <cell r="HY218">
            <v>0.2</v>
          </cell>
          <cell r="HZ218">
            <v>0.5</v>
          </cell>
          <cell r="IA218">
            <v>0</v>
          </cell>
          <cell r="IB218">
            <v>1.2</v>
          </cell>
          <cell r="IC218">
            <v>-0.5</v>
          </cell>
          <cell r="ID218">
            <v>-0.4</v>
          </cell>
          <cell r="IE218">
            <v>1.9</v>
          </cell>
          <cell r="IF218">
            <v>3.1</v>
          </cell>
          <cell r="IG218">
            <v>0.8</v>
          </cell>
          <cell r="IH218">
            <v>1.1000000000000001</v>
          </cell>
          <cell r="II218">
            <v>-0.8</v>
          </cell>
          <cell r="IJ218">
            <v>-4.3</v>
          </cell>
          <cell r="IK218">
            <v>4.3</v>
          </cell>
          <cell r="IL218">
            <v>0</v>
          </cell>
        </row>
        <row r="219">
          <cell r="B219">
            <v>132.4</v>
          </cell>
          <cell r="C219">
            <v>142.30000000000001</v>
          </cell>
          <cell r="D219">
            <v>158.5</v>
          </cell>
          <cell r="E219">
            <v>114.5</v>
          </cell>
          <cell r="F219">
            <v>139.1</v>
          </cell>
          <cell r="G219">
            <v>146.69999999999999</v>
          </cell>
          <cell r="H219">
            <v>168.5</v>
          </cell>
          <cell r="I219">
            <v>136.1</v>
          </cell>
          <cell r="J219">
            <v>122.4</v>
          </cell>
          <cell r="K219">
            <v>125.2</v>
          </cell>
          <cell r="L219">
            <v>114.1</v>
          </cell>
          <cell r="M219">
            <v>112.1</v>
          </cell>
          <cell r="N219">
            <v>126.4</v>
          </cell>
          <cell r="O219">
            <v>121.9</v>
          </cell>
          <cell r="P219">
            <v>91.3</v>
          </cell>
          <cell r="Q219">
            <v>114.4</v>
          </cell>
          <cell r="R219">
            <v>121.9</v>
          </cell>
          <cell r="S219">
            <v>114.4</v>
          </cell>
          <cell r="T219">
            <v>115.2</v>
          </cell>
          <cell r="U219">
            <v>125.4</v>
          </cell>
          <cell r="V219">
            <v>109.3</v>
          </cell>
          <cell r="W219">
            <v>137.4</v>
          </cell>
          <cell r="X219">
            <v>126.5</v>
          </cell>
          <cell r="Y219">
            <v>151.4</v>
          </cell>
          <cell r="Z219">
            <v>140.6</v>
          </cell>
          <cell r="AA219">
            <v>144.30000000000001</v>
          </cell>
          <cell r="AB219">
            <v>139.19999999999999</v>
          </cell>
          <cell r="AC219">
            <v>130</v>
          </cell>
          <cell r="AD219">
            <v>150.4</v>
          </cell>
          <cell r="AE219">
            <v>145</v>
          </cell>
          <cell r="AF219">
            <v>135.4</v>
          </cell>
          <cell r="AG219">
            <v>123.7</v>
          </cell>
          <cell r="AH219">
            <v>117</v>
          </cell>
          <cell r="AI219">
            <v>127.6</v>
          </cell>
          <cell r="AJ219">
            <v>190.2</v>
          </cell>
          <cell r="AK219">
            <v>144.69999999999999</v>
          </cell>
          <cell r="AL219">
            <v>148.19999999999999</v>
          </cell>
          <cell r="AM219">
            <v>136.30000000000001</v>
          </cell>
          <cell r="AN219">
            <v>145.4</v>
          </cell>
          <cell r="AO219">
            <v>307.3</v>
          </cell>
          <cell r="AP219">
            <v>113.5</v>
          </cell>
          <cell r="AQ219">
            <v>116.5</v>
          </cell>
          <cell r="AR219">
            <v>114.7</v>
          </cell>
          <cell r="AS219">
            <v>126</v>
          </cell>
          <cell r="AT219">
            <v>117.8</v>
          </cell>
          <cell r="AU219">
            <v>113.1</v>
          </cell>
          <cell r="AV219">
            <v>135.6</v>
          </cell>
          <cell r="AW219">
            <v>118.4</v>
          </cell>
          <cell r="AX219">
            <v>101.6</v>
          </cell>
          <cell r="AY219">
            <v>96.1</v>
          </cell>
          <cell r="AZ219">
            <v>107</v>
          </cell>
          <cell r="BA219">
            <v>100.1</v>
          </cell>
          <cell r="BB219">
            <v>102.5</v>
          </cell>
          <cell r="BC219">
            <v>94.7</v>
          </cell>
          <cell r="BD219">
            <v>152.4</v>
          </cell>
          <cell r="BE219">
            <v>107.4</v>
          </cell>
          <cell r="BF219">
            <v>127.9</v>
          </cell>
          <cell r="BG219">
            <v>133.1</v>
          </cell>
          <cell r="BH219">
            <v>129.69999999999999</v>
          </cell>
          <cell r="BI219">
            <v>142.5</v>
          </cell>
          <cell r="BJ219">
            <v>108</v>
          </cell>
          <cell r="BK219">
            <v>100.7</v>
          </cell>
          <cell r="BL219">
            <v>120.8</v>
          </cell>
          <cell r="BM219">
            <v>114.2</v>
          </cell>
          <cell r="BN219">
            <v>138.1</v>
          </cell>
          <cell r="BO219">
            <v>116.4</v>
          </cell>
          <cell r="BP219">
            <v>125.9</v>
          </cell>
          <cell r="BQ219">
            <v>128.30000000000001</v>
          </cell>
          <cell r="BR219">
            <v>120.1</v>
          </cell>
          <cell r="BS219">
            <v>123.2</v>
          </cell>
          <cell r="BT219">
            <v>108.4</v>
          </cell>
          <cell r="BU219">
            <v>108.2</v>
          </cell>
          <cell r="BV219">
            <v>106.4</v>
          </cell>
          <cell r="BW219">
            <v>108.2</v>
          </cell>
          <cell r="BX219">
            <v>109.4</v>
          </cell>
          <cell r="BY219">
            <v>119.8</v>
          </cell>
          <cell r="BZ219">
            <v>112</v>
          </cell>
          <cell r="CA219">
            <v>133</v>
          </cell>
          <cell r="CB219">
            <v>123.4</v>
          </cell>
          <cell r="CC219">
            <v>177</v>
          </cell>
          <cell r="CD219">
            <v>127.7</v>
          </cell>
          <cell r="CE219">
            <v>154.30000000000001</v>
          </cell>
          <cell r="CF219">
            <v>177</v>
          </cell>
          <cell r="CG219">
            <v>162.1</v>
          </cell>
          <cell r="CH219">
            <v>166.9</v>
          </cell>
          <cell r="CI219">
            <v>170.6</v>
          </cell>
          <cell r="CJ219">
            <v>133.5</v>
          </cell>
          <cell r="CK219">
            <v>165.9</v>
          </cell>
          <cell r="CL219">
            <v>135.4</v>
          </cell>
          <cell r="CM219">
            <v>135.6</v>
          </cell>
          <cell r="CN219">
            <v>133</v>
          </cell>
          <cell r="CO219">
            <v>102</v>
          </cell>
          <cell r="CP219">
            <v>156.69999999999999</v>
          </cell>
          <cell r="CQ219">
            <v>121.9</v>
          </cell>
          <cell r="CR219">
            <v>102.3</v>
          </cell>
          <cell r="CS219">
            <v>169.7</v>
          </cell>
          <cell r="CT219">
            <v>178.3</v>
          </cell>
          <cell r="CU219">
            <v>105.6</v>
          </cell>
          <cell r="CV219">
            <v>119.3</v>
          </cell>
          <cell r="CW219">
            <v>104</v>
          </cell>
          <cell r="CX219">
            <v>124.8</v>
          </cell>
          <cell r="CY219">
            <v>70.2</v>
          </cell>
          <cell r="CZ219">
            <v>53.5</v>
          </cell>
          <cell r="DA219">
            <v>102.3</v>
          </cell>
          <cell r="DB219">
            <v>182.5</v>
          </cell>
          <cell r="DC219">
            <v>113.7</v>
          </cell>
          <cell r="DD219">
            <v>118.6</v>
          </cell>
          <cell r="DE219">
            <v>145</v>
          </cell>
          <cell r="DF219">
            <v>96.3</v>
          </cell>
          <cell r="DG219">
            <v>92.8</v>
          </cell>
          <cell r="DH219">
            <v>119.7</v>
          </cell>
          <cell r="DI219">
            <v>121.5</v>
          </cell>
          <cell r="DJ219">
            <v>170.7</v>
          </cell>
          <cell r="DK219">
            <v>118.7</v>
          </cell>
          <cell r="DL219">
            <v>117.7</v>
          </cell>
          <cell r="DM219">
            <v>127.8</v>
          </cell>
          <cell r="DN219">
            <v>105.7</v>
          </cell>
          <cell r="DO219">
            <v>187.3</v>
          </cell>
          <cell r="DP219">
            <v>100</v>
          </cell>
          <cell r="DQ219">
            <v>100</v>
          </cell>
          <cell r="DR219">
            <v>100.3</v>
          </cell>
          <cell r="DW219">
            <v>212</v>
          </cell>
          <cell r="DY219">
            <v>1.7</v>
          </cell>
          <cell r="DZ219">
            <v>-1.7</v>
          </cell>
          <cell r="EA219">
            <v>-2.6</v>
          </cell>
          <cell r="EB219">
            <v>-0.6</v>
          </cell>
          <cell r="EC219">
            <v>-0.6</v>
          </cell>
          <cell r="ED219">
            <v>1.7</v>
          </cell>
          <cell r="EE219">
            <v>-0.4</v>
          </cell>
          <cell r="EF219">
            <v>4.5</v>
          </cell>
          <cell r="EG219">
            <v>2</v>
          </cell>
          <cell r="EH219">
            <v>-1.6</v>
          </cell>
          <cell r="EI219">
            <v>-1.3</v>
          </cell>
          <cell r="EJ219">
            <v>-1.7</v>
          </cell>
          <cell r="EK219">
            <v>-1.8</v>
          </cell>
          <cell r="EL219">
            <v>1.7</v>
          </cell>
          <cell r="EM219">
            <v>-4.3</v>
          </cell>
          <cell r="EN219">
            <v>-1</v>
          </cell>
          <cell r="EO219">
            <v>-0.7</v>
          </cell>
          <cell r="EP219">
            <v>0.5</v>
          </cell>
          <cell r="EQ219">
            <v>-1.2</v>
          </cell>
          <cell r="ER219">
            <v>5.9</v>
          </cell>
          <cell r="ES219">
            <v>-6.3</v>
          </cell>
          <cell r="ET219">
            <v>-2.1</v>
          </cell>
          <cell r="EU219">
            <v>-4.2</v>
          </cell>
          <cell r="EV219">
            <v>0.1</v>
          </cell>
          <cell r="EW219">
            <v>8.1999999999999993</v>
          </cell>
          <cell r="EX219">
            <v>9</v>
          </cell>
          <cell r="EY219">
            <v>7.6</v>
          </cell>
          <cell r="EZ219">
            <v>0.4</v>
          </cell>
          <cell r="FA219">
            <v>-1.6</v>
          </cell>
          <cell r="FB219">
            <v>2.2999999999999998</v>
          </cell>
          <cell r="FC219">
            <v>1.6</v>
          </cell>
          <cell r="FD219">
            <v>-1.3</v>
          </cell>
          <cell r="FE219">
            <v>-1.7</v>
          </cell>
          <cell r="FF219">
            <v>1.4</v>
          </cell>
          <cell r="FG219">
            <v>6.5</v>
          </cell>
          <cell r="FH219">
            <v>4.4000000000000004</v>
          </cell>
          <cell r="FI219">
            <v>4.8</v>
          </cell>
          <cell r="FJ219">
            <v>4</v>
          </cell>
          <cell r="FK219">
            <v>4.0999999999999996</v>
          </cell>
          <cell r="FL219">
            <v>11.1</v>
          </cell>
          <cell r="FM219">
            <v>7.4</v>
          </cell>
          <cell r="FN219">
            <v>8.8000000000000007</v>
          </cell>
          <cell r="FO219">
            <v>8.4</v>
          </cell>
          <cell r="FP219">
            <v>10.3</v>
          </cell>
          <cell r="FQ219">
            <v>8.3000000000000007</v>
          </cell>
          <cell r="FR219">
            <v>7.9</v>
          </cell>
          <cell r="FS219">
            <v>9.6</v>
          </cell>
          <cell r="FT219">
            <v>10</v>
          </cell>
          <cell r="FU219">
            <v>7.6</v>
          </cell>
          <cell r="FV219">
            <v>7.3</v>
          </cell>
          <cell r="FW219">
            <v>8.3000000000000007</v>
          </cell>
          <cell r="FX219">
            <v>6.4</v>
          </cell>
          <cell r="FY219">
            <v>3.4</v>
          </cell>
          <cell r="FZ219">
            <v>-0.1</v>
          </cell>
          <cell r="GA219">
            <v>8</v>
          </cell>
          <cell r="GB219">
            <v>6.1</v>
          </cell>
          <cell r="GC219">
            <v>0.7</v>
          </cell>
          <cell r="GD219">
            <v>8.8000000000000007</v>
          </cell>
          <cell r="GE219">
            <v>10.9</v>
          </cell>
          <cell r="GF219">
            <v>12.5</v>
          </cell>
          <cell r="GG219">
            <v>1.5</v>
          </cell>
          <cell r="GH219">
            <v>8</v>
          </cell>
          <cell r="GI219">
            <v>8.1</v>
          </cell>
          <cell r="GJ219">
            <v>5</v>
          </cell>
          <cell r="GK219">
            <v>10.199999999999999</v>
          </cell>
          <cell r="GL219">
            <v>2</v>
          </cell>
          <cell r="GM219">
            <v>4</v>
          </cell>
          <cell r="GN219">
            <v>3.6</v>
          </cell>
          <cell r="GO219">
            <v>5.7</v>
          </cell>
          <cell r="GP219">
            <v>3.5</v>
          </cell>
          <cell r="GQ219">
            <v>1.7</v>
          </cell>
          <cell r="GR219">
            <v>2.9</v>
          </cell>
          <cell r="GS219">
            <v>1.2</v>
          </cell>
          <cell r="GT219">
            <v>3.2</v>
          </cell>
          <cell r="GU219">
            <v>-3.6</v>
          </cell>
          <cell r="GV219">
            <v>-3.5</v>
          </cell>
          <cell r="GW219">
            <v>-8.6</v>
          </cell>
          <cell r="GX219">
            <v>-0.2</v>
          </cell>
          <cell r="GY219">
            <v>-2</v>
          </cell>
          <cell r="GZ219">
            <v>8.1999999999999993</v>
          </cell>
          <cell r="HA219">
            <v>-15.1</v>
          </cell>
          <cell r="HB219">
            <v>10.3</v>
          </cell>
          <cell r="HC219">
            <v>8.1999999999999993</v>
          </cell>
          <cell r="HD219">
            <v>0.5</v>
          </cell>
          <cell r="HE219">
            <v>0.7</v>
          </cell>
          <cell r="HF219">
            <v>0.4</v>
          </cell>
          <cell r="HG219">
            <v>5.7</v>
          </cell>
          <cell r="HH219">
            <v>1.3</v>
          </cell>
          <cell r="HI219">
            <v>-0.3</v>
          </cell>
          <cell r="HJ219">
            <v>2.6</v>
          </cell>
          <cell r="HK219">
            <v>2.2999999999999998</v>
          </cell>
          <cell r="HL219">
            <v>-2.5</v>
          </cell>
          <cell r="HM219">
            <v>10.4</v>
          </cell>
          <cell r="HN219">
            <v>1.8</v>
          </cell>
          <cell r="HO219">
            <v>-3.7</v>
          </cell>
          <cell r="HP219">
            <v>3</v>
          </cell>
          <cell r="HQ219">
            <v>8.1</v>
          </cell>
          <cell r="HR219">
            <v>6.9</v>
          </cell>
          <cell r="HS219">
            <v>2.8</v>
          </cell>
          <cell r="HT219">
            <v>7.2</v>
          </cell>
          <cell r="HU219">
            <v>4</v>
          </cell>
          <cell r="HV219">
            <v>-3</v>
          </cell>
          <cell r="HW219">
            <v>-5</v>
          </cell>
          <cell r="HX219">
            <v>-1.4</v>
          </cell>
          <cell r="HY219">
            <v>8.1999999999999993</v>
          </cell>
          <cell r="HZ219">
            <v>6.9</v>
          </cell>
          <cell r="IA219">
            <v>9.4</v>
          </cell>
          <cell r="IB219">
            <v>4.2</v>
          </cell>
          <cell r="IC219">
            <v>-1.8</v>
          </cell>
          <cell r="ID219">
            <v>-4.7</v>
          </cell>
          <cell r="IE219">
            <v>9.5</v>
          </cell>
          <cell r="IF219">
            <v>-2.8</v>
          </cell>
          <cell r="IG219">
            <v>10.4</v>
          </cell>
          <cell r="IH219">
            <v>8.1</v>
          </cell>
          <cell r="II219">
            <v>7</v>
          </cell>
          <cell r="IJ219">
            <v>10</v>
          </cell>
          <cell r="IK219">
            <v>3.3</v>
          </cell>
          <cell r="IL219">
            <v>0.2</v>
          </cell>
          <cell r="IM219">
            <v>0</v>
          </cell>
          <cell r="IN219">
            <v>0</v>
          </cell>
          <cell r="IO219">
            <v>0.3</v>
          </cell>
        </row>
        <row r="220">
          <cell r="B220">
            <v>133.4</v>
          </cell>
          <cell r="C220">
            <v>141.1</v>
          </cell>
          <cell r="D220">
            <v>153.30000000000001</v>
          </cell>
          <cell r="E220">
            <v>115.7</v>
          </cell>
          <cell r="F220">
            <v>143.4</v>
          </cell>
          <cell r="G220">
            <v>146.80000000000001</v>
          </cell>
          <cell r="H220">
            <v>170.8</v>
          </cell>
          <cell r="I220">
            <v>136.5</v>
          </cell>
          <cell r="J220">
            <v>119</v>
          </cell>
          <cell r="K220">
            <v>121.9</v>
          </cell>
          <cell r="L220">
            <v>115.7</v>
          </cell>
          <cell r="M220">
            <v>112.9</v>
          </cell>
          <cell r="N220">
            <v>124.9</v>
          </cell>
          <cell r="O220">
            <v>121.8</v>
          </cell>
          <cell r="P220">
            <v>92.3</v>
          </cell>
          <cell r="Q220">
            <v>117.7</v>
          </cell>
          <cell r="R220">
            <v>125</v>
          </cell>
          <cell r="S220">
            <v>117.9</v>
          </cell>
          <cell r="T220">
            <v>116.3</v>
          </cell>
          <cell r="U220">
            <v>132.30000000000001</v>
          </cell>
          <cell r="V220">
            <v>106.3</v>
          </cell>
          <cell r="W220">
            <v>136.80000000000001</v>
          </cell>
          <cell r="X220">
            <v>123.6</v>
          </cell>
          <cell r="Y220">
            <v>153.6</v>
          </cell>
          <cell r="Z220">
            <v>142.5</v>
          </cell>
          <cell r="AA220">
            <v>145.30000000000001</v>
          </cell>
          <cell r="AB220">
            <v>141.9</v>
          </cell>
          <cell r="AC220">
            <v>131.19999999999999</v>
          </cell>
          <cell r="AD220">
            <v>147.9</v>
          </cell>
          <cell r="AE220">
            <v>140.5</v>
          </cell>
          <cell r="AF220">
            <v>136.30000000000001</v>
          </cell>
          <cell r="AG220">
            <v>124.6</v>
          </cell>
          <cell r="AH220">
            <v>118.5</v>
          </cell>
          <cell r="AI220">
            <v>131.30000000000001</v>
          </cell>
          <cell r="AJ220">
            <v>192.1</v>
          </cell>
          <cell r="AK220">
            <v>145.5</v>
          </cell>
          <cell r="AL220">
            <v>150</v>
          </cell>
          <cell r="AM220">
            <v>136</v>
          </cell>
          <cell r="AN220">
            <v>145.5</v>
          </cell>
          <cell r="AO220">
            <v>313.89999999999998</v>
          </cell>
          <cell r="AP220">
            <v>113.1</v>
          </cell>
          <cell r="AQ220">
            <v>113.4</v>
          </cell>
          <cell r="AR220">
            <v>111.8</v>
          </cell>
          <cell r="AS220">
            <v>122.3</v>
          </cell>
          <cell r="AT220">
            <v>117.9</v>
          </cell>
          <cell r="AU220">
            <v>113.8</v>
          </cell>
          <cell r="AV220">
            <v>132.80000000000001</v>
          </cell>
          <cell r="AW220">
            <v>117.2</v>
          </cell>
          <cell r="AX220">
            <v>100.8</v>
          </cell>
          <cell r="AY220">
            <v>96.9</v>
          </cell>
          <cell r="AZ220">
            <v>105.6</v>
          </cell>
          <cell r="BA220">
            <v>98.3</v>
          </cell>
          <cell r="BB220">
            <v>104.1</v>
          </cell>
          <cell r="BC220">
            <v>96.6</v>
          </cell>
          <cell r="BD220">
            <v>155.5</v>
          </cell>
          <cell r="BE220">
            <v>107.7</v>
          </cell>
          <cell r="BF220">
            <v>128.6</v>
          </cell>
          <cell r="BG220">
            <v>132.9</v>
          </cell>
          <cell r="BH220">
            <v>130.30000000000001</v>
          </cell>
          <cell r="BI220">
            <v>139.80000000000001</v>
          </cell>
          <cell r="BJ220">
            <v>108.2</v>
          </cell>
          <cell r="BK220">
            <v>101</v>
          </cell>
          <cell r="BL220">
            <v>121.1</v>
          </cell>
          <cell r="BM220">
            <v>114.2</v>
          </cell>
          <cell r="BN220">
            <v>138.69999999999999</v>
          </cell>
          <cell r="BO220">
            <v>116.3</v>
          </cell>
          <cell r="BP220">
            <v>124.8</v>
          </cell>
          <cell r="BQ220">
            <v>127.6</v>
          </cell>
          <cell r="BR220">
            <v>120.6</v>
          </cell>
          <cell r="BS220">
            <v>118.2</v>
          </cell>
          <cell r="BT220">
            <v>107.5</v>
          </cell>
          <cell r="BU220">
            <v>108.7</v>
          </cell>
          <cell r="BV220">
            <v>106.1</v>
          </cell>
          <cell r="BW220">
            <v>104.2</v>
          </cell>
          <cell r="BX220">
            <v>108.9</v>
          </cell>
          <cell r="BY220">
            <v>122.4</v>
          </cell>
          <cell r="BZ220">
            <v>113.4</v>
          </cell>
          <cell r="CA220">
            <v>134.1</v>
          </cell>
          <cell r="CB220">
            <v>126.4</v>
          </cell>
          <cell r="CC220">
            <v>178.9</v>
          </cell>
          <cell r="CD220">
            <v>130.69999999999999</v>
          </cell>
          <cell r="CE220">
            <v>155.1</v>
          </cell>
          <cell r="CF220">
            <v>178.9</v>
          </cell>
          <cell r="CG220">
            <v>161.9</v>
          </cell>
          <cell r="CH220">
            <v>168.6</v>
          </cell>
          <cell r="CI220">
            <v>172.6</v>
          </cell>
          <cell r="CJ220">
            <v>133.80000000000001</v>
          </cell>
          <cell r="CK220">
            <v>166.9</v>
          </cell>
          <cell r="CL220">
            <v>130.5</v>
          </cell>
          <cell r="CM220">
            <v>136.4</v>
          </cell>
          <cell r="CN220">
            <v>133.80000000000001</v>
          </cell>
          <cell r="CO220">
            <v>101.6</v>
          </cell>
          <cell r="CP220">
            <v>158.80000000000001</v>
          </cell>
          <cell r="CQ220">
            <v>123.5</v>
          </cell>
          <cell r="CR220">
            <v>103.3</v>
          </cell>
          <cell r="CS220">
            <v>170</v>
          </cell>
          <cell r="CT220">
            <v>179.9</v>
          </cell>
          <cell r="CU220">
            <v>104.9</v>
          </cell>
          <cell r="CV220">
            <v>119.3</v>
          </cell>
          <cell r="CW220">
            <v>103.2</v>
          </cell>
          <cell r="CX220">
            <v>124.6</v>
          </cell>
          <cell r="CY220">
            <v>70.400000000000006</v>
          </cell>
          <cell r="CZ220">
            <v>53.7</v>
          </cell>
          <cell r="DA220">
            <v>102.8</v>
          </cell>
          <cell r="DB220">
            <v>181.7</v>
          </cell>
          <cell r="DC220">
            <v>112.1</v>
          </cell>
          <cell r="DD220">
            <v>119</v>
          </cell>
          <cell r="DE220">
            <v>144.6</v>
          </cell>
          <cell r="DF220">
            <v>95.1</v>
          </cell>
          <cell r="DG220">
            <v>92.5</v>
          </cell>
          <cell r="DH220">
            <v>121.6</v>
          </cell>
          <cell r="DI220">
            <v>118.1</v>
          </cell>
          <cell r="DJ220">
            <v>171.1</v>
          </cell>
          <cell r="DK220">
            <v>118.1</v>
          </cell>
          <cell r="DL220">
            <v>117.5</v>
          </cell>
          <cell r="DM220">
            <v>127.7</v>
          </cell>
          <cell r="DN220">
            <v>105.6</v>
          </cell>
          <cell r="DO220">
            <v>187.5</v>
          </cell>
          <cell r="DP220">
            <v>100.4</v>
          </cell>
          <cell r="DQ220">
            <v>100</v>
          </cell>
          <cell r="DR220">
            <v>100.3</v>
          </cell>
          <cell r="DW220">
            <v>213.7</v>
          </cell>
          <cell r="DY220">
            <v>0.8</v>
          </cell>
          <cell r="DZ220">
            <v>-0.8</v>
          </cell>
          <cell r="EA220">
            <v>-3.3</v>
          </cell>
          <cell r="EB220">
            <v>1</v>
          </cell>
          <cell r="EC220">
            <v>3.1</v>
          </cell>
          <cell r="ED220">
            <v>0.1</v>
          </cell>
          <cell r="EE220">
            <v>1.4</v>
          </cell>
          <cell r="EF220">
            <v>0.3</v>
          </cell>
          <cell r="EG220">
            <v>-2.8</v>
          </cell>
          <cell r="EH220">
            <v>-2.6</v>
          </cell>
          <cell r="EI220">
            <v>1.4</v>
          </cell>
          <cell r="EJ220">
            <v>0.7</v>
          </cell>
          <cell r="EK220">
            <v>-1.2</v>
          </cell>
          <cell r="EL220">
            <v>-0.1</v>
          </cell>
          <cell r="EM220">
            <v>1.1000000000000001</v>
          </cell>
          <cell r="EN220">
            <v>2.9</v>
          </cell>
          <cell r="EO220">
            <v>2.5</v>
          </cell>
          <cell r="EP220">
            <v>3.1</v>
          </cell>
          <cell r="EQ220">
            <v>1</v>
          </cell>
          <cell r="ER220">
            <v>5.5</v>
          </cell>
          <cell r="ES220">
            <v>-2.7</v>
          </cell>
          <cell r="ET220">
            <v>-0.4</v>
          </cell>
          <cell r="EU220">
            <v>-2.2999999999999998</v>
          </cell>
          <cell r="EV220">
            <v>1.5</v>
          </cell>
          <cell r="EW220">
            <v>1.4</v>
          </cell>
          <cell r="EX220">
            <v>0.7</v>
          </cell>
          <cell r="EY220">
            <v>1.9</v>
          </cell>
          <cell r="EZ220">
            <v>0.9</v>
          </cell>
          <cell r="FA220">
            <v>-1.7</v>
          </cell>
          <cell r="FB220">
            <v>-3.1</v>
          </cell>
          <cell r="FC220">
            <v>0.7</v>
          </cell>
          <cell r="FD220">
            <v>0.7</v>
          </cell>
          <cell r="FE220">
            <v>1.3</v>
          </cell>
          <cell r="FF220">
            <v>2.9</v>
          </cell>
          <cell r="FG220">
            <v>1</v>
          </cell>
          <cell r="FH220">
            <v>0.6</v>
          </cell>
          <cell r="FI220">
            <v>1.2</v>
          </cell>
          <cell r="FJ220">
            <v>-0.2</v>
          </cell>
          <cell r="FK220">
            <v>0.1</v>
          </cell>
          <cell r="FL220">
            <v>2.1</v>
          </cell>
          <cell r="FM220">
            <v>-0.4</v>
          </cell>
          <cell r="FN220">
            <v>-2.7</v>
          </cell>
          <cell r="FO220">
            <v>-2.5</v>
          </cell>
          <cell r="FP220">
            <v>-2.9</v>
          </cell>
          <cell r="FQ220">
            <v>0.1</v>
          </cell>
          <cell r="FR220">
            <v>0.6</v>
          </cell>
          <cell r="FS220">
            <v>-2.1</v>
          </cell>
          <cell r="FT220">
            <v>-1</v>
          </cell>
          <cell r="FU220">
            <v>-0.8</v>
          </cell>
          <cell r="FV220">
            <v>0.8</v>
          </cell>
          <cell r="FW220">
            <v>-1.3</v>
          </cell>
          <cell r="FX220">
            <v>-1.8</v>
          </cell>
          <cell r="FY220">
            <v>1.6</v>
          </cell>
          <cell r="FZ220">
            <v>2</v>
          </cell>
          <cell r="GA220">
            <v>2</v>
          </cell>
          <cell r="GB220">
            <v>0.3</v>
          </cell>
          <cell r="GC220">
            <v>0.5</v>
          </cell>
          <cell r="GD220">
            <v>-0.2</v>
          </cell>
          <cell r="GE220">
            <v>0.5</v>
          </cell>
          <cell r="GF220">
            <v>-1.9</v>
          </cell>
          <cell r="GG220">
            <v>0.2</v>
          </cell>
          <cell r="GH220">
            <v>0.3</v>
          </cell>
          <cell r="GI220">
            <v>0.2</v>
          </cell>
          <cell r="GJ220">
            <v>0</v>
          </cell>
          <cell r="GK220">
            <v>0.4</v>
          </cell>
          <cell r="GL220">
            <v>-0.1</v>
          </cell>
          <cell r="GM220">
            <v>-0.9</v>
          </cell>
          <cell r="GN220">
            <v>-0.5</v>
          </cell>
          <cell r="GO220">
            <v>0.4</v>
          </cell>
          <cell r="GP220">
            <v>-4.0999999999999996</v>
          </cell>
          <cell r="GQ220">
            <v>-0.8</v>
          </cell>
          <cell r="GR220">
            <v>0.5</v>
          </cell>
          <cell r="GS220">
            <v>-0.3</v>
          </cell>
          <cell r="GT220">
            <v>-3.7</v>
          </cell>
          <cell r="GU220">
            <v>-0.5</v>
          </cell>
          <cell r="GV220">
            <v>2.2000000000000002</v>
          </cell>
          <cell r="GW220">
            <v>1.3</v>
          </cell>
          <cell r="GX220">
            <v>0.8</v>
          </cell>
          <cell r="GY220">
            <v>2.4</v>
          </cell>
          <cell r="GZ220">
            <v>1.1000000000000001</v>
          </cell>
          <cell r="HA220">
            <v>2.2999999999999998</v>
          </cell>
          <cell r="HB220">
            <v>0.5</v>
          </cell>
          <cell r="HC220">
            <v>1.1000000000000001</v>
          </cell>
          <cell r="HD220">
            <v>-0.1</v>
          </cell>
          <cell r="HE220">
            <v>1</v>
          </cell>
          <cell r="HF220">
            <v>1.2</v>
          </cell>
          <cell r="HG220">
            <v>0.2</v>
          </cell>
          <cell r="HH220">
            <v>0.6</v>
          </cell>
          <cell r="HI220">
            <v>-3.6</v>
          </cell>
          <cell r="HJ220">
            <v>0.6</v>
          </cell>
          <cell r="HK220">
            <v>0.6</v>
          </cell>
          <cell r="HL220">
            <v>-0.4</v>
          </cell>
          <cell r="HM220">
            <v>1.3</v>
          </cell>
          <cell r="HN220">
            <v>1.3</v>
          </cell>
          <cell r="HO220">
            <v>1</v>
          </cell>
          <cell r="HP220">
            <v>0.2</v>
          </cell>
          <cell r="HQ220">
            <v>0.9</v>
          </cell>
          <cell r="HR220">
            <v>-0.7</v>
          </cell>
          <cell r="HS220">
            <v>0</v>
          </cell>
          <cell r="HT220">
            <v>-0.8</v>
          </cell>
          <cell r="HU220">
            <v>-0.2</v>
          </cell>
          <cell r="HV220">
            <v>0.3</v>
          </cell>
          <cell r="HW220">
            <v>0.4</v>
          </cell>
          <cell r="HX220">
            <v>0.5</v>
          </cell>
          <cell r="HY220">
            <v>-0.4</v>
          </cell>
          <cell r="HZ220">
            <v>-1.4</v>
          </cell>
          <cell r="IA220">
            <v>0.3</v>
          </cell>
          <cell r="IB220">
            <v>-0.3</v>
          </cell>
          <cell r="IC220">
            <v>-1.2</v>
          </cell>
          <cell r="ID220">
            <v>-0.3</v>
          </cell>
          <cell r="IE220">
            <v>1.6</v>
          </cell>
          <cell r="IF220">
            <v>-2.8</v>
          </cell>
          <cell r="IG220">
            <v>0.2</v>
          </cell>
          <cell r="IH220">
            <v>-0.5</v>
          </cell>
          <cell r="II220">
            <v>-0.2</v>
          </cell>
          <cell r="IJ220">
            <v>-0.1</v>
          </cell>
          <cell r="IK220">
            <v>-0.1</v>
          </cell>
          <cell r="IL220">
            <v>0.1</v>
          </cell>
          <cell r="IM220">
            <v>0.4</v>
          </cell>
          <cell r="IN220">
            <v>0</v>
          </cell>
          <cell r="IO220">
            <v>0</v>
          </cell>
        </row>
        <row r="221">
          <cell r="B221">
            <v>137.6</v>
          </cell>
          <cell r="C221">
            <v>142.4</v>
          </cell>
          <cell r="D221">
            <v>153.6</v>
          </cell>
          <cell r="E221">
            <v>116.8</v>
          </cell>
          <cell r="F221">
            <v>146.80000000000001</v>
          </cell>
          <cell r="G221">
            <v>150</v>
          </cell>
          <cell r="H221">
            <v>175.6</v>
          </cell>
          <cell r="I221">
            <v>139</v>
          </cell>
          <cell r="J221">
            <v>120.4</v>
          </cell>
          <cell r="K221">
            <v>125.1</v>
          </cell>
          <cell r="L221">
            <v>120.4</v>
          </cell>
          <cell r="M221">
            <v>118.2</v>
          </cell>
          <cell r="N221">
            <v>133.6</v>
          </cell>
          <cell r="O221">
            <v>127.8</v>
          </cell>
          <cell r="P221">
            <v>96.4</v>
          </cell>
          <cell r="Q221">
            <v>120.8</v>
          </cell>
          <cell r="R221">
            <v>129.19999999999999</v>
          </cell>
          <cell r="S221">
            <v>120.7</v>
          </cell>
          <cell r="T221">
            <v>132</v>
          </cell>
          <cell r="U221">
            <v>140.4</v>
          </cell>
          <cell r="V221">
            <v>127.6</v>
          </cell>
          <cell r="W221">
            <v>139.9</v>
          </cell>
          <cell r="X221">
            <v>128.30000000000001</v>
          </cell>
          <cell r="Y221">
            <v>154.80000000000001</v>
          </cell>
          <cell r="Z221">
            <v>143.4</v>
          </cell>
          <cell r="AA221">
            <v>146.1</v>
          </cell>
          <cell r="AB221">
            <v>142.9</v>
          </cell>
          <cell r="AC221">
            <v>132</v>
          </cell>
          <cell r="AD221">
            <v>149.4</v>
          </cell>
          <cell r="AE221">
            <v>146</v>
          </cell>
          <cell r="AF221">
            <v>137</v>
          </cell>
          <cell r="AG221">
            <v>125.7</v>
          </cell>
          <cell r="AH221">
            <v>117.9</v>
          </cell>
          <cell r="AI221">
            <v>131.1</v>
          </cell>
          <cell r="AJ221">
            <v>197.1</v>
          </cell>
          <cell r="AK221">
            <v>148.30000000000001</v>
          </cell>
          <cell r="AL221">
            <v>153.19999999999999</v>
          </cell>
          <cell r="AM221">
            <v>138.19999999999999</v>
          </cell>
          <cell r="AN221">
            <v>148.5</v>
          </cell>
          <cell r="AO221">
            <v>326.2</v>
          </cell>
          <cell r="AP221">
            <v>110.7</v>
          </cell>
          <cell r="AQ221">
            <v>111.2</v>
          </cell>
          <cell r="AR221">
            <v>108.7</v>
          </cell>
          <cell r="AS221">
            <v>124.6</v>
          </cell>
          <cell r="AT221">
            <v>113.6</v>
          </cell>
          <cell r="AU221">
            <v>108.5</v>
          </cell>
          <cell r="AV221">
            <v>133.30000000000001</v>
          </cell>
          <cell r="AW221">
            <v>114</v>
          </cell>
          <cell r="AX221">
            <v>100.5</v>
          </cell>
          <cell r="AY221">
            <v>95.4</v>
          </cell>
          <cell r="AZ221">
            <v>106</v>
          </cell>
          <cell r="BA221">
            <v>98.6</v>
          </cell>
          <cell r="BB221">
            <v>103.3</v>
          </cell>
          <cell r="BC221">
            <v>95.3</v>
          </cell>
          <cell r="BD221">
            <v>155.5</v>
          </cell>
          <cell r="BE221">
            <v>108.2</v>
          </cell>
          <cell r="BF221">
            <v>129.80000000000001</v>
          </cell>
          <cell r="BG221">
            <v>133.19999999999999</v>
          </cell>
          <cell r="BH221">
            <v>131</v>
          </cell>
          <cell r="BI221">
            <v>139.80000000000001</v>
          </cell>
          <cell r="BJ221">
            <v>107.8</v>
          </cell>
          <cell r="BK221">
            <v>101.2</v>
          </cell>
          <cell r="BL221">
            <v>121.4</v>
          </cell>
          <cell r="BM221">
            <v>113.5</v>
          </cell>
          <cell r="BN221">
            <v>140.19999999999999</v>
          </cell>
          <cell r="BO221">
            <v>117.2</v>
          </cell>
          <cell r="BP221">
            <v>124.8</v>
          </cell>
          <cell r="BQ221">
            <v>127.3</v>
          </cell>
          <cell r="BR221">
            <v>120.9</v>
          </cell>
          <cell r="BS221">
            <v>119.2</v>
          </cell>
          <cell r="BT221">
            <v>109</v>
          </cell>
          <cell r="BU221">
            <v>111.2</v>
          </cell>
          <cell r="BV221">
            <v>107.5</v>
          </cell>
          <cell r="BW221">
            <v>104.2</v>
          </cell>
          <cell r="BX221">
            <v>110</v>
          </cell>
          <cell r="BY221">
            <v>124.2</v>
          </cell>
          <cell r="BZ221">
            <v>115.5</v>
          </cell>
          <cell r="CA221">
            <v>133.4</v>
          </cell>
          <cell r="CB221">
            <v>128.19999999999999</v>
          </cell>
          <cell r="CC221">
            <v>180.9</v>
          </cell>
          <cell r="CD221">
            <v>136.80000000000001</v>
          </cell>
          <cell r="CE221">
            <v>156.19999999999999</v>
          </cell>
          <cell r="CF221">
            <v>180.9</v>
          </cell>
          <cell r="CG221">
            <v>166.4</v>
          </cell>
          <cell r="CH221">
            <v>169.9</v>
          </cell>
          <cell r="CI221">
            <v>173.7</v>
          </cell>
          <cell r="CJ221">
            <v>134.4</v>
          </cell>
          <cell r="CK221">
            <v>169</v>
          </cell>
          <cell r="CL221">
            <v>142.6</v>
          </cell>
          <cell r="CM221">
            <v>136.69999999999999</v>
          </cell>
          <cell r="CN221">
            <v>134</v>
          </cell>
          <cell r="CO221">
            <v>103.5</v>
          </cell>
          <cell r="CP221">
            <v>153</v>
          </cell>
          <cell r="CQ221">
            <v>126.9</v>
          </cell>
          <cell r="CR221">
            <v>105</v>
          </cell>
          <cell r="CS221">
            <v>171</v>
          </cell>
          <cell r="CT221">
            <v>183</v>
          </cell>
          <cell r="CU221">
            <v>104.4</v>
          </cell>
          <cell r="CV221">
            <v>119.3</v>
          </cell>
          <cell r="CW221">
            <v>102.7</v>
          </cell>
          <cell r="CX221">
            <v>124.5</v>
          </cell>
          <cell r="CY221">
            <v>71.099999999999994</v>
          </cell>
          <cell r="CZ221">
            <v>53.8</v>
          </cell>
          <cell r="DA221">
            <v>104.5</v>
          </cell>
          <cell r="DB221">
            <v>184.2</v>
          </cell>
          <cell r="DC221">
            <v>113.9</v>
          </cell>
          <cell r="DD221">
            <v>120.4</v>
          </cell>
          <cell r="DE221">
            <v>146.80000000000001</v>
          </cell>
          <cell r="DF221">
            <v>95.9</v>
          </cell>
          <cell r="DG221">
            <v>97</v>
          </cell>
          <cell r="DH221">
            <v>122.7</v>
          </cell>
          <cell r="DI221">
            <v>121.1</v>
          </cell>
          <cell r="DJ221">
            <v>173.2</v>
          </cell>
          <cell r="DK221">
            <v>119.2</v>
          </cell>
          <cell r="DL221">
            <v>114.4</v>
          </cell>
          <cell r="DM221">
            <v>121</v>
          </cell>
          <cell r="DN221">
            <v>106.3</v>
          </cell>
          <cell r="DO221">
            <v>195.4</v>
          </cell>
          <cell r="DP221">
            <v>104.8</v>
          </cell>
          <cell r="DQ221">
            <v>106.3</v>
          </cell>
          <cell r="DR221">
            <v>102.9</v>
          </cell>
          <cell r="DW221">
            <v>217.4</v>
          </cell>
          <cell r="DY221">
            <v>3.1</v>
          </cell>
          <cell r="DZ221">
            <v>0.9</v>
          </cell>
          <cell r="EA221">
            <v>0.2</v>
          </cell>
          <cell r="EB221">
            <v>1</v>
          </cell>
          <cell r="EC221">
            <v>2.4</v>
          </cell>
          <cell r="ED221">
            <v>2.2000000000000002</v>
          </cell>
          <cell r="EE221">
            <v>2.8</v>
          </cell>
          <cell r="EF221">
            <v>1.8</v>
          </cell>
          <cell r="EG221">
            <v>1.2</v>
          </cell>
          <cell r="EH221">
            <v>2.6</v>
          </cell>
          <cell r="EI221">
            <v>4.0999999999999996</v>
          </cell>
          <cell r="EJ221">
            <v>4.7</v>
          </cell>
          <cell r="EK221">
            <v>7</v>
          </cell>
          <cell r="EL221">
            <v>4.9000000000000004</v>
          </cell>
          <cell r="EM221">
            <v>4.4000000000000004</v>
          </cell>
          <cell r="EN221">
            <v>2.6</v>
          </cell>
          <cell r="EO221">
            <v>3.4</v>
          </cell>
          <cell r="EP221">
            <v>2.4</v>
          </cell>
          <cell r="EQ221">
            <v>13.5</v>
          </cell>
          <cell r="ER221">
            <v>6.1</v>
          </cell>
          <cell r="ES221">
            <v>20</v>
          </cell>
          <cell r="ET221">
            <v>2.2999999999999998</v>
          </cell>
          <cell r="EU221">
            <v>3.8</v>
          </cell>
          <cell r="EV221">
            <v>0.8</v>
          </cell>
          <cell r="EW221">
            <v>0.6</v>
          </cell>
          <cell r="EX221">
            <v>0.6</v>
          </cell>
          <cell r="EY221">
            <v>0.7</v>
          </cell>
          <cell r="EZ221">
            <v>0.6</v>
          </cell>
          <cell r="FA221">
            <v>1</v>
          </cell>
          <cell r="FB221">
            <v>3.9</v>
          </cell>
          <cell r="FC221">
            <v>0.5</v>
          </cell>
          <cell r="FD221">
            <v>0.9</v>
          </cell>
          <cell r="FE221">
            <v>-0.5</v>
          </cell>
          <cell r="FF221">
            <v>-0.2</v>
          </cell>
          <cell r="FG221">
            <v>2.6</v>
          </cell>
          <cell r="FH221">
            <v>1.9</v>
          </cell>
          <cell r="FI221">
            <v>2.1</v>
          </cell>
          <cell r="FJ221">
            <v>1.6</v>
          </cell>
          <cell r="FK221">
            <v>2.1</v>
          </cell>
          <cell r="FL221">
            <v>3.9</v>
          </cell>
          <cell r="FM221">
            <v>-2.1</v>
          </cell>
          <cell r="FN221">
            <v>-1.9</v>
          </cell>
          <cell r="FO221">
            <v>-2.8</v>
          </cell>
          <cell r="FP221">
            <v>1.9</v>
          </cell>
          <cell r="FQ221">
            <v>-3.6</v>
          </cell>
          <cell r="FR221">
            <v>-4.7</v>
          </cell>
          <cell r="FS221">
            <v>0.4</v>
          </cell>
          <cell r="FT221">
            <v>-2.7</v>
          </cell>
          <cell r="FU221">
            <v>-0.3</v>
          </cell>
          <cell r="FV221">
            <v>-1.5</v>
          </cell>
          <cell r="FW221">
            <v>0.4</v>
          </cell>
          <cell r="FX221">
            <v>0.3</v>
          </cell>
          <cell r="FY221">
            <v>-0.8</v>
          </cell>
          <cell r="FZ221">
            <v>-1.3</v>
          </cell>
          <cell r="GA221">
            <v>0</v>
          </cell>
          <cell r="GB221">
            <v>0.5</v>
          </cell>
          <cell r="GC221">
            <v>0.9</v>
          </cell>
          <cell r="GD221">
            <v>0.2</v>
          </cell>
          <cell r="GE221">
            <v>0.5</v>
          </cell>
          <cell r="GF221">
            <v>0</v>
          </cell>
          <cell r="GG221">
            <v>-0.4</v>
          </cell>
          <cell r="GH221">
            <v>0.2</v>
          </cell>
          <cell r="GI221">
            <v>0.2</v>
          </cell>
          <cell r="GJ221">
            <v>-0.6</v>
          </cell>
          <cell r="GK221">
            <v>1.1000000000000001</v>
          </cell>
          <cell r="GL221">
            <v>0.8</v>
          </cell>
          <cell r="GM221">
            <v>0</v>
          </cell>
          <cell r="GN221">
            <v>-0.2</v>
          </cell>
          <cell r="GO221">
            <v>0.2</v>
          </cell>
          <cell r="GP221">
            <v>0.8</v>
          </cell>
          <cell r="GQ221">
            <v>1.4</v>
          </cell>
          <cell r="GR221">
            <v>2.2999999999999998</v>
          </cell>
          <cell r="GS221">
            <v>1.3</v>
          </cell>
          <cell r="GT221">
            <v>0</v>
          </cell>
          <cell r="GU221">
            <v>1</v>
          </cell>
          <cell r="GV221">
            <v>1.5</v>
          </cell>
          <cell r="GW221">
            <v>1.9</v>
          </cell>
          <cell r="GX221">
            <v>-0.5</v>
          </cell>
          <cell r="GY221">
            <v>1.4</v>
          </cell>
          <cell r="GZ221">
            <v>1.1000000000000001</v>
          </cell>
          <cell r="HA221">
            <v>4.7</v>
          </cell>
          <cell r="HB221">
            <v>0.7</v>
          </cell>
          <cell r="HC221">
            <v>1.1000000000000001</v>
          </cell>
          <cell r="HD221">
            <v>2.8</v>
          </cell>
          <cell r="HE221">
            <v>0.8</v>
          </cell>
          <cell r="HF221">
            <v>0.6</v>
          </cell>
          <cell r="HG221">
            <v>0.4</v>
          </cell>
          <cell r="HH221">
            <v>1.3</v>
          </cell>
          <cell r="HI221">
            <v>9.3000000000000007</v>
          </cell>
          <cell r="HJ221">
            <v>0.2</v>
          </cell>
          <cell r="HK221">
            <v>0.1</v>
          </cell>
          <cell r="HL221">
            <v>1.9</v>
          </cell>
          <cell r="HM221">
            <v>-3.7</v>
          </cell>
          <cell r="HN221">
            <v>2.8</v>
          </cell>
          <cell r="HO221">
            <v>1.6</v>
          </cell>
          <cell r="HP221">
            <v>0.6</v>
          </cell>
          <cell r="HQ221">
            <v>1.7</v>
          </cell>
          <cell r="HR221">
            <v>-0.5</v>
          </cell>
          <cell r="HS221">
            <v>0</v>
          </cell>
          <cell r="HT221">
            <v>-0.5</v>
          </cell>
          <cell r="HU221">
            <v>-0.1</v>
          </cell>
          <cell r="HV221">
            <v>1</v>
          </cell>
          <cell r="HW221">
            <v>0.2</v>
          </cell>
          <cell r="HX221">
            <v>1.7</v>
          </cell>
          <cell r="HY221">
            <v>1.4</v>
          </cell>
          <cell r="HZ221">
            <v>1.6</v>
          </cell>
          <cell r="IA221">
            <v>1.2</v>
          </cell>
          <cell r="IB221">
            <v>1.5</v>
          </cell>
          <cell r="IC221">
            <v>0.8</v>
          </cell>
          <cell r="ID221">
            <v>4.9000000000000004</v>
          </cell>
          <cell r="IE221">
            <v>0.9</v>
          </cell>
          <cell r="IF221">
            <v>2.5</v>
          </cell>
          <cell r="IG221">
            <v>1.2</v>
          </cell>
          <cell r="IH221">
            <v>0.9</v>
          </cell>
          <cell r="II221">
            <v>-2.6</v>
          </cell>
          <cell r="IJ221">
            <v>-5.2</v>
          </cell>
          <cell r="IK221">
            <v>0.7</v>
          </cell>
          <cell r="IL221">
            <v>4.2</v>
          </cell>
          <cell r="IM221">
            <v>4.4000000000000004</v>
          </cell>
          <cell r="IN221">
            <v>6.3</v>
          </cell>
          <cell r="IO221">
            <v>2.6</v>
          </cell>
        </row>
        <row r="222">
          <cell r="B222">
            <v>138.80000000000001</v>
          </cell>
          <cell r="C222">
            <v>143.4</v>
          </cell>
          <cell r="D222">
            <v>154.30000000000001</v>
          </cell>
          <cell r="E222">
            <v>117.8</v>
          </cell>
          <cell r="F222">
            <v>148.4</v>
          </cell>
          <cell r="G222">
            <v>152.19999999999999</v>
          </cell>
          <cell r="H222">
            <v>177.5</v>
          </cell>
          <cell r="I222">
            <v>141.30000000000001</v>
          </cell>
          <cell r="J222">
            <v>121.9</v>
          </cell>
          <cell r="K222">
            <v>128.19999999999999</v>
          </cell>
          <cell r="L222">
            <v>125.7</v>
          </cell>
          <cell r="M222">
            <v>128.80000000000001</v>
          </cell>
          <cell r="N222">
            <v>148</v>
          </cell>
          <cell r="O222">
            <v>132.19999999999999</v>
          </cell>
          <cell r="P222">
            <v>97.1</v>
          </cell>
          <cell r="Q222">
            <v>125.8</v>
          </cell>
          <cell r="R222">
            <v>135.80000000000001</v>
          </cell>
          <cell r="S222">
            <v>119.1</v>
          </cell>
          <cell r="T222">
            <v>124.6</v>
          </cell>
          <cell r="U222">
            <v>131.1</v>
          </cell>
          <cell r="V222">
            <v>121.3</v>
          </cell>
          <cell r="W222">
            <v>142.19999999999999</v>
          </cell>
          <cell r="X222">
            <v>131.30000000000001</v>
          </cell>
          <cell r="Y222">
            <v>156.19999999999999</v>
          </cell>
          <cell r="Z222">
            <v>145.19999999999999</v>
          </cell>
          <cell r="AA222">
            <v>147.9</v>
          </cell>
          <cell r="AB222">
            <v>144.6</v>
          </cell>
          <cell r="AC222">
            <v>135.19999999999999</v>
          </cell>
          <cell r="AD222">
            <v>158.1</v>
          </cell>
          <cell r="AE222">
            <v>148.9</v>
          </cell>
          <cell r="AF222">
            <v>142.19999999999999</v>
          </cell>
          <cell r="AG222">
            <v>126.5</v>
          </cell>
          <cell r="AH222">
            <v>120.6</v>
          </cell>
          <cell r="AI222">
            <v>133.80000000000001</v>
          </cell>
          <cell r="AJ222">
            <v>199.4</v>
          </cell>
          <cell r="AK222">
            <v>149.4</v>
          </cell>
          <cell r="AL222">
            <v>153.19999999999999</v>
          </cell>
          <cell r="AM222">
            <v>140.6</v>
          </cell>
          <cell r="AN222">
            <v>149.69999999999999</v>
          </cell>
          <cell r="AO222">
            <v>332.9</v>
          </cell>
          <cell r="AP222">
            <v>112.5</v>
          </cell>
          <cell r="AQ222">
            <v>112.5</v>
          </cell>
          <cell r="AR222">
            <v>110</v>
          </cell>
          <cell r="AS222">
            <v>125.8</v>
          </cell>
          <cell r="AT222">
            <v>116.7</v>
          </cell>
          <cell r="AU222">
            <v>111.2</v>
          </cell>
          <cell r="AV222">
            <v>138.30000000000001</v>
          </cell>
          <cell r="AW222">
            <v>116.3</v>
          </cell>
          <cell r="AX222">
            <v>101.4</v>
          </cell>
          <cell r="AY222">
            <v>97.4</v>
          </cell>
          <cell r="AZ222">
            <v>105.9</v>
          </cell>
          <cell r="BA222">
            <v>99.7</v>
          </cell>
          <cell r="BB222">
            <v>103.8</v>
          </cell>
          <cell r="BC222">
            <v>96</v>
          </cell>
          <cell r="BD222">
            <v>154.80000000000001</v>
          </cell>
          <cell r="BE222">
            <v>108.4</v>
          </cell>
          <cell r="BF222">
            <v>131</v>
          </cell>
          <cell r="BG222">
            <v>132.9</v>
          </cell>
          <cell r="BH222">
            <v>129.9</v>
          </cell>
          <cell r="BI222">
            <v>141.6</v>
          </cell>
          <cell r="BJ222">
            <v>107.8</v>
          </cell>
          <cell r="BK222">
            <v>101.1</v>
          </cell>
          <cell r="BL222">
            <v>121</v>
          </cell>
          <cell r="BM222">
            <v>113.5</v>
          </cell>
          <cell r="BN222">
            <v>140.9</v>
          </cell>
          <cell r="BO222">
            <v>119.3</v>
          </cell>
          <cell r="BP222">
            <v>127.6</v>
          </cell>
          <cell r="BQ222">
            <v>130.1</v>
          </cell>
          <cell r="BR222">
            <v>124.1</v>
          </cell>
          <cell r="BS222">
            <v>121.5</v>
          </cell>
          <cell r="BT222">
            <v>110.1</v>
          </cell>
          <cell r="BU222">
            <v>111.3</v>
          </cell>
          <cell r="BV222">
            <v>106.7</v>
          </cell>
          <cell r="BW222">
            <v>107.2</v>
          </cell>
          <cell r="BX222">
            <v>112.5</v>
          </cell>
          <cell r="BY222">
            <v>126.6</v>
          </cell>
          <cell r="BZ222">
            <v>117.4</v>
          </cell>
          <cell r="CA222">
            <v>135.5</v>
          </cell>
          <cell r="CB222">
            <v>130.69999999999999</v>
          </cell>
          <cell r="CC222">
            <v>182</v>
          </cell>
          <cell r="CD222">
            <v>137.30000000000001</v>
          </cell>
          <cell r="CE222">
            <v>156.80000000000001</v>
          </cell>
          <cell r="CF222">
            <v>182</v>
          </cell>
          <cell r="CG222">
            <v>166.7</v>
          </cell>
          <cell r="CH222">
            <v>170.8</v>
          </cell>
          <cell r="CI222">
            <v>174.4</v>
          </cell>
          <cell r="CJ222">
            <v>134.9</v>
          </cell>
          <cell r="CK222">
            <v>170.9</v>
          </cell>
          <cell r="CL222">
            <v>141.5</v>
          </cell>
          <cell r="CM222">
            <v>139.4</v>
          </cell>
          <cell r="CN222">
            <v>136.80000000000001</v>
          </cell>
          <cell r="CO222">
            <v>105.6</v>
          </cell>
          <cell r="CP222">
            <v>157.9</v>
          </cell>
          <cell r="CQ222">
            <v>128.19999999999999</v>
          </cell>
          <cell r="CR222">
            <v>107.9</v>
          </cell>
          <cell r="CS222">
            <v>171</v>
          </cell>
          <cell r="CT222">
            <v>183</v>
          </cell>
          <cell r="CU222">
            <v>103.8</v>
          </cell>
          <cell r="CV222">
            <v>119.3</v>
          </cell>
          <cell r="CW222">
            <v>102.1</v>
          </cell>
          <cell r="CX222">
            <v>124.3</v>
          </cell>
          <cell r="CY222">
            <v>70</v>
          </cell>
          <cell r="CZ222">
            <v>51.9</v>
          </cell>
          <cell r="DA222">
            <v>104.5</v>
          </cell>
          <cell r="DB222">
            <v>186</v>
          </cell>
          <cell r="DC222">
            <v>116.3</v>
          </cell>
          <cell r="DD222">
            <v>120.4</v>
          </cell>
          <cell r="DE222">
            <v>147.5</v>
          </cell>
          <cell r="DF222">
            <v>96.1</v>
          </cell>
          <cell r="DG222">
            <v>99</v>
          </cell>
          <cell r="DH222">
            <v>123.1</v>
          </cell>
          <cell r="DI222">
            <v>119.9</v>
          </cell>
          <cell r="DJ222">
            <v>174.5</v>
          </cell>
          <cell r="DK222">
            <v>119.8</v>
          </cell>
          <cell r="DL222">
            <v>114.4</v>
          </cell>
          <cell r="DM222">
            <v>118.3</v>
          </cell>
          <cell r="DN222">
            <v>109.2</v>
          </cell>
          <cell r="DO222">
            <v>195.4</v>
          </cell>
          <cell r="DP222">
            <v>104.8</v>
          </cell>
          <cell r="DQ222">
            <v>106.3</v>
          </cell>
          <cell r="DR222">
            <v>102.9</v>
          </cell>
          <cell r="DW222">
            <v>220.9</v>
          </cell>
          <cell r="DY222">
            <v>0.9</v>
          </cell>
          <cell r="DZ222">
            <v>0.7</v>
          </cell>
          <cell r="EA222">
            <v>0.5</v>
          </cell>
          <cell r="EB222">
            <v>0.9</v>
          </cell>
          <cell r="EC222">
            <v>1.1000000000000001</v>
          </cell>
          <cell r="ED222">
            <v>1.5</v>
          </cell>
          <cell r="EE222">
            <v>1.1000000000000001</v>
          </cell>
          <cell r="EF222">
            <v>1.7</v>
          </cell>
          <cell r="EG222">
            <v>1.2</v>
          </cell>
          <cell r="EH222">
            <v>2.5</v>
          </cell>
          <cell r="EI222">
            <v>4.4000000000000004</v>
          </cell>
          <cell r="EJ222">
            <v>9</v>
          </cell>
          <cell r="EK222">
            <v>10.8</v>
          </cell>
          <cell r="EL222">
            <v>3.4</v>
          </cell>
          <cell r="EM222">
            <v>0.7</v>
          </cell>
          <cell r="EN222">
            <v>4.0999999999999996</v>
          </cell>
          <cell r="EO222">
            <v>5.0999999999999996</v>
          </cell>
          <cell r="EP222">
            <v>-1.3</v>
          </cell>
          <cell r="EQ222">
            <v>-5.6</v>
          </cell>
          <cell r="ER222">
            <v>-6.6</v>
          </cell>
          <cell r="ES222">
            <v>-4.9000000000000004</v>
          </cell>
          <cell r="ET222">
            <v>1.6</v>
          </cell>
          <cell r="EU222">
            <v>2.2999999999999998</v>
          </cell>
          <cell r="EV222">
            <v>0.9</v>
          </cell>
          <cell r="EW222">
            <v>1.3</v>
          </cell>
          <cell r="EX222">
            <v>1.2</v>
          </cell>
          <cell r="EY222">
            <v>1.2</v>
          </cell>
          <cell r="EZ222">
            <v>2.4</v>
          </cell>
          <cell r="FA222">
            <v>5.8</v>
          </cell>
          <cell r="FB222">
            <v>2</v>
          </cell>
          <cell r="FC222">
            <v>3.8</v>
          </cell>
          <cell r="FD222">
            <v>0.6</v>
          </cell>
          <cell r="FE222">
            <v>2.2999999999999998</v>
          </cell>
          <cell r="FF222">
            <v>2.1</v>
          </cell>
          <cell r="FG222">
            <v>1.2</v>
          </cell>
          <cell r="FH222">
            <v>0.7</v>
          </cell>
          <cell r="FI222">
            <v>0</v>
          </cell>
          <cell r="FJ222">
            <v>1.7</v>
          </cell>
          <cell r="FK222">
            <v>0.8</v>
          </cell>
          <cell r="FL222">
            <v>2.1</v>
          </cell>
          <cell r="FM222">
            <v>1.6</v>
          </cell>
          <cell r="FN222">
            <v>1.2</v>
          </cell>
          <cell r="FO222">
            <v>1.2</v>
          </cell>
          <cell r="FP222">
            <v>1</v>
          </cell>
          <cell r="FQ222">
            <v>2.7</v>
          </cell>
          <cell r="FR222">
            <v>2.5</v>
          </cell>
          <cell r="FS222">
            <v>3.8</v>
          </cell>
          <cell r="FT222">
            <v>2</v>
          </cell>
          <cell r="FU222">
            <v>0.9</v>
          </cell>
          <cell r="FV222">
            <v>2.1</v>
          </cell>
          <cell r="FW222">
            <v>-0.1</v>
          </cell>
          <cell r="FX222">
            <v>1.1000000000000001</v>
          </cell>
          <cell r="FY222">
            <v>0.5</v>
          </cell>
          <cell r="FZ222">
            <v>0.7</v>
          </cell>
          <cell r="GA222">
            <v>-0.5</v>
          </cell>
          <cell r="GB222">
            <v>0.2</v>
          </cell>
          <cell r="GC222">
            <v>0.9</v>
          </cell>
          <cell r="GD222">
            <v>-0.2</v>
          </cell>
          <cell r="GE222">
            <v>-0.8</v>
          </cell>
          <cell r="GF222">
            <v>1.3</v>
          </cell>
          <cell r="GG222">
            <v>0</v>
          </cell>
          <cell r="GH222">
            <v>-0.1</v>
          </cell>
          <cell r="GI222">
            <v>-0.3</v>
          </cell>
          <cell r="GJ222">
            <v>0</v>
          </cell>
          <cell r="GK222">
            <v>0.5</v>
          </cell>
          <cell r="GL222">
            <v>1.8</v>
          </cell>
          <cell r="GM222">
            <v>2.2000000000000002</v>
          </cell>
          <cell r="GN222">
            <v>2.2000000000000002</v>
          </cell>
          <cell r="GO222">
            <v>2.6</v>
          </cell>
          <cell r="GP222">
            <v>1.9</v>
          </cell>
          <cell r="GQ222">
            <v>1</v>
          </cell>
          <cell r="GR222">
            <v>0.1</v>
          </cell>
          <cell r="GS222">
            <v>-0.7</v>
          </cell>
          <cell r="GT222">
            <v>2.9</v>
          </cell>
          <cell r="GU222">
            <v>2.2999999999999998</v>
          </cell>
          <cell r="GV222">
            <v>1.9</v>
          </cell>
          <cell r="GW222">
            <v>1.6</v>
          </cell>
          <cell r="GX222">
            <v>1.6</v>
          </cell>
          <cell r="GY222">
            <v>2</v>
          </cell>
          <cell r="GZ222">
            <v>0.6</v>
          </cell>
          <cell r="HA222">
            <v>0.4</v>
          </cell>
          <cell r="HB222">
            <v>0.4</v>
          </cell>
          <cell r="HC222">
            <v>0.6</v>
          </cell>
          <cell r="HD222">
            <v>0.2</v>
          </cell>
          <cell r="HE222">
            <v>0.5</v>
          </cell>
          <cell r="HF222">
            <v>0.4</v>
          </cell>
          <cell r="HG222">
            <v>0.4</v>
          </cell>
          <cell r="HH222">
            <v>1.1000000000000001</v>
          </cell>
          <cell r="HI222">
            <v>-0.8</v>
          </cell>
          <cell r="HJ222">
            <v>2</v>
          </cell>
          <cell r="HK222">
            <v>2.1</v>
          </cell>
          <cell r="HL222">
            <v>2</v>
          </cell>
          <cell r="HM222">
            <v>3.2</v>
          </cell>
          <cell r="HN222">
            <v>1</v>
          </cell>
          <cell r="HO222">
            <v>2.8</v>
          </cell>
          <cell r="HP222">
            <v>0</v>
          </cell>
          <cell r="HQ222">
            <v>0</v>
          </cell>
          <cell r="HR222">
            <v>-0.6</v>
          </cell>
          <cell r="HS222">
            <v>0</v>
          </cell>
          <cell r="HT222">
            <v>-0.6</v>
          </cell>
          <cell r="HU222">
            <v>-0.2</v>
          </cell>
          <cell r="HV222">
            <v>-1.5</v>
          </cell>
          <cell r="HW222">
            <v>-3.5</v>
          </cell>
          <cell r="HX222">
            <v>0</v>
          </cell>
          <cell r="HY222">
            <v>1</v>
          </cell>
          <cell r="HZ222">
            <v>2.1</v>
          </cell>
          <cell r="IA222">
            <v>0</v>
          </cell>
          <cell r="IB222">
            <v>0.5</v>
          </cell>
          <cell r="IC222">
            <v>0.2</v>
          </cell>
          <cell r="ID222">
            <v>2.1</v>
          </cell>
          <cell r="IE222">
            <v>0.3</v>
          </cell>
          <cell r="IF222">
            <v>-1</v>
          </cell>
          <cell r="IG222">
            <v>0.8</v>
          </cell>
          <cell r="IH222">
            <v>0.5</v>
          </cell>
          <cell r="II222">
            <v>0</v>
          </cell>
          <cell r="IJ222">
            <v>-2.2000000000000002</v>
          </cell>
          <cell r="IK222">
            <v>2.7</v>
          </cell>
          <cell r="IL222">
            <v>0</v>
          </cell>
          <cell r="IM222">
            <v>0</v>
          </cell>
          <cell r="IN222">
            <v>0</v>
          </cell>
          <cell r="IO222">
            <v>0</v>
          </cell>
        </row>
        <row r="223">
          <cell r="B223">
            <v>139.80000000000001</v>
          </cell>
          <cell r="C223">
            <v>146.6</v>
          </cell>
          <cell r="D223">
            <v>156.19999999999999</v>
          </cell>
          <cell r="E223">
            <v>121.9</v>
          </cell>
          <cell r="F223">
            <v>153</v>
          </cell>
          <cell r="G223">
            <v>154.4</v>
          </cell>
          <cell r="H223">
            <v>181.7</v>
          </cell>
          <cell r="I223">
            <v>141.69999999999999</v>
          </cell>
          <cell r="J223">
            <v>125.4</v>
          </cell>
          <cell r="K223">
            <v>129.1</v>
          </cell>
          <cell r="L223">
            <v>129.5</v>
          </cell>
          <cell r="M223">
            <v>133</v>
          </cell>
          <cell r="N223">
            <v>156.69999999999999</v>
          </cell>
          <cell r="O223">
            <v>138.30000000000001</v>
          </cell>
          <cell r="P223">
            <v>97.7</v>
          </cell>
          <cell r="Q223">
            <v>132</v>
          </cell>
          <cell r="R223">
            <v>139.80000000000001</v>
          </cell>
          <cell r="S223">
            <v>121.1</v>
          </cell>
          <cell r="T223">
            <v>122</v>
          </cell>
          <cell r="U223">
            <v>139.4</v>
          </cell>
          <cell r="V223">
            <v>111.2</v>
          </cell>
          <cell r="W223">
            <v>141.1</v>
          </cell>
          <cell r="X223">
            <v>129</v>
          </cell>
          <cell r="Y223">
            <v>156.5</v>
          </cell>
          <cell r="Z223">
            <v>146.1</v>
          </cell>
          <cell r="AA223">
            <v>148.9</v>
          </cell>
          <cell r="AB223">
            <v>145.6</v>
          </cell>
          <cell r="AC223">
            <v>135.80000000000001</v>
          </cell>
          <cell r="AD223">
            <v>162.6</v>
          </cell>
          <cell r="AE223">
            <v>148.30000000000001</v>
          </cell>
          <cell r="AF223">
            <v>138.30000000000001</v>
          </cell>
          <cell r="AG223">
            <v>131.5</v>
          </cell>
          <cell r="AH223">
            <v>121.5</v>
          </cell>
          <cell r="AI223">
            <v>133.6</v>
          </cell>
          <cell r="AJ223">
            <v>201.5</v>
          </cell>
          <cell r="AK223">
            <v>150.6</v>
          </cell>
          <cell r="AL223">
            <v>154.30000000000001</v>
          </cell>
          <cell r="AM223">
            <v>141.80000000000001</v>
          </cell>
          <cell r="AN223">
            <v>150.9</v>
          </cell>
          <cell r="AO223">
            <v>338.3</v>
          </cell>
          <cell r="AP223">
            <v>111.1</v>
          </cell>
          <cell r="AQ223">
            <v>110.7</v>
          </cell>
          <cell r="AR223">
            <v>108.2</v>
          </cell>
          <cell r="AS223">
            <v>123.8</v>
          </cell>
          <cell r="AT223">
            <v>113.6</v>
          </cell>
          <cell r="AU223">
            <v>108.1</v>
          </cell>
          <cell r="AV223">
            <v>135.1</v>
          </cell>
          <cell r="AW223">
            <v>113.2</v>
          </cell>
          <cell r="AX223">
            <v>101.5</v>
          </cell>
          <cell r="AY223">
            <v>97.4</v>
          </cell>
          <cell r="AZ223">
            <v>105.5</v>
          </cell>
          <cell r="BA223">
            <v>100.9</v>
          </cell>
          <cell r="BB223">
            <v>105</v>
          </cell>
          <cell r="BC223">
            <v>96</v>
          </cell>
          <cell r="BD223">
            <v>157.80000000000001</v>
          </cell>
          <cell r="BE223">
            <v>110</v>
          </cell>
          <cell r="BF223">
            <v>131.9</v>
          </cell>
          <cell r="BG223">
            <v>137.19999999999999</v>
          </cell>
          <cell r="BH223">
            <v>133.80000000000001</v>
          </cell>
          <cell r="BI223">
            <v>147.69999999999999</v>
          </cell>
          <cell r="BJ223">
            <v>110.9</v>
          </cell>
          <cell r="BK223">
            <v>102.6</v>
          </cell>
          <cell r="BL223">
            <v>122.1</v>
          </cell>
          <cell r="BM223">
            <v>119</v>
          </cell>
          <cell r="BN223">
            <v>142.80000000000001</v>
          </cell>
          <cell r="BO223">
            <v>118.9</v>
          </cell>
          <cell r="BP223">
            <v>126.6</v>
          </cell>
          <cell r="BQ223">
            <v>129.1</v>
          </cell>
          <cell r="BR223">
            <v>125.3</v>
          </cell>
          <cell r="BS223">
            <v>117.2</v>
          </cell>
          <cell r="BT223">
            <v>109.3</v>
          </cell>
          <cell r="BU223">
            <v>110.5</v>
          </cell>
          <cell r="BV223">
            <v>107.6</v>
          </cell>
          <cell r="BW223">
            <v>104.3</v>
          </cell>
          <cell r="BX223">
            <v>113.5</v>
          </cell>
          <cell r="BY223">
            <v>127.8</v>
          </cell>
          <cell r="BZ223">
            <v>118.3</v>
          </cell>
          <cell r="CA223">
            <v>137.6</v>
          </cell>
          <cell r="CB223">
            <v>132</v>
          </cell>
          <cell r="CC223">
            <v>183.3</v>
          </cell>
          <cell r="CD223">
            <v>128.5</v>
          </cell>
          <cell r="CE223">
            <v>157.19999999999999</v>
          </cell>
          <cell r="CF223">
            <v>183.3</v>
          </cell>
          <cell r="CG223">
            <v>166.5</v>
          </cell>
          <cell r="CH223">
            <v>172.5</v>
          </cell>
          <cell r="CI223">
            <v>176</v>
          </cell>
          <cell r="CJ223">
            <v>135.69999999999999</v>
          </cell>
          <cell r="CK223">
            <v>173.2</v>
          </cell>
          <cell r="CL223">
            <v>136.4</v>
          </cell>
          <cell r="CM223">
            <v>137</v>
          </cell>
          <cell r="CN223">
            <v>134.1</v>
          </cell>
          <cell r="CO223">
            <v>106</v>
          </cell>
          <cell r="CP223">
            <v>144.80000000000001</v>
          </cell>
          <cell r="CQ223">
            <v>130</v>
          </cell>
          <cell r="CR223">
            <v>109.7</v>
          </cell>
          <cell r="CS223">
            <v>173.9</v>
          </cell>
          <cell r="CT223">
            <v>187.3</v>
          </cell>
          <cell r="CU223">
            <v>103.6</v>
          </cell>
          <cell r="CV223">
            <v>119.3</v>
          </cell>
          <cell r="CW223">
            <v>101.8</v>
          </cell>
          <cell r="CX223">
            <v>125.4</v>
          </cell>
          <cell r="CY223">
            <v>69.7</v>
          </cell>
          <cell r="CZ223">
            <v>51.6</v>
          </cell>
          <cell r="DA223">
            <v>104.3</v>
          </cell>
          <cell r="DB223">
            <v>187.1</v>
          </cell>
          <cell r="DC223">
            <v>117.4</v>
          </cell>
          <cell r="DD223">
            <v>120.8</v>
          </cell>
          <cell r="DE223">
            <v>148.9</v>
          </cell>
          <cell r="DF223">
            <v>97</v>
          </cell>
          <cell r="DG223">
            <v>97</v>
          </cell>
          <cell r="DH223">
            <v>124.6</v>
          </cell>
          <cell r="DI223">
            <v>126.5</v>
          </cell>
          <cell r="DJ223">
            <v>175.5</v>
          </cell>
          <cell r="DK223">
            <v>120.6</v>
          </cell>
          <cell r="DL223">
            <v>116</v>
          </cell>
          <cell r="DM223">
            <v>118.5</v>
          </cell>
          <cell r="DN223">
            <v>112.4</v>
          </cell>
          <cell r="DO223">
            <v>195.4</v>
          </cell>
          <cell r="DP223">
            <v>105</v>
          </cell>
          <cell r="DQ223">
            <v>106.3</v>
          </cell>
          <cell r="DR223">
            <v>102.9</v>
          </cell>
          <cell r="DW223">
            <v>226.9</v>
          </cell>
          <cell r="DY223">
            <v>0.7</v>
          </cell>
          <cell r="DZ223">
            <v>2.2000000000000002</v>
          </cell>
          <cell r="EA223">
            <v>1.2</v>
          </cell>
          <cell r="EB223">
            <v>3.5</v>
          </cell>
          <cell r="EC223">
            <v>3.1</v>
          </cell>
          <cell r="ED223">
            <v>1.4</v>
          </cell>
          <cell r="EE223">
            <v>2.4</v>
          </cell>
          <cell r="EF223">
            <v>0.3</v>
          </cell>
          <cell r="EG223">
            <v>2.9</v>
          </cell>
          <cell r="EH223">
            <v>0.7</v>
          </cell>
          <cell r="EI223">
            <v>3</v>
          </cell>
          <cell r="EJ223">
            <v>3.3</v>
          </cell>
          <cell r="EK223">
            <v>5.9</v>
          </cell>
          <cell r="EL223">
            <v>4.5999999999999996</v>
          </cell>
          <cell r="EM223">
            <v>0.6</v>
          </cell>
          <cell r="EN223">
            <v>4.9000000000000004</v>
          </cell>
          <cell r="EO223">
            <v>2.9</v>
          </cell>
          <cell r="EP223">
            <v>1.7</v>
          </cell>
          <cell r="EQ223">
            <v>-2.1</v>
          </cell>
          <cell r="ER223">
            <v>6.3</v>
          </cell>
          <cell r="ES223">
            <v>-8.3000000000000007</v>
          </cell>
          <cell r="ET223">
            <v>-0.8</v>
          </cell>
          <cell r="EU223">
            <v>-1.8</v>
          </cell>
          <cell r="EV223">
            <v>0.2</v>
          </cell>
          <cell r="EW223">
            <v>0.6</v>
          </cell>
          <cell r="EX223">
            <v>0.7</v>
          </cell>
          <cell r="EY223">
            <v>0.7</v>
          </cell>
          <cell r="EZ223">
            <v>0.4</v>
          </cell>
          <cell r="FA223">
            <v>2.8</v>
          </cell>
          <cell r="FB223">
            <v>-0.4</v>
          </cell>
          <cell r="FC223">
            <v>-2.7</v>
          </cell>
          <cell r="FD223">
            <v>4</v>
          </cell>
          <cell r="FE223">
            <v>0.7</v>
          </cell>
          <cell r="FF223">
            <v>-0.1</v>
          </cell>
          <cell r="FG223">
            <v>1.1000000000000001</v>
          </cell>
          <cell r="FH223">
            <v>0.8</v>
          </cell>
          <cell r="FI223">
            <v>0.7</v>
          </cell>
          <cell r="FJ223">
            <v>0.9</v>
          </cell>
          <cell r="FK223">
            <v>0.8</v>
          </cell>
          <cell r="FL223">
            <v>1.6</v>
          </cell>
          <cell r="FM223">
            <v>-1.2</v>
          </cell>
          <cell r="FN223">
            <v>-1.6</v>
          </cell>
          <cell r="FO223">
            <v>-1.6</v>
          </cell>
          <cell r="FP223">
            <v>-1.6</v>
          </cell>
          <cell r="FQ223">
            <v>-2.7</v>
          </cell>
          <cell r="FR223">
            <v>-2.8</v>
          </cell>
          <cell r="FS223">
            <v>-2.2999999999999998</v>
          </cell>
          <cell r="FT223">
            <v>-2.7</v>
          </cell>
          <cell r="FU223">
            <v>0.1</v>
          </cell>
          <cell r="FV223">
            <v>0</v>
          </cell>
          <cell r="FW223">
            <v>-0.4</v>
          </cell>
          <cell r="FX223">
            <v>1.2</v>
          </cell>
          <cell r="FY223">
            <v>1.2</v>
          </cell>
          <cell r="FZ223">
            <v>0</v>
          </cell>
          <cell r="GA223">
            <v>1.9</v>
          </cell>
          <cell r="GB223">
            <v>1.5</v>
          </cell>
          <cell r="GC223">
            <v>0.7</v>
          </cell>
          <cell r="GD223">
            <v>3.2</v>
          </cell>
          <cell r="GE223">
            <v>3</v>
          </cell>
          <cell r="GF223">
            <v>4.3</v>
          </cell>
          <cell r="GG223">
            <v>2.9</v>
          </cell>
          <cell r="GH223">
            <v>1.5</v>
          </cell>
          <cell r="GI223">
            <v>0.9</v>
          </cell>
          <cell r="GJ223">
            <v>4.8</v>
          </cell>
          <cell r="GK223">
            <v>1.3</v>
          </cell>
          <cell r="GL223">
            <v>-0.3</v>
          </cell>
          <cell r="GM223">
            <v>-0.8</v>
          </cell>
          <cell r="GN223">
            <v>-0.8</v>
          </cell>
          <cell r="GO223">
            <v>1</v>
          </cell>
          <cell r="GP223">
            <v>-3.5</v>
          </cell>
          <cell r="GQ223">
            <v>-0.7</v>
          </cell>
          <cell r="GR223">
            <v>-0.7</v>
          </cell>
          <cell r="GS223">
            <v>0.8</v>
          </cell>
          <cell r="GT223">
            <v>-2.7</v>
          </cell>
          <cell r="GU223">
            <v>0.9</v>
          </cell>
          <cell r="GV223">
            <v>0.9</v>
          </cell>
          <cell r="GW223">
            <v>0.8</v>
          </cell>
          <cell r="GX223">
            <v>1.5</v>
          </cell>
          <cell r="GY223">
            <v>1</v>
          </cell>
          <cell r="GZ223">
            <v>0.7</v>
          </cell>
          <cell r="HA223">
            <v>-6.4</v>
          </cell>
          <cell r="HB223">
            <v>0.3</v>
          </cell>
          <cell r="HC223">
            <v>0.7</v>
          </cell>
          <cell r="HD223">
            <v>-0.1</v>
          </cell>
          <cell r="HE223">
            <v>1</v>
          </cell>
          <cell r="HF223">
            <v>0.9</v>
          </cell>
          <cell r="HG223">
            <v>0.6</v>
          </cell>
          <cell r="HH223">
            <v>1.3</v>
          </cell>
          <cell r="HI223">
            <v>-3.6</v>
          </cell>
          <cell r="HJ223">
            <v>-1.7</v>
          </cell>
          <cell r="HK223">
            <v>-2</v>
          </cell>
          <cell r="HL223">
            <v>0.4</v>
          </cell>
          <cell r="HM223">
            <v>-8.3000000000000007</v>
          </cell>
          <cell r="HN223">
            <v>1.4</v>
          </cell>
          <cell r="HO223">
            <v>1.7</v>
          </cell>
          <cell r="HP223">
            <v>1.7</v>
          </cell>
          <cell r="HQ223">
            <v>2.2999999999999998</v>
          </cell>
          <cell r="HR223">
            <v>-0.2</v>
          </cell>
          <cell r="HS223">
            <v>0</v>
          </cell>
          <cell r="HT223">
            <v>-0.3</v>
          </cell>
          <cell r="HU223">
            <v>0.9</v>
          </cell>
          <cell r="HV223">
            <v>-0.4</v>
          </cell>
          <cell r="HW223">
            <v>-0.6</v>
          </cell>
          <cell r="HX223">
            <v>-0.2</v>
          </cell>
          <cell r="HY223">
            <v>0.6</v>
          </cell>
          <cell r="HZ223">
            <v>0.9</v>
          </cell>
          <cell r="IA223">
            <v>0.3</v>
          </cell>
          <cell r="IB223">
            <v>0.9</v>
          </cell>
          <cell r="IC223">
            <v>0.9</v>
          </cell>
          <cell r="ID223">
            <v>-2</v>
          </cell>
          <cell r="IE223">
            <v>1.2</v>
          </cell>
          <cell r="IF223">
            <v>5.5</v>
          </cell>
          <cell r="IG223">
            <v>0.6</v>
          </cell>
          <cell r="IH223">
            <v>0.7</v>
          </cell>
          <cell r="II223">
            <v>1.4</v>
          </cell>
          <cell r="IJ223">
            <v>0.2</v>
          </cell>
          <cell r="IK223">
            <v>2.9</v>
          </cell>
          <cell r="IL223">
            <v>0</v>
          </cell>
          <cell r="IM223">
            <v>0.2</v>
          </cell>
          <cell r="IN223">
            <v>0</v>
          </cell>
          <cell r="IO223">
            <v>0</v>
          </cell>
        </row>
        <row r="224">
          <cell r="B224">
            <v>143.4</v>
          </cell>
          <cell r="C224">
            <v>152.30000000000001</v>
          </cell>
          <cell r="D224">
            <v>162.4</v>
          </cell>
          <cell r="E224">
            <v>130.69999999999999</v>
          </cell>
          <cell r="F224">
            <v>153.5</v>
          </cell>
          <cell r="G224">
            <v>154.9</v>
          </cell>
          <cell r="H224">
            <v>180.7</v>
          </cell>
          <cell r="I224">
            <v>142.1</v>
          </cell>
          <cell r="J224">
            <v>129.19999999999999</v>
          </cell>
          <cell r="K224">
            <v>130.6</v>
          </cell>
          <cell r="L224">
            <v>132.80000000000001</v>
          </cell>
          <cell r="M224">
            <v>140.30000000000001</v>
          </cell>
          <cell r="N224">
            <v>160.9</v>
          </cell>
          <cell r="O224">
            <v>145.19999999999999</v>
          </cell>
          <cell r="P224">
            <v>98</v>
          </cell>
          <cell r="Q224">
            <v>131.4</v>
          </cell>
          <cell r="R224">
            <v>143.4</v>
          </cell>
          <cell r="S224">
            <v>123.3</v>
          </cell>
          <cell r="T224">
            <v>134.5</v>
          </cell>
          <cell r="U224">
            <v>160.9</v>
          </cell>
          <cell r="V224">
            <v>117.4</v>
          </cell>
          <cell r="W224">
            <v>142.80000000000001</v>
          </cell>
          <cell r="X224">
            <v>130.1</v>
          </cell>
          <cell r="Y224">
            <v>159.1</v>
          </cell>
          <cell r="Z224">
            <v>147.4</v>
          </cell>
          <cell r="AA224">
            <v>149.1</v>
          </cell>
          <cell r="AB224">
            <v>147.5</v>
          </cell>
          <cell r="AC224">
            <v>138.5</v>
          </cell>
          <cell r="AD224">
            <v>165</v>
          </cell>
          <cell r="AE224">
            <v>149.9</v>
          </cell>
          <cell r="AF224">
            <v>143.9</v>
          </cell>
          <cell r="AG224">
            <v>128.9</v>
          </cell>
          <cell r="AH224">
            <v>124.2</v>
          </cell>
          <cell r="AI224">
            <v>138.5</v>
          </cell>
          <cell r="AJ224">
            <v>201.8</v>
          </cell>
          <cell r="AK224">
            <v>150.69999999999999</v>
          </cell>
          <cell r="AL224">
            <v>155</v>
          </cell>
          <cell r="AM224">
            <v>141.4</v>
          </cell>
          <cell r="AN224">
            <v>150.9</v>
          </cell>
          <cell r="AO224">
            <v>339.2</v>
          </cell>
          <cell r="AP224">
            <v>112.7</v>
          </cell>
          <cell r="AQ224">
            <v>111.9</v>
          </cell>
          <cell r="AR224">
            <v>109.9</v>
          </cell>
          <cell r="AS224">
            <v>122.6</v>
          </cell>
          <cell r="AT224">
            <v>117.2</v>
          </cell>
          <cell r="AU224">
            <v>112.3</v>
          </cell>
          <cell r="AV224">
            <v>136.1</v>
          </cell>
          <cell r="AW224">
            <v>115.8</v>
          </cell>
          <cell r="AX224">
            <v>102.7</v>
          </cell>
          <cell r="AY224">
            <v>98.5</v>
          </cell>
          <cell r="AZ224">
            <v>107.5</v>
          </cell>
          <cell r="BA224">
            <v>100.6</v>
          </cell>
          <cell r="BB224">
            <v>103.4</v>
          </cell>
          <cell r="BC224">
            <v>93</v>
          </cell>
          <cell r="BD224">
            <v>157.80000000000001</v>
          </cell>
          <cell r="BE224">
            <v>110.7</v>
          </cell>
          <cell r="BF224">
            <v>132.69999999999999</v>
          </cell>
          <cell r="BG224">
            <v>136.80000000000001</v>
          </cell>
          <cell r="BH224">
            <v>134.9</v>
          </cell>
          <cell r="BI224">
            <v>141.5</v>
          </cell>
          <cell r="BJ224">
            <v>111.9</v>
          </cell>
          <cell r="BK224">
            <v>103.5</v>
          </cell>
          <cell r="BL224">
            <v>123.4</v>
          </cell>
          <cell r="BM224">
            <v>119</v>
          </cell>
          <cell r="BN224">
            <v>144.30000000000001</v>
          </cell>
          <cell r="BO224">
            <v>120.3</v>
          </cell>
          <cell r="BP224">
            <v>128.5</v>
          </cell>
          <cell r="BQ224">
            <v>131.5</v>
          </cell>
          <cell r="BR224">
            <v>125.6</v>
          </cell>
          <cell r="BS224">
            <v>119.5</v>
          </cell>
          <cell r="BT224">
            <v>110.3</v>
          </cell>
          <cell r="BU224">
            <v>110.5</v>
          </cell>
          <cell r="BV224">
            <v>108.5</v>
          </cell>
          <cell r="BW224">
            <v>107.9</v>
          </cell>
          <cell r="BX224">
            <v>113.5</v>
          </cell>
          <cell r="BY224">
            <v>128.69999999999999</v>
          </cell>
          <cell r="BZ224">
            <v>117.7</v>
          </cell>
          <cell r="CA224">
            <v>137.1</v>
          </cell>
          <cell r="CB224">
            <v>133.4</v>
          </cell>
          <cell r="CC224">
            <v>184.2</v>
          </cell>
          <cell r="CD224">
            <v>130.69999999999999</v>
          </cell>
          <cell r="CE224">
            <v>158.30000000000001</v>
          </cell>
          <cell r="CF224">
            <v>184.2</v>
          </cell>
          <cell r="CG224">
            <v>166.1</v>
          </cell>
          <cell r="CH224">
            <v>174.5</v>
          </cell>
          <cell r="CI224">
            <v>178.1</v>
          </cell>
          <cell r="CJ224">
            <v>136.4</v>
          </cell>
          <cell r="CK224">
            <v>175.1</v>
          </cell>
          <cell r="CL224">
            <v>129.9</v>
          </cell>
          <cell r="CM224">
            <v>136.1</v>
          </cell>
          <cell r="CN224">
            <v>133.19999999999999</v>
          </cell>
          <cell r="CO224">
            <v>106.6</v>
          </cell>
          <cell r="CP224">
            <v>139.5</v>
          </cell>
          <cell r="CQ224">
            <v>130.9</v>
          </cell>
          <cell r="CR224">
            <v>110.6</v>
          </cell>
          <cell r="CS224">
            <v>174</v>
          </cell>
          <cell r="CT224">
            <v>187.3</v>
          </cell>
          <cell r="CU224">
            <v>105.4</v>
          </cell>
          <cell r="CV224">
            <v>121.1</v>
          </cell>
          <cell r="CW224">
            <v>103.6</v>
          </cell>
          <cell r="CX224">
            <v>127.5</v>
          </cell>
          <cell r="CY224">
            <v>68.900000000000006</v>
          </cell>
          <cell r="CZ224">
            <v>50.8</v>
          </cell>
          <cell r="DA224">
            <v>103.6</v>
          </cell>
          <cell r="DB224">
            <v>189.2</v>
          </cell>
          <cell r="DC224">
            <v>117.5</v>
          </cell>
          <cell r="DD224">
            <v>123.2</v>
          </cell>
          <cell r="DE224">
            <v>149.30000000000001</v>
          </cell>
          <cell r="DF224">
            <v>96.9</v>
          </cell>
          <cell r="DG224">
            <v>96.7</v>
          </cell>
          <cell r="DH224">
            <v>125.3</v>
          </cell>
          <cell r="DI224">
            <v>129.30000000000001</v>
          </cell>
          <cell r="DJ224">
            <v>176.8</v>
          </cell>
          <cell r="DK224">
            <v>120.4</v>
          </cell>
          <cell r="DL224">
            <v>121.6</v>
          </cell>
          <cell r="DM224">
            <v>127.6</v>
          </cell>
          <cell r="DN224">
            <v>114.1</v>
          </cell>
          <cell r="DO224">
            <v>195.5</v>
          </cell>
          <cell r="DP224">
            <v>105.3</v>
          </cell>
          <cell r="DQ224">
            <v>106.3</v>
          </cell>
          <cell r="DR224">
            <v>102.9</v>
          </cell>
          <cell r="DW224">
            <v>226.6</v>
          </cell>
          <cell r="DY224">
            <v>2.6</v>
          </cell>
          <cell r="DZ224">
            <v>3.9</v>
          </cell>
          <cell r="EA224">
            <v>4</v>
          </cell>
          <cell r="EB224">
            <v>7.2</v>
          </cell>
          <cell r="EC224">
            <v>0.3</v>
          </cell>
          <cell r="ED224">
            <v>0.3</v>
          </cell>
          <cell r="EE224">
            <v>-0.6</v>
          </cell>
          <cell r="EF224">
            <v>0.3</v>
          </cell>
          <cell r="EG224">
            <v>3</v>
          </cell>
          <cell r="EH224">
            <v>1.2</v>
          </cell>
          <cell r="EI224">
            <v>2.5</v>
          </cell>
          <cell r="EJ224">
            <v>5.5</v>
          </cell>
          <cell r="EK224">
            <v>2.7</v>
          </cell>
          <cell r="EL224">
            <v>5</v>
          </cell>
          <cell r="EM224">
            <v>0.3</v>
          </cell>
          <cell r="EN224">
            <v>-0.5</v>
          </cell>
          <cell r="EO224">
            <v>2.6</v>
          </cell>
          <cell r="EP224">
            <v>1.8</v>
          </cell>
          <cell r="EQ224">
            <v>10.199999999999999</v>
          </cell>
          <cell r="ER224">
            <v>15.4</v>
          </cell>
          <cell r="ES224">
            <v>5.6</v>
          </cell>
          <cell r="ET224">
            <v>1.2</v>
          </cell>
          <cell r="EU224">
            <v>0.9</v>
          </cell>
          <cell r="EV224">
            <v>1.7</v>
          </cell>
          <cell r="EW224">
            <v>0.9</v>
          </cell>
          <cell r="EX224">
            <v>0.1</v>
          </cell>
          <cell r="EY224">
            <v>1.3</v>
          </cell>
          <cell r="EZ224">
            <v>2</v>
          </cell>
          <cell r="FA224">
            <v>1.5</v>
          </cell>
          <cell r="FB224">
            <v>1.1000000000000001</v>
          </cell>
          <cell r="FC224">
            <v>4</v>
          </cell>
          <cell r="FD224">
            <v>-2</v>
          </cell>
          <cell r="FE224">
            <v>2.2000000000000002</v>
          </cell>
          <cell r="FF224">
            <v>3.7</v>
          </cell>
          <cell r="FG224">
            <v>0.1</v>
          </cell>
          <cell r="FH224">
            <v>0.1</v>
          </cell>
          <cell r="FI224">
            <v>0.5</v>
          </cell>
          <cell r="FJ224">
            <v>-0.3</v>
          </cell>
          <cell r="FK224">
            <v>0</v>
          </cell>
          <cell r="FL224">
            <v>0.3</v>
          </cell>
          <cell r="FM224">
            <v>1.4</v>
          </cell>
          <cell r="FN224">
            <v>1.1000000000000001</v>
          </cell>
          <cell r="FO224">
            <v>1.6</v>
          </cell>
          <cell r="FP224">
            <v>-1</v>
          </cell>
          <cell r="FQ224">
            <v>3.2</v>
          </cell>
          <cell r="FR224">
            <v>3.9</v>
          </cell>
          <cell r="FS224">
            <v>0.7</v>
          </cell>
          <cell r="FT224">
            <v>2.2999999999999998</v>
          </cell>
          <cell r="FU224">
            <v>1.2</v>
          </cell>
          <cell r="FV224">
            <v>1.1000000000000001</v>
          </cell>
          <cell r="FW224">
            <v>1.9</v>
          </cell>
          <cell r="FX224">
            <v>-0.3</v>
          </cell>
          <cell r="FY224">
            <v>-1.5</v>
          </cell>
          <cell r="FZ224">
            <v>-3.1</v>
          </cell>
          <cell r="GA224">
            <v>0</v>
          </cell>
          <cell r="GB224">
            <v>0.6</v>
          </cell>
          <cell r="GC224">
            <v>0.6</v>
          </cell>
          <cell r="GD224">
            <v>-0.3</v>
          </cell>
          <cell r="GE224">
            <v>0.8</v>
          </cell>
          <cell r="GF224">
            <v>-4.2</v>
          </cell>
          <cell r="GG224">
            <v>0.9</v>
          </cell>
          <cell r="GH224">
            <v>0.9</v>
          </cell>
          <cell r="GI224">
            <v>1.1000000000000001</v>
          </cell>
          <cell r="GJ224">
            <v>0</v>
          </cell>
          <cell r="GK224">
            <v>1.1000000000000001</v>
          </cell>
          <cell r="GL224">
            <v>1.2</v>
          </cell>
          <cell r="GM224">
            <v>1.5</v>
          </cell>
          <cell r="GN224">
            <v>1.9</v>
          </cell>
          <cell r="GO224">
            <v>0.2</v>
          </cell>
          <cell r="GP224">
            <v>2</v>
          </cell>
          <cell r="GQ224">
            <v>0.9</v>
          </cell>
          <cell r="GR224">
            <v>0</v>
          </cell>
          <cell r="GS224">
            <v>0.8</v>
          </cell>
          <cell r="GT224">
            <v>3.5</v>
          </cell>
          <cell r="GU224">
            <v>0</v>
          </cell>
          <cell r="GV224">
            <v>0.7</v>
          </cell>
          <cell r="GW224">
            <v>-0.5</v>
          </cell>
          <cell r="GX224">
            <v>-0.4</v>
          </cell>
          <cell r="GY224">
            <v>1.1000000000000001</v>
          </cell>
          <cell r="GZ224">
            <v>0.5</v>
          </cell>
          <cell r="HA224">
            <v>1.7</v>
          </cell>
          <cell r="HB224">
            <v>0.7</v>
          </cell>
          <cell r="HC224">
            <v>0.5</v>
          </cell>
          <cell r="HD224">
            <v>-0.2</v>
          </cell>
          <cell r="HE224">
            <v>1.2</v>
          </cell>
          <cell r="HF224">
            <v>1.2</v>
          </cell>
          <cell r="HG224">
            <v>0.5</v>
          </cell>
          <cell r="HH224">
            <v>1.1000000000000001</v>
          </cell>
          <cell r="HI224">
            <v>-4.8</v>
          </cell>
          <cell r="HJ224">
            <v>-0.7</v>
          </cell>
          <cell r="HK224">
            <v>-0.7</v>
          </cell>
          <cell r="HL224">
            <v>0.6</v>
          </cell>
          <cell r="HM224">
            <v>-3.7</v>
          </cell>
          <cell r="HN224">
            <v>0.7</v>
          </cell>
          <cell r="HO224">
            <v>0.8</v>
          </cell>
          <cell r="HP224">
            <v>0.1</v>
          </cell>
          <cell r="HQ224">
            <v>0</v>
          </cell>
          <cell r="HR224">
            <v>1.7</v>
          </cell>
          <cell r="HS224">
            <v>1.5</v>
          </cell>
          <cell r="HT224">
            <v>1.8</v>
          </cell>
          <cell r="HU224">
            <v>1.7</v>
          </cell>
          <cell r="HV224">
            <v>-1.1000000000000001</v>
          </cell>
          <cell r="HW224">
            <v>-1.6</v>
          </cell>
          <cell r="HX224">
            <v>-0.7</v>
          </cell>
          <cell r="HY224">
            <v>1.1000000000000001</v>
          </cell>
          <cell r="HZ224">
            <v>0.1</v>
          </cell>
          <cell r="IA224">
            <v>2</v>
          </cell>
          <cell r="IB224">
            <v>0.3</v>
          </cell>
          <cell r="IC224">
            <v>-0.1</v>
          </cell>
          <cell r="ID224">
            <v>-0.3</v>
          </cell>
          <cell r="IE224">
            <v>0.6</v>
          </cell>
          <cell r="IF224">
            <v>2.2000000000000002</v>
          </cell>
          <cell r="IG224">
            <v>0.7</v>
          </cell>
          <cell r="IH224">
            <v>-0.2</v>
          </cell>
          <cell r="II224">
            <v>4.8</v>
          </cell>
          <cell r="IJ224">
            <v>7.7</v>
          </cell>
          <cell r="IK224">
            <v>1.5</v>
          </cell>
          <cell r="IL224">
            <v>0.1</v>
          </cell>
          <cell r="IM224">
            <v>0.3</v>
          </cell>
          <cell r="IN224">
            <v>0</v>
          </cell>
          <cell r="IO224">
            <v>0</v>
          </cell>
        </row>
        <row r="225">
          <cell r="B225">
            <v>144.19999999999999</v>
          </cell>
          <cell r="C225">
            <v>152.5</v>
          </cell>
          <cell r="D225">
            <v>163.1</v>
          </cell>
          <cell r="E225">
            <v>129.30000000000001</v>
          </cell>
          <cell r="F225">
            <v>154.69999999999999</v>
          </cell>
          <cell r="G225">
            <v>157.30000000000001</v>
          </cell>
          <cell r="H225">
            <v>181.5</v>
          </cell>
          <cell r="I225">
            <v>147.5</v>
          </cell>
          <cell r="J225">
            <v>127.2</v>
          </cell>
          <cell r="K225">
            <v>130.19999999999999</v>
          </cell>
          <cell r="L225">
            <v>135.19999999999999</v>
          </cell>
          <cell r="M225">
            <v>140.9</v>
          </cell>
          <cell r="N225">
            <v>168</v>
          </cell>
          <cell r="O225">
            <v>150.5</v>
          </cell>
          <cell r="P225">
            <v>101.5</v>
          </cell>
          <cell r="Q225">
            <v>137</v>
          </cell>
          <cell r="R225">
            <v>145.30000000000001</v>
          </cell>
          <cell r="S225">
            <v>121</v>
          </cell>
          <cell r="T225">
            <v>132.4</v>
          </cell>
          <cell r="U225">
            <v>160.6</v>
          </cell>
          <cell r="V225">
            <v>114.1</v>
          </cell>
          <cell r="W225">
            <v>141.69999999999999</v>
          </cell>
          <cell r="X225">
            <v>127.7</v>
          </cell>
          <cell r="Y225">
            <v>159.5</v>
          </cell>
          <cell r="Z225">
            <v>148.69999999999999</v>
          </cell>
          <cell r="AA225">
            <v>150.9</v>
          </cell>
          <cell r="AB225">
            <v>148.5</v>
          </cell>
          <cell r="AC225">
            <v>139.80000000000001</v>
          </cell>
          <cell r="AD225">
            <v>164.9</v>
          </cell>
          <cell r="AE225">
            <v>147.1</v>
          </cell>
          <cell r="AF225">
            <v>145.1</v>
          </cell>
          <cell r="AG225">
            <v>130.4</v>
          </cell>
          <cell r="AH225">
            <v>128.80000000000001</v>
          </cell>
          <cell r="AI225">
            <v>139.6</v>
          </cell>
          <cell r="AJ225">
            <v>203.9</v>
          </cell>
          <cell r="AK225">
            <v>151.5</v>
          </cell>
          <cell r="AL225">
            <v>155.69999999999999</v>
          </cell>
          <cell r="AM225">
            <v>141.80000000000001</v>
          </cell>
          <cell r="AN225">
            <v>152.4</v>
          </cell>
          <cell r="AO225">
            <v>346.4</v>
          </cell>
          <cell r="AP225">
            <v>112.2</v>
          </cell>
          <cell r="AQ225">
            <v>112.1</v>
          </cell>
          <cell r="AR225">
            <v>109.4</v>
          </cell>
          <cell r="AS225">
            <v>126.8</v>
          </cell>
          <cell r="AT225">
            <v>115.8</v>
          </cell>
          <cell r="AU225">
            <v>110.4</v>
          </cell>
          <cell r="AV225">
            <v>136.6</v>
          </cell>
          <cell r="AW225">
            <v>114.3</v>
          </cell>
          <cell r="AX225">
            <v>102.8</v>
          </cell>
          <cell r="AY225">
            <v>98.2</v>
          </cell>
          <cell r="AZ225">
            <v>108.2</v>
          </cell>
          <cell r="BA225">
            <v>100.3</v>
          </cell>
          <cell r="BB225">
            <v>104</v>
          </cell>
          <cell r="BC225">
            <v>93.8</v>
          </cell>
          <cell r="BD225">
            <v>158.69999999999999</v>
          </cell>
          <cell r="BE225">
            <v>111.5</v>
          </cell>
          <cell r="BF225">
            <v>133.30000000000001</v>
          </cell>
          <cell r="BG225">
            <v>139.30000000000001</v>
          </cell>
          <cell r="BH225">
            <v>136.9</v>
          </cell>
          <cell r="BI225">
            <v>147.80000000000001</v>
          </cell>
          <cell r="BJ225">
            <v>112.1</v>
          </cell>
          <cell r="BK225">
            <v>104</v>
          </cell>
          <cell r="BL225">
            <v>124.3</v>
          </cell>
          <cell r="BM225">
            <v>119</v>
          </cell>
          <cell r="BN225">
            <v>143.9</v>
          </cell>
          <cell r="BO225">
            <v>119.4</v>
          </cell>
          <cell r="BP225">
            <v>127.2</v>
          </cell>
          <cell r="BQ225">
            <v>129.69999999999999</v>
          </cell>
          <cell r="BR225">
            <v>126</v>
          </cell>
          <cell r="BS225">
            <v>117.6</v>
          </cell>
          <cell r="BT225">
            <v>108.3</v>
          </cell>
          <cell r="BU225">
            <v>108.6</v>
          </cell>
          <cell r="BV225">
            <v>106.8</v>
          </cell>
          <cell r="BW225">
            <v>104.6</v>
          </cell>
          <cell r="BX225">
            <v>113.2</v>
          </cell>
          <cell r="BY225">
            <v>129</v>
          </cell>
          <cell r="BZ225">
            <v>120</v>
          </cell>
          <cell r="CA225">
            <v>136.5</v>
          </cell>
          <cell r="CB225">
            <v>133.1</v>
          </cell>
          <cell r="CC225">
            <v>186.3</v>
          </cell>
          <cell r="CD225">
            <v>135</v>
          </cell>
          <cell r="CE225">
            <v>159.1</v>
          </cell>
          <cell r="CF225">
            <v>186.3</v>
          </cell>
          <cell r="CG225">
            <v>171.1</v>
          </cell>
          <cell r="CH225">
            <v>175.5</v>
          </cell>
          <cell r="CI225">
            <v>179</v>
          </cell>
          <cell r="CJ225">
            <v>136.80000000000001</v>
          </cell>
          <cell r="CK225">
            <v>176.8</v>
          </cell>
          <cell r="CL225">
            <v>144.69999999999999</v>
          </cell>
          <cell r="CM225">
            <v>136.80000000000001</v>
          </cell>
          <cell r="CN225">
            <v>133.80000000000001</v>
          </cell>
          <cell r="CO225">
            <v>107.6</v>
          </cell>
          <cell r="CP225">
            <v>139.4</v>
          </cell>
          <cell r="CQ225">
            <v>131.19999999999999</v>
          </cell>
          <cell r="CR225">
            <v>110.5</v>
          </cell>
          <cell r="CS225">
            <v>175.8</v>
          </cell>
          <cell r="CT225">
            <v>188.6</v>
          </cell>
          <cell r="CU225">
            <v>105.5</v>
          </cell>
          <cell r="CV225">
            <v>121.1</v>
          </cell>
          <cell r="CW225">
            <v>103.7</v>
          </cell>
          <cell r="CX225">
            <v>130.4</v>
          </cell>
          <cell r="CY225">
            <v>68.599999999999994</v>
          </cell>
          <cell r="CZ225">
            <v>50.2</v>
          </cell>
          <cell r="DA225">
            <v>103.4</v>
          </cell>
          <cell r="DB225">
            <v>191.7</v>
          </cell>
          <cell r="DC225">
            <v>118.4</v>
          </cell>
          <cell r="DD225">
            <v>125.4</v>
          </cell>
          <cell r="DE225">
            <v>151.80000000000001</v>
          </cell>
          <cell r="DF225">
            <v>96.4</v>
          </cell>
          <cell r="DG225">
            <v>100.9</v>
          </cell>
          <cell r="DH225">
            <v>127</v>
          </cell>
          <cell r="DI225">
            <v>132.9</v>
          </cell>
          <cell r="DJ225">
            <v>178.4</v>
          </cell>
          <cell r="DK225">
            <v>122.5</v>
          </cell>
          <cell r="DL225">
            <v>127.3</v>
          </cell>
          <cell r="DM225">
            <v>130.69999999999999</v>
          </cell>
          <cell r="DN225">
            <v>122.6</v>
          </cell>
          <cell r="DO225">
            <v>204.6</v>
          </cell>
          <cell r="DP225">
            <v>111</v>
          </cell>
          <cell r="DQ225">
            <v>113.1</v>
          </cell>
          <cell r="DR225">
            <v>106</v>
          </cell>
          <cell r="DW225">
            <v>232.6</v>
          </cell>
          <cell r="DY225">
            <v>0.6</v>
          </cell>
          <cell r="DZ225">
            <v>0.1</v>
          </cell>
          <cell r="EA225">
            <v>0.4</v>
          </cell>
          <cell r="EB225">
            <v>-1.1000000000000001</v>
          </cell>
          <cell r="EC225">
            <v>0.8</v>
          </cell>
          <cell r="ED225">
            <v>1.5</v>
          </cell>
          <cell r="EE225">
            <v>0.4</v>
          </cell>
          <cell r="EF225">
            <v>3.8</v>
          </cell>
          <cell r="EG225">
            <v>-1.5</v>
          </cell>
          <cell r="EH225">
            <v>-0.3</v>
          </cell>
          <cell r="EI225">
            <v>1.8</v>
          </cell>
          <cell r="EJ225">
            <v>0.4</v>
          </cell>
          <cell r="EK225">
            <v>4.4000000000000004</v>
          </cell>
          <cell r="EL225">
            <v>3.7</v>
          </cell>
          <cell r="EM225">
            <v>3.6</v>
          </cell>
          <cell r="EN225">
            <v>4.3</v>
          </cell>
          <cell r="EO225">
            <v>1.3</v>
          </cell>
          <cell r="EP225">
            <v>-1.9</v>
          </cell>
          <cell r="EQ225">
            <v>-1.6</v>
          </cell>
          <cell r="ER225">
            <v>-0.2</v>
          </cell>
          <cell r="ES225">
            <v>-2.8</v>
          </cell>
          <cell r="ET225">
            <v>-0.8</v>
          </cell>
          <cell r="EU225">
            <v>-1.8</v>
          </cell>
          <cell r="EV225">
            <v>0.3</v>
          </cell>
          <cell r="EW225">
            <v>0.9</v>
          </cell>
          <cell r="EX225">
            <v>1.2</v>
          </cell>
          <cell r="EY225">
            <v>0.7</v>
          </cell>
          <cell r="EZ225">
            <v>0.9</v>
          </cell>
          <cell r="FA225">
            <v>-0.1</v>
          </cell>
          <cell r="FB225">
            <v>-1.9</v>
          </cell>
          <cell r="FC225">
            <v>0.8</v>
          </cell>
          <cell r="FD225">
            <v>1.2</v>
          </cell>
          <cell r="FE225">
            <v>3.7</v>
          </cell>
          <cell r="FF225">
            <v>0.8</v>
          </cell>
          <cell r="FG225">
            <v>1</v>
          </cell>
          <cell r="FH225">
            <v>0.5</v>
          </cell>
          <cell r="FI225">
            <v>0.5</v>
          </cell>
          <cell r="FJ225">
            <v>0.3</v>
          </cell>
          <cell r="FK225">
            <v>1</v>
          </cell>
          <cell r="FL225">
            <v>2.1</v>
          </cell>
          <cell r="FM225">
            <v>-0.4</v>
          </cell>
          <cell r="FN225">
            <v>0.2</v>
          </cell>
          <cell r="FO225">
            <v>-0.5</v>
          </cell>
          <cell r="FP225">
            <v>3.4</v>
          </cell>
          <cell r="FQ225">
            <v>-1.2</v>
          </cell>
          <cell r="FR225">
            <v>-1.7</v>
          </cell>
          <cell r="FS225">
            <v>0.4</v>
          </cell>
          <cell r="FT225">
            <v>-1.3</v>
          </cell>
          <cell r="FU225">
            <v>0.1</v>
          </cell>
          <cell r="FV225">
            <v>-0.3</v>
          </cell>
          <cell r="FW225">
            <v>0.7</v>
          </cell>
          <cell r="FX225">
            <v>-0.3</v>
          </cell>
          <cell r="FY225">
            <v>0.6</v>
          </cell>
          <cell r="FZ225">
            <v>0.9</v>
          </cell>
          <cell r="GA225">
            <v>0.6</v>
          </cell>
          <cell r="GB225">
            <v>0.7</v>
          </cell>
          <cell r="GC225">
            <v>0.5</v>
          </cell>
          <cell r="GD225">
            <v>1.8</v>
          </cell>
          <cell r="GE225">
            <v>1.5</v>
          </cell>
          <cell r="GF225">
            <v>4.5</v>
          </cell>
          <cell r="GG225">
            <v>0.2</v>
          </cell>
          <cell r="GH225">
            <v>0.5</v>
          </cell>
          <cell r="GI225">
            <v>0.7</v>
          </cell>
          <cell r="GJ225">
            <v>0</v>
          </cell>
          <cell r="GK225">
            <v>-0.3</v>
          </cell>
          <cell r="GL225">
            <v>-0.7</v>
          </cell>
          <cell r="GM225">
            <v>-1</v>
          </cell>
          <cell r="GN225">
            <v>-1.4</v>
          </cell>
          <cell r="GO225">
            <v>0.3</v>
          </cell>
          <cell r="GP225">
            <v>-1.6</v>
          </cell>
          <cell r="GQ225">
            <v>-1.8</v>
          </cell>
          <cell r="GR225">
            <v>-1.7</v>
          </cell>
          <cell r="GS225">
            <v>-1.6</v>
          </cell>
          <cell r="GT225">
            <v>-3.1</v>
          </cell>
          <cell r="GU225">
            <v>-0.3</v>
          </cell>
          <cell r="GV225">
            <v>0.2</v>
          </cell>
          <cell r="GW225">
            <v>2</v>
          </cell>
          <cell r="GX225">
            <v>-0.4</v>
          </cell>
          <cell r="GY225">
            <v>-0.2</v>
          </cell>
          <cell r="GZ225">
            <v>1.1000000000000001</v>
          </cell>
          <cell r="HA225">
            <v>3.3</v>
          </cell>
          <cell r="HB225">
            <v>0.5</v>
          </cell>
          <cell r="HC225">
            <v>1.1000000000000001</v>
          </cell>
          <cell r="HD225">
            <v>3</v>
          </cell>
          <cell r="HE225">
            <v>0.6</v>
          </cell>
          <cell r="HF225">
            <v>0.5</v>
          </cell>
          <cell r="HG225">
            <v>0.3</v>
          </cell>
          <cell r="HH225">
            <v>1</v>
          </cell>
          <cell r="HI225">
            <v>11.4</v>
          </cell>
          <cell r="HJ225">
            <v>0.5</v>
          </cell>
          <cell r="HK225">
            <v>0.5</v>
          </cell>
          <cell r="HL225">
            <v>0.9</v>
          </cell>
          <cell r="HM225">
            <v>-0.1</v>
          </cell>
          <cell r="HN225">
            <v>0.2</v>
          </cell>
          <cell r="HO225">
            <v>-0.1</v>
          </cell>
          <cell r="HP225">
            <v>1</v>
          </cell>
          <cell r="HQ225">
            <v>0.7</v>
          </cell>
          <cell r="HR225">
            <v>0.1</v>
          </cell>
          <cell r="HS225">
            <v>0</v>
          </cell>
          <cell r="HT225">
            <v>0.1</v>
          </cell>
          <cell r="HU225">
            <v>2.2999999999999998</v>
          </cell>
          <cell r="HV225">
            <v>-0.4</v>
          </cell>
          <cell r="HW225">
            <v>-1.2</v>
          </cell>
          <cell r="HX225">
            <v>-0.2</v>
          </cell>
          <cell r="HY225">
            <v>1.3</v>
          </cell>
          <cell r="HZ225">
            <v>0.8</v>
          </cell>
          <cell r="IA225">
            <v>1.8</v>
          </cell>
          <cell r="IB225">
            <v>1.7</v>
          </cell>
          <cell r="IC225">
            <v>-0.5</v>
          </cell>
          <cell r="ID225">
            <v>4.3</v>
          </cell>
          <cell r="IE225">
            <v>1.4</v>
          </cell>
          <cell r="IF225">
            <v>2.8</v>
          </cell>
          <cell r="IG225">
            <v>0.9</v>
          </cell>
          <cell r="IH225">
            <v>1.7</v>
          </cell>
          <cell r="II225">
            <v>4.7</v>
          </cell>
          <cell r="IJ225">
            <v>2.4</v>
          </cell>
          <cell r="IK225">
            <v>7.4</v>
          </cell>
          <cell r="IL225">
            <v>4.7</v>
          </cell>
          <cell r="IM225">
            <v>5.4</v>
          </cell>
          <cell r="IN225">
            <v>6.4</v>
          </cell>
          <cell r="IO225">
            <v>3</v>
          </cell>
        </row>
        <row r="226">
          <cell r="B226">
            <v>143.5</v>
          </cell>
          <cell r="C226">
            <v>153</v>
          </cell>
          <cell r="D226">
            <v>164.3</v>
          </cell>
          <cell r="E226">
            <v>129.6</v>
          </cell>
          <cell r="F226">
            <v>154</v>
          </cell>
          <cell r="G226">
            <v>155.5</v>
          </cell>
          <cell r="H226">
            <v>179.8</v>
          </cell>
          <cell r="I226">
            <v>144</v>
          </cell>
          <cell r="J226">
            <v>130.1</v>
          </cell>
          <cell r="K226">
            <v>129.9</v>
          </cell>
          <cell r="L226">
            <v>135.5</v>
          </cell>
          <cell r="M226">
            <v>142.1</v>
          </cell>
          <cell r="N226">
            <v>176</v>
          </cell>
          <cell r="O226">
            <v>146.80000000000001</v>
          </cell>
          <cell r="P226">
            <v>98.8</v>
          </cell>
          <cell r="Q226">
            <v>135.5</v>
          </cell>
          <cell r="R226">
            <v>147.80000000000001</v>
          </cell>
          <cell r="S226">
            <v>121</v>
          </cell>
          <cell r="T226">
            <v>124.7</v>
          </cell>
          <cell r="U226">
            <v>150.5</v>
          </cell>
          <cell r="V226">
            <v>108</v>
          </cell>
          <cell r="W226">
            <v>143.30000000000001</v>
          </cell>
          <cell r="X226">
            <v>129</v>
          </cell>
          <cell r="Y226">
            <v>161.4</v>
          </cell>
          <cell r="Z226">
            <v>149.5</v>
          </cell>
          <cell r="AA226">
            <v>152.19999999999999</v>
          </cell>
          <cell r="AB226">
            <v>149</v>
          </cell>
          <cell r="AC226">
            <v>140.69999999999999</v>
          </cell>
          <cell r="AD226">
            <v>165.5</v>
          </cell>
          <cell r="AE226">
            <v>152.5</v>
          </cell>
          <cell r="AF226">
            <v>141.69999999999999</v>
          </cell>
          <cell r="AG226">
            <v>130.69999999999999</v>
          </cell>
          <cell r="AH226">
            <v>134.30000000000001</v>
          </cell>
          <cell r="AI226">
            <v>140.19999999999999</v>
          </cell>
          <cell r="AJ226">
            <v>205</v>
          </cell>
          <cell r="AK226">
            <v>151.9</v>
          </cell>
          <cell r="AL226">
            <v>156.19999999999999</v>
          </cell>
          <cell r="AM226">
            <v>142</v>
          </cell>
          <cell r="AN226">
            <v>152.80000000000001</v>
          </cell>
          <cell r="AO226">
            <v>350.1</v>
          </cell>
          <cell r="AP226">
            <v>113.7</v>
          </cell>
          <cell r="AQ226">
            <v>112.7</v>
          </cell>
          <cell r="AR226">
            <v>110.5</v>
          </cell>
          <cell r="AS226">
            <v>124.5</v>
          </cell>
          <cell r="AT226">
            <v>118.1</v>
          </cell>
          <cell r="AU226">
            <v>112.8</v>
          </cell>
          <cell r="AV226">
            <v>138.5</v>
          </cell>
          <cell r="AW226">
            <v>118.1</v>
          </cell>
          <cell r="AX226">
            <v>102.4</v>
          </cell>
          <cell r="AY226">
            <v>98.6</v>
          </cell>
          <cell r="AZ226">
            <v>106.7</v>
          </cell>
          <cell r="BA226">
            <v>100.7</v>
          </cell>
          <cell r="BB226">
            <v>105.3</v>
          </cell>
          <cell r="BC226">
            <v>95.3</v>
          </cell>
          <cell r="BD226">
            <v>160.4</v>
          </cell>
          <cell r="BE226">
            <v>112.2</v>
          </cell>
          <cell r="BF226">
            <v>134.4</v>
          </cell>
          <cell r="BG226">
            <v>138.9</v>
          </cell>
          <cell r="BH226">
            <v>135.69999999999999</v>
          </cell>
          <cell r="BI226">
            <v>149</v>
          </cell>
          <cell r="BJ226">
            <v>112.1</v>
          </cell>
          <cell r="BK226">
            <v>104.9</v>
          </cell>
          <cell r="BL226">
            <v>125.6</v>
          </cell>
          <cell r="BM226">
            <v>119</v>
          </cell>
          <cell r="BN226">
            <v>144.80000000000001</v>
          </cell>
          <cell r="BO226">
            <v>120.3</v>
          </cell>
          <cell r="BP226">
            <v>128.9</v>
          </cell>
          <cell r="BQ226">
            <v>132.4</v>
          </cell>
          <cell r="BR226">
            <v>128.4</v>
          </cell>
          <cell r="BS226">
            <v>114.8</v>
          </cell>
          <cell r="BT226">
            <v>108.5</v>
          </cell>
          <cell r="BU226">
            <v>108.2</v>
          </cell>
          <cell r="BV226">
            <v>107.2</v>
          </cell>
          <cell r="BW226">
            <v>105.8</v>
          </cell>
          <cell r="BX226">
            <v>113.1</v>
          </cell>
          <cell r="BY226">
            <v>129.4</v>
          </cell>
          <cell r="BZ226">
            <v>120.5</v>
          </cell>
          <cell r="CA226">
            <v>137.1</v>
          </cell>
          <cell r="CB226">
            <v>133.5</v>
          </cell>
          <cell r="CC226">
            <v>186.6</v>
          </cell>
          <cell r="CD226">
            <v>136</v>
          </cell>
          <cell r="CE226">
            <v>159.4</v>
          </cell>
          <cell r="CF226">
            <v>186.6</v>
          </cell>
          <cell r="CG226">
            <v>175.9</v>
          </cell>
          <cell r="CH226">
            <v>182.6</v>
          </cell>
          <cell r="CI226">
            <v>187.8</v>
          </cell>
          <cell r="CJ226">
            <v>137.30000000000001</v>
          </cell>
          <cell r="CK226">
            <v>179.4</v>
          </cell>
          <cell r="CL226">
            <v>143</v>
          </cell>
          <cell r="CM226">
            <v>139.30000000000001</v>
          </cell>
          <cell r="CN226">
            <v>136.4</v>
          </cell>
          <cell r="CO226">
            <v>106.6</v>
          </cell>
          <cell r="CP226">
            <v>149.9</v>
          </cell>
          <cell r="CQ226">
            <v>131.9</v>
          </cell>
          <cell r="CR226">
            <v>111.2</v>
          </cell>
          <cell r="CS226">
            <v>177.3</v>
          </cell>
          <cell r="CT226">
            <v>188.7</v>
          </cell>
          <cell r="CU226">
            <v>106.3</v>
          </cell>
          <cell r="CV226">
            <v>121.1</v>
          </cell>
          <cell r="CW226">
            <v>104.5</v>
          </cell>
          <cell r="CX226">
            <v>131.1</v>
          </cell>
          <cell r="CY226">
            <v>68</v>
          </cell>
          <cell r="CZ226">
            <v>49.7</v>
          </cell>
          <cell r="DA226">
            <v>102.7</v>
          </cell>
          <cell r="DB226">
            <v>193</v>
          </cell>
          <cell r="DC226">
            <v>118.9</v>
          </cell>
          <cell r="DD226">
            <v>126.6</v>
          </cell>
          <cell r="DE226">
            <v>152.80000000000001</v>
          </cell>
          <cell r="DF226">
            <v>95.7</v>
          </cell>
          <cell r="DG226">
            <v>101.6</v>
          </cell>
          <cell r="DH226">
            <v>128</v>
          </cell>
          <cell r="DI226">
            <v>134</v>
          </cell>
          <cell r="DJ226">
            <v>180.5</v>
          </cell>
          <cell r="DK226">
            <v>123.7</v>
          </cell>
          <cell r="DL226">
            <v>128.69999999999999</v>
          </cell>
          <cell r="DM226">
            <v>128.69999999999999</v>
          </cell>
          <cell r="DN226">
            <v>127.8</v>
          </cell>
          <cell r="DO226">
            <v>204.6</v>
          </cell>
          <cell r="DP226">
            <v>111.1</v>
          </cell>
          <cell r="DQ226">
            <v>113.1</v>
          </cell>
          <cell r="DR226">
            <v>106</v>
          </cell>
          <cell r="DW226">
            <v>233.8</v>
          </cell>
          <cell r="DY226">
            <v>-0.5</v>
          </cell>
          <cell r="DZ226">
            <v>0.3</v>
          </cell>
          <cell r="EA226">
            <v>0.7</v>
          </cell>
          <cell r="EB226">
            <v>0.2</v>
          </cell>
          <cell r="EC226">
            <v>-0.5</v>
          </cell>
          <cell r="ED226">
            <v>-1.1000000000000001</v>
          </cell>
          <cell r="EE226">
            <v>-0.9</v>
          </cell>
          <cell r="EF226">
            <v>-2.4</v>
          </cell>
          <cell r="EG226">
            <v>2.2999999999999998</v>
          </cell>
          <cell r="EH226">
            <v>-0.2</v>
          </cell>
          <cell r="EI226">
            <v>0.2</v>
          </cell>
          <cell r="EJ226">
            <v>0.9</v>
          </cell>
          <cell r="EK226">
            <v>4.8</v>
          </cell>
          <cell r="EL226">
            <v>-2.5</v>
          </cell>
          <cell r="EM226">
            <v>-2.7</v>
          </cell>
          <cell r="EN226">
            <v>-1.1000000000000001</v>
          </cell>
          <cell r="EO226">
            <v>1.7</v>
          </cell>
          <cell r="EP226">
            <v>0</v>
          </cell>
          <cell r="EQ226">
            <v>-5.8</v>
          </cell>
          <cell r="ER226">
            <v>-6.3</v>
          </cell>
          <cell r="ES226">
            <v>-5.3</v>
          </cell>
          <cell r="ET226">
            <v>1.1000000000000001</v>
          </cell>
          <cell r="EU226">
            <v>1</v>
          </cell>
          <cell r="EV226">
            <v>1.2</v>
          </cell>
          <cell r="EW226">
            <v>0.5</v>
          </cell>
          <cell r="EX226">
            <v>0.9</v>
          </cell>
          <cell r="EY226">
            <v>0.3</v>
          </cell>
          <cell r="EZ226">
            <v>0.6</v>
          </cell>
          <cell r="FA226">
            <v>0.4</v>
          </cell>
          <cell r="FB226">
            <v>3.7</v>
          </cell>
          <cell r="FC226">
            <v>-2.2999999999999998</v>
          </cell>
          <cell r="FD226">
            <v>0.2</v>
          </cell>
          <cell r="FE226">
            <v>4.3</v>
          </cell>
          <cell r="FF226">
            <v>0.4</v>
          </cell>
          <cell r="FG226">
            <v>0.5</v>
          </cell>
          <cell r="FH226">
            <v>0.3</v>
          </cell>
          <cell r="FI226">
            <v>0.3</v>
          </cell>
          <cell r="FJ226">
            <v>0.1</v>
          </cell>
          <cell r="FK226">
            <v>0.3</v>
          </cell>
          <cell r="FL226">
            <v>1.1000000000000001</v>
          </cell>
          <cell r="FM226">
            <v>1.3</v>
          </cell>
          <cell r="FN226">
            <v>0.5</v>
          </cell>
          <cell r="FO226">
            <v>1</v>
          </cell>
          <cell r="FP226">
            <v>-1.8</v>
          </cell>
          <cell r="FQ226">
            <v>2</v>
          </cell>
          <cell r="FR226">
            <v>2.2000000000000002</v>
          </cell>
          <cell r="FS226">
            <v>1.4</v>
          </cell>
          <cell r="FT226">
            <v>3.3</v>
          </cell>
          <cell r="FU226">
            <v>-0.4</v>
          </cell>
          <cell r="FV226">
            <v>0.4</v>
          </cell>
          <cell r="FW226">
            <v>-1.4</v>
          </cell>
          <cell r="FX226">
            <v>0.4</v>
          </cell>
          <cell r="FY226">
            <v>1.3</v>
          </cell>
          <cell r="FZ226">
            <v>1.6</v>
          </cell>
          <cell r="GA226">
            <v>1.1000000000000001</v>
          </cell>
          <cell r="GB226">
            <v>0.6</v>
          </cell>
          <cell r="GC226">
            <v>0.8</v>
          </cell>
          <cell r="GD226">
            <v>-0.3</v>
          </cell>
          <cell r="GE226">
            <v>-0.9</v>
          </cell>
          <cell r="GF226">
            <v>0.8</v>
          </cell>
          <cell r="GG226">
            <v>0</v>
          </cell>
          <cell r="GH226">
            <v>0.9</v>
          </cell>
          <cell r="GI226">
            <v>1</v>
          </cell>
          <cell r="GJ226">
            <v>0</v>
          </cell>
          <cell r="GK226">
            <v>0.6</v>
          </cell>
          <cell r="GL226">
            <v>0.8</v>
          </cell>
          <cell r="GM226">
            <v>1.3</v>
          </cell>
          <cell r="GN226">
            <v>2.1</v>
          </cell>
          <cell r="GO226">
            <v>1.9</v>
          </cell>
          <cell r="GP226">
            <v>-2.4</v>
          </cell>
          <cell r="GQ226">
            <v>0.2</v>
          </cell>
          <cell r="GR226">
            <v>-0.4</v>
          </cell>
          <cell r="GS226">
            <v>0.4</v>
          </cell>
          <cell r="GT226">
            <v>1.1000000000000001</v>
          </cell>
          <cell r="GU226">
            <v>-0.1</v>
          </cell>
          <cell r="GV226">
            <v>0.3</v>
          </cell>
          <cell r="GW226">
            <v>0.4</v>
          </cell>
          <cell r="GX226">
            <v>0.4</v>
          </cell>
          <cell r="GY226">
            <v>0.3</v>
          </cell>
          <cell r="GZ226">
            <v>0.2</v>
          </cell>
          <cell r="HA226">
            <v>0.7</v>
          </cell>
          <cell r="HB226">
            <v>0.2</v>
          </cell>
          <cell r="HC226">
            <v>0.2</v>
          </cell>
          <cell r="HD226">
            <v>2.8</v>
          </cell>
          <cell r="HE226">
            <v>4</v>
          </cell>
          <cell r="HF226">
            <v>4.9000000000000004</v>
          </cell>
          <cell r="HG226">
            <v>0.4</v>
          </cell>
          <cell r="HH226">
            <v>1.5</v>
          </cell>
          <cell r="HI226">
            <v>-1.2</v>
          </cell>
          <cell r="HJ226">
            <v>1.8</v>
          </cell>
          <cell r="HK226">
            <v>1.9</v>
          </cell>
          <cell r="HL226">
            <v>-0.9</v>
          </cell>
          <cell r="HM226">
            <v>7.5</v>
          </cell>
          <cell r="HN226">
            <v>0.5</v>
          </cell>
          <cell r="HO226">
            <v>0.6</v>
          </cell>
          <cell r="HP226">
            <v>0.9</v>
          </cell>
          <cell r="HQ226">
            <v>0.1</v>
          </cell>
          <cell r="HR226">
            <v>0.8</v>
          </cell>
          <cell r="HS226">
            <v>0</v>
          </cell>
          <cell r="HT226">
            <v>0.8</v>
          </cell>
          <cell r="HU226">
            <v>0.5</v>
          </cell>
          <cell r="HV226">
            <v>-0.9</v>
          </cell>
          <cell r="HW226">
            <v>-1</v>
          </cell>
          <cell r="HX226">
            <v>-0.7</v>
          </cell>
          <cell r="HY226">
            <v>0.7</v>
          </cell>
          <cell r="HZ226">
            <v>0.4</v>
          </cell>
          <cell r="IA226">
            <v>1</v>
          </cell>
          <cell r="IB226">
            <v>0.7</v>
          </cell>
          <cell r="IC226">
            <v>-0.7</v>
          </cell>
          <cell r="ID226">
            <v>0.7</v>
          </cell>
          <cell r="IE226">
            <v>0.8</v>
          </cell>
          <cell r="IF226">
            <v>0.8</v>
          </cell>
          <cell r="IG226">
            <v>1.2</v>
          </cell>
          <cell r="IH226">
            <v>1</v>
          </cell>
          <cell r="II226">
            <v>1.1000000000000001</v>
          </cell>
          <cell r="IJ226">
            <v>-1.5</v>
          </cell>
          <cell r="IK226">
            <v>4.2</v>
          </cell>
          <cell r="IL226">
            <v>0</v>
          </cell>
          <cell r="IM226">
            <v>0.1</v>
          </cell>
          <cell r="IN226">
            <v>0</v>
          </cell>
          <cell r="IO226">
            <v>0</v>
          </cell>
        </row>
        <row r="227">
          <cell r="B227">
            <v>145</v>
          </cell>
          <cell r="C227">
            <v>154.5</v>
          </cell>
          <cell r="D227">
            <v>165</v>
          </cell>
          <cell r="E227">
            <v>130.19999999999999</v>
          </cell>
          <cell r="F227">
            <v>158.19999999999999</v>
          </cell>
          <cell r="G227">
            <v>156.9</v>
          </cell>
          <cell r="H227">
            <v>180.4</v>
          </cell>
          <cell r="I227">
            <v>145.6</v>
          </cell>
          <cell r="J227">
            <v>133</v>
          </cell>
          <cell r="K227">
            <v>130.4</v>
          </cell>
          <cell r="L227">
            <v>133.69999999999999</v>
          </cell>
          <cell r="M227">
            <v>137.69999999999999</v>
          </cell>
          <cell r="N227">
            <v>171.1</v>
          </cell>
          <cell r="O227">
            <v>146</v>
          </cell>
          <cell r="P227">
            <v>97.5</v>
          </cell>
          <cell r="Q227">
            <v>135.30000000000001</v>
          </cell>
          <cell r="R227">
            <v>146.1</v>
          </cell>
          <cell r="S227">
            <v>121.9</v>
          </cell>
          <cell r="T227">
            <v>129.9</v>
          </cell>
          <cell r="U227">
            <v>144.4</v>
          </cell>
          <cell r="V227">
            <v>121.1</v>
          </cell>
          <cell r="W227">
            <v>145.6</v>
          </cell>
          <cell r="X227">
            <v>132.19999999999999</v>
          </cell>
          <cell r="Y227">
            <v>162.6</v>
          </cell>
          <cell r="Z227">
            <v>150.80000000000001</v>
          </cell>
          <cell r="AA227">
            <v>153.69999999999999</v>
          </cell>
          <cell r="AB227">
            <v>150.19999999999999</v>
          </cell>
          <cell r="AC227">
            <v>142.1</v>
          </cell>
          <cell r="AD227">
            <v>165.7</v>
          </cell>
          <cell r="AE227">
            <v>162</v>
          </cell>
          <cell r="AF227">
            <v>144</v>
          </cell>
          <cell r="AG227">
            <v>130.6</v>
          </cell>
          <cell r="AH227">
            <v>136.6</v>
          </cell>
          <cell r="AI227">
            <v>139.6</v>
          </cell>
          <cell r="AJ227">
            <v>207.3</v>
          </cell>
          <cell r="AK227">
            <v>153.6</v>
          </cell>
          <cell r="AL227">
            <v>159</v>
          </cell>
          <cell r="AM227">
            <v>142.69999999999999</v>
          </cell>
          <cell r="AN227">
            <v>153.6</v>
          </cell>
          <cell r="AO227">
            <v>354</v>
          </cell>
          <cell r="AP227">
            <v>113</v>
          </cell>
          <cell r="AQ227">
            <v>110.7</v>
          </cell>
          <cell r="AR227">
            <v>108.5</v>
          </cell>
          <cell r="AS227">
            <v>122.9</v>
          </cell>
          <cell r="AT227">
            <v>116</v>
          </cell>
          <cell r="AU227">
            <v>110.5</v>
          </cell>
          <cell r="AV227">
            <v>137.69999999999999</v>
          </cell>
          <cell r="AW227">
            <v>117.2</v>
          </cell>
          <cell r="AX227">
            <v>103.6</v>
          </cell>
          <cell r="AY227">
            <v>100.3</v>
          </cell>
          <cell r="AZ227">
            <v>107.8</v>
          </cell>
          <cell r="BA227">
            <v>101.5</v>
          </cell>
          <cell r="BB227">
            <v>106.2</v>
          </cell>
          <cell r="BC227">
            <v>95.7</v>
          </cell>
          <cell r="BD227">
            <v>163.30000000000001</v>
          </cell>
          <cell r="BE227">
            <v>113.7</v>
          </cell>
          <cell r="BF227">
            <v>134.9</v>
          </cell>
          <cell r="BG227">
            <v>142.19999999999999</v>
          </cell>
          <cell r="BH227">
            <v>137.30000000000001</v>
          </cell>
          <cell r="BI227">
            <v>155.69999999999999</v>
          </cell>
          <cell r="BJ227">
            <v>115.4</v>
          </cell>
          <cell r="BK227">
            <v>106.4</v>
          </cell>
          <cell r="BL227">
            <v>126.8</v>
          </cell>
          <cell r="BM227">
            <v>126.2</v>
          </cell>
          <cell r="BN227">
            <v>145.9</v>
          </cell>
          <cell r="BO227">
            <v>120.5</v>
          </cell>
          <cell r="BP227">
            <v>128</v>
          </cell>
          <cell r="BQ227">
            <v>130.80000000000001</v>
          </cell>
          <cell r="BR227">
            <v>130.1</v>
          </cell>
          <cell r="BS227">
            <v>112.9</v>
          </cell>
          <cell r="BT227">
            <v>108</v>
          </cell>
          <cell r="BU227">
            <v>108.2</v>
          </cell>
          <cell r="BV227">
            <v>106.9</v>
          </cell>
          <cell r="BW227">
            <v>103.7</v>
          </cell>
          <cell r="BX227">
            <v>113.6</v>
          </cell>
          <cell r="BY227">
            <v>132.30000000000001</v>
          </cell>
          <cell r="BZ227">
            <v>121.8</v>
          </cell>
          <cell r="CA227">
            <v>139.6</v>
          </cell>
          <cell r="CB227">
            <v>136.9</v>
          </cell>
          <cell r="CC227">
            <v>188.5</v>
          </cell>
          <cell r="CD227">
            <v>151.1</v>
          </cell>
          <cell r="CE227">
            <v>160.5</v>
          </cell>
          <cell r="CF227">
            <v>188.5</v>
          </cell>
          <cell r="CG227">
            <v>176.4</v>
          </cell>
          <cell r="CH227">
            <v>185.8</v>
          </cell>
          <cell r="CI227">
            <v>191.3</v>
          </cell>
          <cell r="CJ227">
            <v>137.69999999999999</v>
          </cell>
          <cell r="CK227">
            <v>182.2</v>
          </cell>
          <cell r="CL227">
            <v>136.6</v>
          </cell>
          <cell r="CM227">
            <v>138.80000000000001</v>
          </cell>
          <cell r="CN227">
            <v>135.9</v>
          </cell>
          <cell r="CO227">
            <v>105.6</v>
          </cell>
          <cell r="CP227">
            <v>148.1</v>
          </cell>
          <cell r="CQ227">
            <v>134.4</v>
          </cell>
          <cell r="CR227">
            <v>109.2</v>
          </cell>
          <cell r="CS227">
            <v>181.2</v>
          </cell>
          <cell r="CT227">
            <v>190.2</v>
          </cell>
          <cell r="CU227">
            <v>107.9</v>
          </cell>
          <cell r="CV227">
            <v>124</v>
          </cell>
          <cell r="CW227">
            <v>106.1</v>
          </cell>
          <cell r="CX227">
            <v>131.80000000000001</v>
          </cell>
          <cell r="CY227">
            <v>66.8</v>
          </cell>
          <cell r="CZ227">
            <v>48</v>
          </cell>
          <cell r="DA227">
            <v>102.2</v>
          </cell>
          <cell r="DB227">
            <v>193.6</v>
          </cell>
          <cell r="DC227">
            <v>118.9</v>
          </cell>
          <cell r="DD227">
            <v>127.2</v>
          </cell>
          <cell r="DE227">
            <v>153.4</v>
          </cell>
          <cell r="DF227">
            <v>94.9</v>
          </cell>
          <cell r="DG227">
            <v>100.2</v>
          </cell>
          <cell r="DH227">
            <v>129.80000000000001</v>
          </cell>
          <cell r="DI227">
            <v>132</v>
          </cell>
          <cell r="DJ227">
            <v>182.7</v>
          </cell>
          <cell r="DK227">
            <v>125.1</v>
          </cell>
          <cell r="DL227">
            <v>131</v>
          </cell>
          <cell r="DM227">
            <v>129.6</v>
          </cell>
          <cell r="DN227">
            <v>131.5</v>
          </cell>
          <cell r="DO227">
            <v>205</v>
          </cell>
          <cell r="DP227">
            <v>112.2</v>
          </cell>
          <cell r="DQ227">
            <v>113.1</v>
          </cell>
          <cell r="DR227">
            <v>106</v>
          </cell>
          <cell r="DW227">
            <v>236.9</v>
          </cell>
          <cell r="DY227">
            <v>1</v>
          </cell>
          <cell r="DZ227">
            <v>1</v>
          </cell>
          <cell r="EA227">
            <v>0.4</v>
          </cell>
          <cell r="EB227">
            <v>0.5</v>
          </cell>
          <cell r="EC227">
            <v>2.7</v>
          </cell>
          <cell r="ED227">
            <v>0.9</v>
          </cell>
          <cell r="EE227">
            <v>0.3</v>
          </cell>
          <cell r="EF227">
            <v>1.1000000000000001</v>
          </cell>
          <cell r="EG227">
            <v>2.2000000000000002</v>
          </cell>
          <cell r="EH227">
            <v>0.4</v>
          </cell>
          <cell r="EI227">
            <v>-1.3</v>
          </cell>
          <cell r="EJ227">
            <v>-3.1</v>
          </cell>
          <cell r="EK227">
            <v>-2.8</v>
          </cell>
          <cell r="EL227">
            <v>-0.5</v>
          </cell>
          <cell r="EM227">
            <v>-1.3</v>
          </cell>
          <cell r="EN227">
            <v>-0.1</v>
          </cell>
          <cell r="EO227">
            <v>-1.2</v>
          </cell>
          <cell r="EP227">
            <v>0.7</v>
          </cell>
          <cell r="EQ227">
            <v>4.2</v>
          </cell>
          <cell r="ER227">
            <v>-4.0999999999999996</v>
          </cell>
          <cell r="ES227">
            <v>12.1</v>
          </cell>
          <cell r="ET227">
            <v>1.6</v>
          </cell>
          <cell r="EU227">
            <v>2.5</v>
          </cell>
          <cell r="EV227">
            <v>0.7</v>
          </cell>
          <cell r="EW227">
            <v>0.9</v>
          </cell>
          <cell r="EX227">
            <v>1</v>
          </cell>
          <cell r="EY227">
            <v>0.8</v>
          </cell>
          <cell r="EZ227">
            <v>1</v>
          </cell>
          <cell r="FA227">
            <v>0.1</v>
          </cell>
          <cell r="FB227">
            <v>6.2</v>
          </cell>
          <cell r="FC227">
            <v>1.6</v>
          </cell>
          <cell r="FD227">
            <v>-0.1</v>
          </cell>
          <cell r="FE227">
            <v>1.7</v>
          </cell>
          <cell r="FF227">
            <v>-0.4</v>
          </cell>
          <cell r="FG227">
            <v>1.1000000000000001</v>
          </cell>
          <cell r="FH227">
            <v>1.1000000000000001</v>
          </cell>
          <cell r="FI227">
            <v>1.8</v>
          </cell>
          <cell r="FJ227">
            <v>0.5</v>
          </cell>
          <cell r="FK227">
            <v>0.5</v>
          </cell>
          <cell r="FL227">
            <v>1.1000000000000001</v>
          </cell>
          <cell r="FM227">
            <v>-0.6</v>
          </cell>
          <cell r="FN227">
            <v>-1.8</v>
          </cell>
          <cell r="FO227">
            <v>-1.8</v>
          </cell>
          <cell r="FP227">
            <v>-1.3</v>
          </cell>
          <cell r="FQ227">
            <v>-1.8</v>
          </cell>
          <cell r="FR227">
            <v>-2</v>
          </cell>
          <cell r="FS227">
            <v>-0.6</v>
          </cell>
          <cell r="FT227">
            <v>-0.8</v>
          </cell>
          <cell r="FU227">
            <v>1.2</v>
          </cell>
          <cell r="FV227">
            <v>1.7</v>
          </cell>
          <cell r="FW227">
            <v>1</v>
          </cell>
          <cell r="FX227">
            <v>0.8</v>
          </cell>
          <cell r="FY227">
            <v>0.9</v>
          </cell>
          <cell r="FZ227">
            <v>0.4</v>
          </cell>
          <cell r="GA227">
            <v>1.8</v>
          </cell>
          <cell r="GB227">
            <v>1.3</v>
          </cell>
          <cell r="GC227">
            <v>0.4</v>
          </cell>
          <cell r="GD227">
            <v>2.4</v>
          </cell>
          <cell r="GE227">
            <v>1.2</v>
          </cell>
          <cell r="GF227">
            <v>4.5</v>
          </cell>
          <cell r="GG227">
            <v>2.9</v>
          </cell>
          <cell r="GH227">
            <v>1.4</v>
          </cell>
          <cell r="GI227">
            <v>1</v>
          </cell>
          <cell r="GJ227">
            <v>6.1</v>
          </cell>
          <cell r="GK227">
            <v>0.8</v>
          </cell>
          <cell r="GL227">
            <v>0.2</v>
          </cell>
          <cell r="GM227">
            <v>-0.7</v>
          </cell>
          <cell r="GN227">
            <v>-1.2</v>
          </cell>
          <cell r="GO227">
            <v>1.3</v>
          </cell>
          <cell r="GP227">
            <v>-1.7</v>
          </cell>
          <cell r="GQ227">
            <v>-0.5</v>
          </cell>
          <cell r="GR227">
            <v>0</v>
          </cell>
          <cell r="GS227">
            <v>-0.3</v>
          </cell>
          <cell r="GT227">
            <v>-2</v>
          </cell>
          <cell r="GU227">
            <v>0.4</v>
          </cell>
          <cell r="GV227">
            <v>2.2000000000000002</v>
          </cell>
          <cell r="GW227">
            <v>1.1000000000000001</v>
          </cell>
          <cell r="GX227">
            <v>1.8</v>
          </cell>
          <cell r="GY227">
            <v>2.5</v>
          </cell>
          <cell r="GZ227">
            <v>1</v>
          </cell>
          <cell r="HA227">
            <v>11.1</v>
          </cell>
          <cell r="HB227">
            <v>0.7</v>
          </cell>
          <cell r="HC227">
            <v>1</v>
          </cell>
          <cell r="HD227">
            <v>0.3</v>
          </cell>
          <cell r="HE227">
            <v>1.8</v>
          </cell>
          <cell r="HF227">
            <v>1.9</v>
          </cell>
          <cell r="HG227">
            <v>0.3</v>
          </cell>
          <cell r="HH227">
            <v>1.6</v>
          </cell>
          <cell r="HI227">
            <v>-4.5</v>
          </cell>
          <cell r="HJ227">
            <v>-0.4</v>
          </cell>
          <cell r="HK227">
            <v>-0.4</v>
          </cell>
          <cell r="HL227">
            <v>-0.9</v>
          </cell>
          <cell r="HM227">
            <v>-1.2</v>
          </cell>
          <cell r="HN227">
            <v>1.9</v>
          </cell>
          <cell r="HO227">
            <v>-1.8</v>
          </cell>
          <cell r="HP227">
            <v>2.2000000000000002</v>
          </cell>
          <cell r="HQ227">
            <v>0.8</v>
          </cell>
          <cell r="HR227">
            <v>1.5</v>
          </cell>
          <cell r="HS227">
            <v>2.4</v>
          </cell>
          <cell r="HT227">
            <v>1.5</v>
          </cell>
          <cell r="HU227">
            <v>0.5</v>
          </cell>
          <cell r="HV227">
            <v>-1.8</v>
          </cell>
          <cell r="HW227">
            <v>-3.4</v>
          </cell>
          <cell r="HX227">
            <v>-0.5</v>
          </cell>
          <cell r="HY227">
            <v>0.3</v>
          </cell>
          <cell r="HZ227">
            <v>0</v>
          </cell>
          <cell r="IA227">
            <v>0.5</v>
          </cell>
          <cell r="IB227">
            <v>0.4</v>
          </cell>
          <cell r="IC227">
            <v>-0.8</v>
          </cell>
          <cell r="ID227">
            <v>-1.4</v>
          </cell>
          <cell r="IE227">
            <v>1.4</v>
          </cell>
          <cell r="IF227">
            <v>-1.5</v>
          </cell>
          <cell r="IG227">
            <v>1.2</v>
          </cell>
          <cell r="IH227">
            <v>1.1000000000000001</v>
          </cell>
          <cell r="II227">
            <v>1.8</v>
          </cell>
          <cell r="IJ227">
            <v>0.7</v>
          </cell>
          <cell r="IK227">
            <v>2.9</v>
          </cell>
          <cell r="IL227">
            <v>0.2</v>
          </cell>
          <cell r="IM227">
            <v>1</v>
          </cell>
          <cell r="IN227">
            <v>0</v>
          </cell>
          <cell r="IO227">
            <v>0</v>
          </cell>
        </row>
        <row r="228">
          <cell r="B228">
            <v>147</v>
          </cell>
          <cell r="C228">
            <v>157.69999999999999</v>
          </cell>
          <cell r="D228">
            <v>169.2</v>
          </cell>
          <cell r="E228">
            <v>132.1</v>
          </cell>
          <cell r="F228">
            <v>160.9</v>
          </cell>
          <cell r="G228">
            <v>160.30000000000001</v>
          </cell>
          <cell r="H228">
            <v>183.2</v>
          </cell>
          <cell r="I228">
            <v>149.69999999999999</v>
          </cell>
          <cell r="J228">
            <v>136.1</v>
          </cell>
          <cell r="K228">
            <v>132.9</v>
          </cell>
          <cell r="L228">
            <v>134.4</v>
          </cell>
          <cell r="M228">
            <v>139.69999999999999</v>
          </cell>
          <cell r="N228">
            <v>171.4</v>
          </cell>
          <cell r="O228">
            <v>145.69999999999999</v>
          </cell>
          <cell r="P228">
            <v>96.5</v>
          </cell>
          <cell r="Q228">
            <v>131.9</v>
          </cell>
          <cell r="R228">
            <v>147.6</v>
          </cell>
          <cell r="S228">
            <v>125.4</v>
          </cell>
          <cell r="T228">
            <v>135.30000000000001</v>
          </cell>
          <cell r="U228">
            <v>148</v>
          </cell>
          <cell r="V228">
            <v>127.8</v>
          </cell>
          <cell r="W228">
            <v>147.5</v>
          </cell>
          <cell r="X228">
            <v>133.5</v>
          </cell>
          <cell r="Y228">
            <v>165.3</v>
          </cell>
          <cell r="Z228">
            <v>151.80000000000001</v>
          </cell>
          <cell r="AA228">
            <v>155.19999999999999</v>
          </cell>
          <cell r="AB228">
            <v>150.9</v>
          </cell>
          <cell r="AC228">
            <v>141.9</v>
          </cell>
          <cell r="AD228">
            <v>158</v>
          </cell>
          <cell r="AE228">
            <v>172.6</v>
          </cell>
          <cell r="AF228">
            <v>142.19999999999999</v>
          </cell>
          <cell r="AG228">
            <v>128.4</v>
          </cell>
          <cell r="AH228">
            <v>134.30000000000001</v>
          </cell>
          <cell r="AI228">
            <v>140.69999999999999</v>
          </cell>
          <cell r="AJ228">
            <v>207.3</v>
          </cell>
          <cell r="AK228">
            <v>153.4</v>
          </cell>
          <cell r="AL228">
            <v>158.9</v>
          </cell>
          <cell r="AM228">
            <v>142.1</v>
          </cell>
          <cell r="AN228">
            <v>153.80000000000001</v>
          </cell>
          <cell r="AO228">
            <v>355.2</v>
          </cell>
          <cell r="AP228">
            <v>114</v>
          </cell>
          <cell r="AQ228">
            <v>112.8</v>
          </cell>
          <cell r="AR228">
            <v>111.2</v>
          </cell>
          <cell r="AS228">
            <v>121.5</v>
          </cell>
          <cell r="AT228">
            <v>118</v>
          </cell>
          <cell r="AU228">
            <v>113.1</v>
          </cell>
          <cell r="AV228">
            <v>136.69999999999999</v>
          </cell>
          <cell r="AW228">
            <v>120.5</v>
          </cell>
          <cell r="AX228">
            <v>102.4</v>
          </cell>
          <cell r="AY228">
            <v>98.2</v>
          </cell>
          <cell r="AZ228">
            <v>106.3</v>
          </cell>
          <cell r="BA228">
            <v>102</v>
          </cell>
          <cell r="BB228">
            <v>105.8</v>
          </cell>
          <cell r="BC228">
            <v>94.4</v>
          </cell>
          <cell r="BD228">
            <v>164.1</v>
          </cell>
          <cell r="BE228">
            <v>114.2</v>
          </cell>
          <cell r="BF228">
            <v>135.4</v>
          </cell>
          <cell r="BG228">
            <v>141.80000000000001</v>
          </cell>
          <cell r="BH228">
            <v>138.5</v>
          </cell>
          <cell r="BI228">
            <v>149.6</v>
          </cell>
          <cell r="BJ228">
            <v>116.1</v>
          </cell>
          <cell r="BK228">
            <v>107.1</v>
          </cell>
          <cell r="BL228">
            <v>127.7</v>
          </cell>
          <cell r="BM228">
            <v>126.2</v>
          </cell>
          <cell r="BN228">
            <v>147</v>
          </cell>
          <cell r="BO228">
            <v>121.6</v>
          </cell>
          <cell r="BP228">
            <v>130.80000000000001</v>
          </cell>
          <cell r="BQ228">
            <v>133.9</v>
          </cell>
          <cell r="BR228">
            <v>132</v>
          </cell>
          <cell r="BS228">
            <v>115.3</v>
          </cell>
          <cell r="BT228">
            <v>108.1</v>
          </cell>
          <cell r="BU228">
            <v>108.3</v>
          </cell>
          <cell r="BV228">
            <v>107.2</v>
          </cell>
          <cell r="BW228">
            <v>103.7</v>
          </cell>
          <cell r="BX228">
            <v>113.4</v>
          </cell>
          <cell r="BY228">
            <v>131.69999999999999</v>
          </cell>
          <cell r="BZ228">
            <v>121.1</v>
          </cell>
          <cell r="CA228">
            <v>139.4</v>
          </cell>
          <cell r="CB228">
            <v>136.30000000000001</v>
          </cell>
          <cell r="CC228">
            <v>191.1</v>
          </cell>
          <cell r="CD228">
            <v>153.69999999999999</v>
          </cell>
          <cell r="CE228">
            <v>161.5</v>
          </cell>
          <cell r="CF228">
            <v>191.1</v>
          </cell>
          <cell r="CG228">
            <v>177.1</v>
          </cell>
          <cell r="CH228">
            <v>188.3</v>
          </cell>
          <cell r="CI228">
            <v>194.2</v>
          </cell>
          <cell r="CJ228">
            <v>137.69999999999999</v>
          </cell>
          <cell r="CK228">
            <v>183.9</v>
          </cell>
          <cell r="CL228">
            <v>132.69999999999999</v>
          </cell>
          <cell r="CM228">
            <v>140.30000000000001</v>
          </cell>
          <cell r="CN228">
            <v>137.4</v>
          </cell>
          <cell r="CO228">
            <v>106.6</v>
          </cell>
          <cell r="CP228">
            <v>150.80000000000001</v>
          </cell>
          <cell r="CQ228">
            <v>134.1</v>
          </cell>
          <cell r="CR228">
            <v>112.4</v>
          </cell>
          <cell r="CS228">
            <v>182.2</v>
          </cell>
          <cell r="CT228">
            <v>190.3</v>
          </cell>
          <cell r="CU228">
            <v>108.4</v>
          </cell>
          <cell r="CV228">
            <v>124</v>
          </cell>
          <cell r="CW228">
            <v>106.6</v>
          </cell>
          <cell r="CX228">
            <v>131.9</v>
          </cell>
          <cell r="CY228">
            <v>65.099999999999994</v>
          </cell>
          <cell r="CZ228">
            <v>45.6</v>
          </cell>
          <cell r="DA228">
            <v>101.9</v>
          </cell>
          <cell r="DB228">
            <v>195.2</v>
          </cell>
          <cell r="DC228">
            <v>119.4</v>
          </cell>
          <cell r="DD228">
            <v>128.69999999999999</v>
          </cell>
          <cell r="DE228">
            <v>153</v>
          </cell>
          <cell r="DF228">
            <v>94.3</v>
          </cell>
          <cell r="DG228">
            <v>97</v>
          </cell>
          <cell r="DH228">
            <v>130.69999999999999</v>
          </cell>
          <cell r="DI228">
            <v>131.5</v>
          </cell>
          <cell r="DJ228">
            <v>183.4</v>
          </cell>
          <cell r="DK228">
            <v>125.4</v>
          </cell>
          <cell r="DL228">
            <v>132.80000000000001</v>
          </cell>
          <cell r="DM228">
            <v>133.1</v>
          </cell>
          <cell r="DN228">
            <v>131.4</v>
          </cell>
          <cell r="DO228">
            <v>205.3</v>
          </cell>
          <cell r="DP228">
            <v>112.8</v>
          </cell>
          <cell r="DQ228">
            <v>113.1</v>
          </cell>
          <cell r="DR228">
            <v>106</v>
          </cell>
          <cell r="DW228">
            <v>237.5</v>
          </cell>
          <cell r="DY228">
            <v>1.4</v>
          </cell>
          <cell r="DZ228">
            <v>2.1</v>
          </cell>
          <cell r="EA228">
            <v>2.5</v>
          </cell>
          <cell r="EB228">
            <v>1.5</v>
          </cell>
          <cell r="EC228">
            <v>1.7</v>
          </cell>
          <cell r="ED228">
            <v>2.2000000000000002</v>
          </cell>
          <cell r="EE228">
            <v>1.6</v>
          </cell>
          <cell r="EF228">
            <v>2.8</v>
          </cell>
          <cell r="EG228">
            <v>2.2999999999999998</v>
          </cell>
          <cell r="EH228">
            <v>1.9</v>
          </cell>
          <cell r="EI228">
            <v>0.5</v>
          </cell>
          <cell r="EJ228">
            <v>1.5</v>
          </cell>
          <cell r="EK228">
            <v>0.2</v>
          </cell>
          <cell r="EL228">
            <v>-0.2</v>
          </cell>
          <cell r="EM228">
            <v>-1</v>
          </cell>
          <cell r="EN228">
            <v>-2.5</v>
          </cell>
          <cell r="EO228">
            <v>1</v>
          </cell>
          <cell r="EP228">
            <v>2.9</v>
          </cell>
          <cell r="EQ228">
            <v>4.2</v>
          </cell>
          <cell r="ER228">
            <v>2.5</v>
          </cell>
          <cell r="ES228">
            <v>5.5</v>
          </cell>
          <cell r="ET228">
            <v>1.3</v>
          </cell>
          <cell r="EU228">
            <v>1</v>
          </cell>
          <cell r="EV228">
            <v>1.7</v>
          </cell>
          <cell r="EW228">
            <v>0.7</v>
          </cell>
          <cell r="EX228">
            <v>1</v>
          </cell>
          <cell r="EY228">
            <v>0.5</v>
          </cell>
          <cell r="EZ228">
            <v>-0.1</v>
          </cell>
          <cell r="FA228">
            <v>-4.5999999999999996</v>
          </cell>
          <cell r="FB228">
            <v>6.5</v>
          </cell>
          <cell r="FC228">
            <v>-1.3</v>
          </cell>
          <cell r="FD228">
            <v>-1.7</v>
          </cell>
          <cell r="FE228">
            <v>-1.7</v>
          </cell>
          <cell r="FF228">
            <v>0.8</v>
          </cell>
          <cell r="FG228">
            <v>0</v>
          </cell>
          <cell r="FH228">
            <v>-0.1</v>
          </cell>
          <cell r="FI228">
            <v>-0.1</v>
          </cell>
          <cell r="FJ228">
            <v>-0.4</v>
          </cell>
          <cell r="FK228">
            <v>0.1</v>
          </cell>
          <cell r="FL228">
            <v>0.3</v>
          </cell>
          <cell r="FM228">
            <v>0.9</v>
          </cell>
          <cell r="FN228">
            <v>1.9</v>
          </cell>
          <cell r="FO228">
            <v>2.5</v>
          </cell>
          <cell r="FP228">
            <v>-1.1000000000000001</v>
          </cell>
          <cell r="FQ228">
            <v>1.7</v>
          </cell>
          <cell r="FR228">
            <v>2.4</v>
          </cell>
          <cell r="FS228">
            <v>-0.7</v>
          </cell>
          <cell r="FT228">
            <v>2.8</v>
          </cell>
          <cell r="FU228">
            <v>-1.2</v>
          </cell>
          <cell r="FV228">
            <v>-2.1</v>
          </cell>
          <cell r="FW228">
            <v>-1.4</v>
          </cell>
          <cell r="FX228">
            <v>0.5</v>
          </cell>
          <cell r="FY228">
            <v>-0.4</v>
          </cell>
          <cell r="FZ228">
            <v>-1.4</v>
          </cell>
          <cell r="GA228">
            <v>0.5</v>
          </cell>
          <cell r="GB228">
            <v>0.4</v>
          </cell>
          <cell r="GC228">
            <v>0.4</v>
          </cell>
          <cell r="GD228">
            <v>-0.3</v>
          </cell>
          <cell r="GE228">
            <v>0.9</v>
          </cell>
          <cell r="GF228">
            <v>-3.9</v>
          </cell>
          <cell r="GG228">
            <v>0.6</v>
          </cell>
          <cell r="GH228">
            <v>0.7</v>
          </cell>
          <cell r="GI228">
            <v>0.7</v>
          </cell>
          <cell r="GJ228">
            <v>0</v>
          </cell>
          <cell r="GK228">
            <v>0.8</v>
          </cell>
          <cell r="GL228">
            <v>0.9</v>
          </cell>
          <cell r="GM228">
            <v>2.2000000000000002</v>
          </cell>
          <cell r="GN228">
            <v>2.4</v>
          </cell>
          <cell r="GO228">
            <v>1.5</v>
          </cell>
          <cell r="GP228">
            <v>2.1</v>
          </cell>
          <cell r="GQ228">
            <v>0.1</v>
          </cell>
          <cell r="GR228">
            <v>0.1</v>
          </cell>
          <cell r="GS228">
            <v>0.3</v>
          </cell>
          <cell r="GT228">
            <v>0</v>
          </cell>
          <cell r="GU228">
            <v>-0.2</v>
          </cell>
          <cell r="GV228">
            <v>-0.5</v>
          </cell>
          <cell r="GW228">
            <v>-0.6</v>
          </cell>
          <cell r="GX228">
            <v>-0.1</v>
          </cell>
          <cell r="GY228">
            <v>-0.4</v>
          </cell>
          <cell r="GZ228">
            <v>1.4</v>
          </cell>
          <cell r="HA228">
            <v>1.7</v>
          </cell>
          <cell r="HB228">
            <v>0.6</v>
          </cell>
          <cell r="HC228">
            <v>1.4</v>
          </cell>
          <cell r="HD228">
            <v>0.4</v>
          </cell>
          <cell r="HE228">
            <v>1.3</v>
          </cell>
          <cell r="HF228">
            <v>1.5</v>
          </cell>
          <cell r="HG228">
            <v>0</v>
          </cell>
          <cell r="HH228">
            <v>0.9</v>
          </cell>
          <cell r="HI228">
            <v>-2.9</v>
          </cell>
          <cell r="HJ228">
            <v>1.1000000000000001</v>
          </cell>
          <cell r="HK228">
            <v>1.1000000000000001</v>
          </cell>
          <cell r="HL228">
            <v>0.9</v>
          </cell>
          <cell r="HM228">
            <v>1.8</v>
          </cell>
          <cell r="HN228">
            <v>-0.2</v>
          </cell>
          <cell r="HO228">
            <v>2.9</v>
          </cell>
          <cell r="HP228">
            <v>0.6</v>
          </cell>
          <cell r="HQ228">
            <v>0.1</v>
          </cell>
          <cell r="HR228">
            <v>0.5</v>
          </cell>
          <cell r="HS228">
            <v>0</v>
          </cell>
          <cell r="HT228">
            <v>0.5</v>
          </cell>
          <cell r="HU228">
            <v>0.1</v>
          </cell>
          <cell r="HV228">
            <v>-2.5</v>
          </cell>
          <cell r="HW228">
            <v>-5</v>
          </cell>
          <cell r="HX228">
            <v>-0.3</v>
          </cell>
          <cell r="HY228">
            <v>0.8</v>
          </cell>
          <cell r="HZ228">
            <v>0.4</v>
          </cell>
          <cell r="IA228">
            <v>1.2</v>
          </cell>
          <cell r="IB228">
            <v>-0.3</v>
          </cell>
          <cell r="IC228">
            <v>-0.6</v>
          </cell>
          <cell r="ID228">
            <v>-3.2</v>
          </cell>
          <cell r="IE228">
            <v>0.7</v>
          </cell>
          <cell r="IF228">
            <v>-0.4</v>
          </cell>
          <cell r="IG228">
            <v>0.4</v>
          </cell>
          <cell r="IH228">
            <v>0.2</v>
          </cell>
          <cell r="II228">
            <v>1.4</v>
          </cell>
          <cell r="IJ228">
            <v>2.7</v>
          </cell>
          <cell r="IK228">
            <v>-0.1</v>
          </cell>
          <cell r="IL228">
            <v>0.1</v>
          </cell>
          <cell r="IM228">
            <v>0.5</v>
          </cell>
          <cell r="IN228">
            <v>0</v>
          </cell>
          <cell r="IO228">
            <v>0</v>
          </cell>
        </row>
        <row r="229">
          <cell r="B229">
            <v>149.80000000000001</v>
          </cell>
          <cell r="C229">
            <v>158.19999999999999</v>
          </cell>
          <cell r="D229">
            <v>171.2</v>
          </cell>
          <cell r="E229">
            <v>130.5</v>
          </cell>
          <cell r="F229">
            <v>161.1</v>
          </cell>
          <cell r="G229">
            <v>163.4</v>
          </cell>
          <cell r="H229">
            <v>186.8</v>
          </cell>
          <cell r="I229">
            <v>153</v>
          </cell>
          <cell r="J229">
            <v>137.19999999999999</v>
          </cell>
          <cell r="K229">
            <v>135.80000000000001</v>
          </cell>
          <cell r="L229">
            <v>135.69999999999999</v>
          </cell>
          <cell r="M229">
            <v>140.6</v>
          </cell>
          <cell r="N229">
            <v>179.1</v>
          </cell>
          <cell r="O229">
            <v>146.6</v>
          </cell>
          <cell r="P229">
            <v>98.3</v>
          </cell>
          <cell r="Q229">
            <v>133.1</v>
          </cell>
          <cell r="R229">
            <v>146.80000000000001</v>
          </cell>
          <cell r="S229">
            <v>125.1</v>
          </cell>
          <cell r="T229">
            <v>143.5</v>
          </cell>
          <cell r="U229">
            <v>146.80000000000001</v>
          </cell>
          <cell r="V229">
            <v>142.69999999999999</v>
          </cell>
          <cell r="W229">
            <v>150.80000000000001</v>
          </cell>
          <cell r="X229">
            <v>134.19999999999999</v>
          </cell>
          <cell r="Y229">
            <v>172</v>
          </cell>
          <cell r="Z229">
            <v>153.19999999999999</v>
          </cell>
          <cell r="AA229">
            <v>155.69999999999999</v>
          </cell>
          <cell r="AB229">
            <v>152.80000000000001</v>
          </cell>
          <cell r="AC229">
            <v>143.69999999999999</v>
          </cell>
          <cell r="AD229">
            <v>180</v>
          </cell>
          <cell r="AE229">
            <v>174.6</v>
          </cell>
          <cell r="AF229">
            <v>137.69999999999999</v>
          </cell>
          <cell r="AG229">
            <v>131.80000000000001</v>
          </cell>
          <cell r="AH229">
            <v>136.1</v>
          </cell>
          <cell r="AI229">
            <v>141.30000000000001</v>
          </cell>
          <cell r="AJ229">
            <v>209.9</v>
          </cell>
          <cell r="AK229">
            <v>155.1</v>
          </cell>
          <cell r="AL229">
            <v>160.9</v>
          </cell>
          <cell r="AM229">
            <v>143.5</v>
          </cell>
          <cell r="AN229">
            <v>155.6</v>
          </cell>
          <cell r="AO229">
            <v>360.4</v>
          </cell>
          <cell r="AP229">
            <v>112.4</v>
          </cell>
          <cell r="AQ229">
            <v>110.5</v>
          </cell>
          <cell r="AR229">
            <v>108.3</v>
          </cell>
          <cell r="AS229">
            <v>122.9</v>
          </cell>
          <cell r="AT229">
            <v>116.2</v>
          </cell>
          <cell r="AU229">
            <v>110.8</v>
          </cell>
          <cell r="AV229">
            <v>137.4</v>
          </cell>
          <cell r="AW229">
            <v>116.5</v>
          </cell>
          <cell r="AX229">
            <v>100.3</v>
          </cell>
          <cell r="AY229">
            <v>98.2</v>
          </cell>
          <cell r="AZ229">
            <v>102.1</v>
          </cell>
          <cell r="BA229">
            <v>101.4</v>
          </cell>
          <cell r="BB229">
            <v>106.3</v>
          </cell>
          <cell r="BC229">
            <v>95.6</v>
          </cell>
          <cell r="BD229">
            <v>165.1</v>
          </cell>
          <cell r="BE229">
            <v>115.7</v>
          </cell>
          <cell r="BF229">
            <v>135.80000000000001</v>
          </cell>
          <cell r="BG229">
            <v>147.19999999999999</v>
          </cell>
          <cell r="BH229">
            <v>145.69999999999999</v>
          </cell>
          <cell r="BI229">
            <v>157</v>
          </cell>
          <cell r="BJ229">
            <v>116.1</v>
          </cell>
          <cell r="BK229">
            <v>108.4</v>
          </cell>
          <cell r="BL229">
            <v>129.69999999999999</v>
          </cell>
          <cell r="BM229">
            <v>126.2</v>
          </cell>
          <cell r="BN229">
            <v>147.5</v>
          </cell>
          <cell r="BO229">
            <v>120.4</v>
          </cell>
          <cell r="BP229">
            <v>128.5</v>
          </cell>
          <cell r="BQ229">
            <v>130.69999999999999</v>
          </cell>
          <cell r="BR229">
            <v>132.5</v>
          </cell>
          <cell r="BS229">
            <v>113.6</v>
          </cell>
          <cell r="BT229">
            <v>106.4</v>
          </cell>
          <cell r="BU229">
            <v>106.7</v>
          </cell>
          <cell r="BV229">
            <v>106.3</v>
          </cell>
          <cell r="BW229">
            <v>101.3</v>
          </cell>
          <cell r="BX229">
            <v>111.9</v>
          </cell>
          <cell r="BY229">
            <v>131.6</v>
          </cell>
          <cell r="BZ229">
            <v>122</v>
          </cell>
          <cell r="CA229">
            <v>140.6</v>
          </cell>
          <cell r="CB229">
            <v>135.9</v>
          </cell>
          <cell r="CC229">
            <v>193.5</v>
          </cell>
          <cell r="CD229">
            <v>157.4</v>
          </cell>
          <cell r="CE229">
            <v>162.9</v>
          </cell>
          <cell r="CF229">
            <v>193.5</v>
          </cell>
          <cell r="CG229">
            <v>183.5</v>
          </cell>
          <cell r="CH229">
            <v>190.9</v>
          </cell>
          <cell r="CI229">
            <v>196.9</v>
          </cell>
          <cell r="CJ229">
            <v>138</v>
          </cell>
          <cell r="CK229">
            <v>186.7</v>
          </cell>
          <cell r="CL229">
            <v>148.4</v>
          </cell>
          <cell r="CM229">
            <v>143.69999999999999</v>
          </cell>
          <cell r="CN229">
            <v>140.9</v>
          </cell>
          <cell r="CO229">
            <v>106.1</v>
          </cell>
          <cell r="CP229">
            <v>163.69999999999999</v>
          </cell>
          <cell r="CQ229">
            <v>135.5</v>
          </cell>
          <cell r="CR229">
            <v>111.8</v>
          </cell>
          <cell r="CS229">
            <v>183.3</v>
          </cell>
          <cell r="CT229">
            <v>191.5</v>
          </cell>
          <cell r="CU229">
            <v>108.8</v>
          </cell>
          <cell r="CV229">
            <v>129.5</v>
          </cell>
          <cell r="CW229">
            <v>106.7</v>
          </cell>
          <cell r="CX229">
            <v>132.4</v>
          </cell>
          <cell r="CY229">
            <v>64.099999999999994</v>
          </cell>
          <cell r="CZ229">
            <v>43.6</v>
          </cell>
          <cell r="DA229">
            <v>102.4</v>
          </cell>
          <cell r="DB229">
            <v>197.4</v>
          </cell>
          <cell r="DC229">
            <v>120.6</v>
          </cell>
          <cell r="DD229">
            <v>130.19999999999999</v>
          </cell>
          <cell r="DE229">
            <v>155.19999999999999</v>
          </cell>
          <cell r="DF229">
            <v>93.6</v>
          </cell>
          <cell r="DG229">
            <v>99.5</v>
          </cell>
          <cell r="DH229">
            <v>131.80000000000001</v>
          </cell>
          <cell r="DI229">
            <v>138.80000000000001</v>
          </cell>
          <cell r="DJ229">
            <v>184.8</v>
          </cell>
          <cell r="DK229">
            <v>127</v>
          </cell>
          <cell r="DL229">
            <v>133.1</v>
          </cell>
          <cell r="DM229">
            <v>135.1</v>
          </cell>
          <cell r="DN229">
            <v>129.80000000000001</v>
          </cell>
          <cell r="DO229">
            <v>214.7</v>
          </cell>
          <cell r="DP229">
            <v>119</v>
          </cell>
          <cell r="DQ229">
            <v>120.9</v>
          </cell>
          <cell r="DR229">
            <v>108.6</v>
          </cell>
          <cell r="DW229">
            <v>237.4</v>
          </cell>
          <cell r="DY229">
            <v>1.9</v>
          </cell>
          <cell r="DZ229">
            <v>0.3</v>
          </cell>
          <cell r="EA229">
            <v>1.2</v>
          </cell>
          <cell r="EB229">
            <v>-1.2</v>
          </cell>
          <cell r="EC229">
            <v>0.1</v>
          </cell>
          <cell r="ED229">
            <v>1.9</v>
          </cell>
          <cell r="EE229">
            <v>2</v>
          </cell>
          <cell r="EF229">
            <v>2.2000000000000002</v>
          </cell>
          <cell r="EG229">
            <v>0.8</v>
          </cell>
          <cell r="EH229">
            <v>2.2000000000000002</v>
          </cell>
          <cell r="EI229">
            <v>1</v>
          </cell>
          <cell r="EJ229">
            <v>0.6</v>
          </cell>
          <cell r="EK229">
            <v>4.5</v>
          </cell>
          <cell r="EL229">
            <v>0.6</v>
          </cell>
          <cell r="EM229">
            <v>1.9</v>
          </cell>
          <cell r="EN229">
            <v>0.9</v>
          </cell>
          <cell r="EO229">
            <v>-0.5</v>
          </cell>
          <cell r="EP229">
            <v>-0.2</v>
          </cell>
          <cell r="EQ229">
            <v>6.1</v>
          </cell>
          <cell r="ER229">
            <v>-0.8</v>
          </cell>
          <cell r="ES229">
            <v>11.7</v>
          </cell>
          <cell r="ET229">
            <v>2.2000000000000002</v>
          </cell>
          <cell r="EU229">
            <v>0.5</v>
          </cell>
          <cell r="EV229">
            <v>4.0999999999999996</v>
          </cell>
          <cell r="EW229">
            <v>0.9</v>
          </cell>
          <cell r="EX229">
            <v>0.3</v>
          </cell>
          <cell r="EY229">
            <v>1.3</v>
          </cell>
          <cell r="EZ229">
            <v>1.3</v>
          </cell>
          <cell r="FA229">
            <v>13.9</v>
          </cell>
          <cell r="FB229">
            <v>1.2</v>
          </cell>
          <cell r="FC229">
            <v>-3.2</v>
          </cell>
          <cell r="FD229">
            <v>2.6</v>
          </cell>
          <cell r="FE229">
            <v>1.3</v>
          </cell>
          <cell r="FF229">
            <v>0.4</v>
          </cell>
          <cell r="FG229">
            <v>1.3</v>
          </cell>
          <cell r="FH229">
            <v>1.1000000000000001</v>
          </cell>
          <cell r="FI229">
            <v>1.3</v>
          </cell>
          <cell r="FJ229">
            <v>1</v>
          </cell>
          <cell r="FK229">
            <v>1.2</v>
          </cell>
          <cell r="FL229">
            <v>1.5</v>
          </cell>
          <cell r="FM229">
            <v>-1.4</v>
          </cell>
          <cell r="FN229">
            <v>-2</v>
          </cell>
          <cell r="FO229">
            <v>-2.6</v>
          </cell>
          <cell r="FP229">
            <v>1.2</v>
          </cell>
          <cell r="FQ229">
            <v>-1.5</v>
          </cell>
          <cell r="FR229">
            <v>-2</v>
          </cell>
          <cell r="FS229">
            <v>0.5</v>
          </cell>
          <cell r="FT229">
            <v>-3.3</v>
          </cell>
          <cell r="FU229">
            <v>-2.1</v>
          </cell>
          <cell r="FV229">
            <v>0</v>
          </cell>
          <cell r="FW229">
            <v>-4</v>
          </cell>
          <cell r="FX229">
            <v>-0.6</v>
          </cell>
          <cell r="FY229">
            <v>0.5</v>
          </cell>
          <cell r="FZ229">
            <v>1.3</v>
          </cell>
          <cell r="GA229">
            <v>0.6</v>
          </cell>
          <cell r="GB229">
            <v>1.3</v>
          </cell>
          <cell r="GC229">
            <v>0.3</v>
          </cell>
          <cell r="GD229">
            <v>3.8</v>
          </cell>
          <cell r="GE229">
            <v>5.2</v>
          </cell>
          <cell r="GF229">
            <v>4.9000000000000004</v>
          </cell>
          <cell r="GG229">
            <v>0</v>
          </cell>
          <cell r="GH229">
            <v>1.2</v>
          </cell>
          <cell r="GI229">
            <v>1.6</v>
          </cell>
          <cell r="GJ229">
            <v>0</v>
          </cell>
          <cell r="GK229">
            <v>0.3</v>
          </cell>
          <cell r="GL229">
            <v>-1</v>
          </cell>
          <cell r="GM229">
            <v>-1.8</v>
          </cell>
          <cell r="GN229">
            <v>-2.4</v>
          </cell>
          <cell r="GO229">
            <v>0.4</v>
          </cell>
          <cell r="GP229">
            <v>-1.5</v>
          </cell>
          <cell r="GQ229">
            <v>-1.6</v>
          </cell>
          <cell r="GR229">
            <v>-1.5</v>
          </cell>
          <cell r="GS229">
            <v>-0.8</v>
          </cell>
          <cell r="GT229">
            <v>-2.2999999999999998</v>
          </cell>
          <cell r="GU229">
            <v>-1.3</v>
          </cell>
          <cell r="GV229">
            <v>-0.1</v>
          </cell>
          <cell r="GW229">
            <v>0.7</v>
          </cell>
          <cell r="GX229">
            <v>0.9</v>
          </cell>
          <cell r="GY229">
            <v>-0.3</v>
          </cell>
          <cell r="GZ229">
            <v>1.3</v>
          </cell>
          <cell r="HA229">
            <v>2.4</v>
          </cell>
          <cell r="HB229">
            <v>0.9</v>
          </cell>
          <cell r="HC229">
            <v>1.3</v>
          </cell>
          <cell r="HD229">
            <v>3.6</v>
          </cell>
          <cell r="HE229">
            <v>1.4</v>
          </cell>
          <cell r="HF229">
            <v>1.4</v>
          </cell>
          <cell r="HG229">
            <v>0.2</v>
          </cell>
          <cell r="HH229">
            <v>1.5</v>
          </cell>
          <cell r="HI229">
            <v>11.8</v>
          </cell>
          <cell r="HJ229">
            <v>2.4</v>
          </cell>
          <cell r="HK229">
            <v>2.5</v>
          </cell>
          <cell r="HL229">
            <v>-0.5</v>
          </cell>
          <cell r="HM229">
            <v>8.6</v>
          </cell>
          <cell r="HN229">
            <v>1</v>
          </cell>
          <cell r="HO229">
            <v>-0.5</v>
          </cell>
          <cell r="HP229">
            <v>0.6</v>
          </cell>
          <cell r="HQ229">
            <v>0.6</v>
          </cell>
          <cell r="HR229">
            <v>0.4</v>
          </cell>
          <cell r="HS229">
            <v>4.4000000000000004</v>
          </cell>
          <cell r="HT229">
            <v>0.1</v>
          </cell>
          <cell r="HU229">
            <v>0.4</v>
          </cell>
          <cell r="HV229">
            <v>-1.5</v>
          </cell>
          <cell r="HW229">
            <v>-4.4000000000000004</v>
          </cell>
          <cell r="HX229">
            <v>0.5</v>
          </cell>
          <cell r="HY229">
            <v>1.1000000000000001</v>
          </cell>
          <cell r="HZ229">
            <v>1</v>
          </cell>
          <cell r="IA229">
            <v>1.2</v>
          </cell>
          <cell r="IB229">
            <v>1.4</v>
          </cell>
          <cell r="IC229">
            <v>-0.7</v>
          </cell>
          <cell r="ID229">
            <v>2.6</v>
          </cell>
          <cell r="IE229">
            <v>0.8</v>
          </cell>
          <cell r="IF229">
            <v>5.6</v>
          </cell>
          <cell r="IG229">
            <v>0.8</v>
          </cell>
          <cell r="IH229">
            <v>1.3</v>
          </cell>
          <cell r="II229">
            <v>0.2</v>
          </cell>
          <cell r="IJ229">
            <v>1.5</v>
          </cell>
          <cell r="IK229">
            <v>-1.2</v>
          </cell>
          <cell r="IL229">
            <v>4.5999999999999996</v>
          </cell>
          <cell r="IM229">
            <v>5.5</v>
          </cell>
          <cell r="IN229">
            <v>6.9</v>
          </cell>
          <cell r="IO229">
            <v>2.5</v>
          </cell>
        </row>
        <row r="230">
          <cell r="B230">
            <v>149.80000000000001</v>
          </cell>
          <cell r="C230">
            <v>158.80000000000001</v>
          </cell>
          <cell r="D230">
            <v>172.5</v>
          </cell>
          <cell r="E230">
            <v>132.1</v>
          </cell>
          <cell r="F230">
            <v>159.1</v>
          </cell>
          <cell r="G230">
            <v>165.7</v>
          </cell>
          <cell r="H230">
            <v>189.7</v>
          </cell>
          <cell r="I230">
            <v>152.1</v>
          </cell>
          <cell r="J230">
            <v>141.80000000000001</v>
          </cell>
          <cell r="K230">
            <v>144.19999999999999</v>
          </cell>
          <cell r="L230">
            <v>137.4</v>
          </cell>
          <cell r="M230">
            <v>144.30000000000001</v>
          </cell>
          <cell r="N230">
            <v>187.8</v>
          </cell>
          <cell r="O230">
            <v>146.1</v>
          </cell>
          <cell r="P230">
            <v>98.2</v>
          </cell>
          <cell r="Q230">
            <v>135.9</v>
          </cell>
          <cell r="R230">
            <v>146.9</v>
          </cell>
          <cell r="S230">
            <v>124.6</v>
          </cell>
          <cell r="T230">
            <v>136</v>
          </cell>
          <cell r="U230">
            <v>141.30000000000001</v>
          </cell>
          <cell r="V230">
            <v>133.80000000000001</v>
          </cell>
          <cell r="W230">
            <v>151.1</v>
          </cell>
          <cell r="X230">
            <v>135.5</v>
          </cell>
          <cell r="Y230">
            <v>170.9</v>
          </cell>
          <cell r="Z230">
            <v>154.69999999999999</v>
          </cell>
          <cell r="AA230">
            <v>157.5</v>
          </cell>
          <cell r="AB230">
            <v>154.1</v>
          </cell>
          <cell r="AC230">
            <v>144.6</v>
          </cell>
          <cell r="AD230">
            <v>184.8</v>
          </cell>
          <cell r="AE230">
            <v>177</v>
          </cell>
          <cell r="AF230">
            <v>141.19999999999999</v>
          </cell>
          <cell r="AG230">
            <v>132.19999999999999</v>
          </cell>
          <cell r="AH230">
            <v>136.6</v>
          </cell>
          <cell r="AI230">
            <v>139.9</v>
          </cell>
          <cell r="AJ230">
            <v>211.2</v>
          </cell>
          <cell r="AK230">
            <v>155.6</v>
          </cell>
          <cell r="AL230">
            <v>161.6</v>
          </cell>
          <cell r="AM230">
            <v>143.19999999999999</v>
          </cell>
          <cell r="AN230">
            <v>157.19999999999999</v>
          </cell>
          <cell r="AO230">
            <v>364.2</v>
          </cell>
          <cell r="AP230">
            <v>113.7</v>
          </cell>
          <cell r="AQ230">
            <v>111.3</v>
          </cell>
          <cell r="AR230">
            <v>109.1</v>
          </cell>
          <cell r="AS230">
            <v>123.3</v>
          </cell>
          <cell r="AT230">
            <v>118.1</v>
          </cell>
          <cell r="AU230">
            <v>113</v>
          </cell>
          <cell r="AV230">
            <v>137.9</v>
          </cell>
          <cell r="AW230">
            <v>118.4</v>
          </cell>
          <cell r="AX230">
            <v>101</v>
          </cell>
          <cell r="AY230">
            <v>98.5</v>
          </cell>
          <cell r="AZ230">
            <v>103.7</v>
          </cell>
          <cell r="BA230">
            <v>100.9</v>
          </cell>
          <cell r="BB230">
            <v>107.4</v>
          </cell>
          <cell r="BC230">
            <v>96.5</v>
          </cell>
          <cell r="BD230">
            <v>166.9</v>
          </cell>
          <cell r="BE230">
            <v>116.8</v>
          </cell>
          <cell r="BF230">
            <v>136.6</v>
          </cell>
          <cell r="BG230">
            <v>146.30000000000001</v>
          </cell>
          <cell r="BH230">
            <v>143.5</v>
          </cell>
          <cell r="BI230">
            <v>158.4</v>
          </cell>
          <cell r="BJ230">
            <v>116.1</v>
          </cell>
          <cell r="BK230">
            <v>110.1</v>
          </cell>
          <cell r="BL230">
            <v>132.30000000000001</v>
          </cell>
          <cell r="BM230">
            <v>126.2</v>
          </cell>
          <cell r="BN230">
            <v>149.30000000000001</v>
          </cell>
          <cell r="BO230">
            <v>121.4</v>
          </cell>
          <cell r="BP230">
            <v>130.9</v>
          </cell>
          <cell r="BQ230">
            <v>133.4</v>
          </cell>
          <cell r="BR230">
            <v>135.30000000000001</v>
          </cell>
          <cell r="BS230">
            <v>114.2</v>
          </cell>
          <cell r="BT230">
            <v>107.1</v>
          </cell>
          <cell r="BU230">
            <v>106.7</v>
          </cell>
          <cell r="BV230">
            <v>105.5</v>
          </cell>
          <cell r="BW230">
            <v>104.7</v>
          </cell>
          <cell r="BX230">
            <v>112</v>
          </cell>
          <cell r="BY230">
            <v>130.6</v>
          </cell>
          <cell r="BZ230">
            <v>122.7</v>
          </cell>
          <cell r="CA230">
            <v>141.1</v>
          </cell>
          <cell r="CB230">
            <v>134.30000000000001</v>
          </cell>
          <cell r="CC230">
            <v>194.8</v>
          </cell>
          <cell r="CD230">
            <v>158.4</v>
          </cell>
          <cell r="CE230">
            <v>163.69999999999999</v>
          </cell>
          <cell r="CF230">
            <v>194.8</v>
          </cell>
          <cell r="CG230">
            <v>189.1</v>
          </cell>
          <cell r="CH230">
            <v>198.9</v>
          </cell>
          <cell r="CI230">
            <v>207.1</v>
          </cell>
          <cell r="CJ230">
            <v>137.6</v>
          </cell>
          <cell r="CK230">
            <v>189.3</v>
          </cell>
          <cell r="CL230">
            <v>147.30000000000001</v>
          </cell>
          <cell r="CM230">
            <v>139.4</v>
          </cell>
          <cell r="CN230">
            <v>136.4</v>
          </cell>
          <cell r="CO230">
            <v>105.1</v>
          </cell>
          <cell r="CP230">
            <v>148</v>
          </cell>
          <cell r="CQ230">
            <v>136.19999999999999</v>
          </cell>
          <cell r="CR230">
            <v>113.1</v>
          </cell>
          <cell r="CS230">
            <v>183.6</v>
          </cell>
          <cell r="CT230">
            <v>192.4</v>
          </cell>
          <cell r="CU230">
            <v>108.9</v>
          </cell>
          <cell r="CV230">
            <v>130.30000000000001</v>
          </cell>
          <cell r="CW230">
            <v>106.8</v>
          </cell>
          <cell r="CX230">
            <v>131.5</v>
          </cell>
          <cell r="CY230">
            <v>62.7</v>
          </cell>
          <cell r="CZ230">
            <v>41</v>
          </cell>
          <cell r="DA230">
            <v>103</v>
          </cell>
          <cell r="DB230">
            <v>198</v>
          </cell>
          <cell r="DC230">
            <v>120.7</v>
          </cell>
          <cell r="DD230">
            <v>130.9</v>
          </cell>
          <cell r="DE230">
            <v>155.9</v>
          </cell>
          <cell r="DF230">
            <v>93.4</v>
          </cell>
          <cell r="DG230">
            <v>99.8</v>
          </cell>
          <cell r="DH230">
            <v>133.19999999999999</v>
          </cell>
          <cell r="DI230">
            <v>136</v>
          </cell>
          <cell r="DJ230">
            <v>185.8</v>
          </cell>
          <cell r="DK230">
            <v>128.5</v>
          </cell>
          <cell r="DL230">
            <v>131.4</v>
          </cell>
          <cell r="DM230">
            <v>129.9</v>
          </cell>
          <cell r="DN230">
            <v>131.9</v>
          </cell>
          <cell r="DO230">
            <v>214.8</v>
          </cell>
          <cell r="DP230">
            <v>119.1</v>
          </cell>
          <cell r="DQ230">
            <v>120.9</v>
          </cell>
          <cell r="DR230">
            <v>108.6</v>
          </cell>
          <cell r="DW230">
            <v>237.2</v>
          </cell>
          <cell r="DY230">
            <v>0</v>
          </cell>
          <cell r="DZ230">
            <v>0.4</v>
          </cell>
          <cell r="EA230">
            <v>0.8</v>
          </cell>
          <cell r="EB230">
            <v>1.2</v>
          </cell>
          <cell r="EC230">
            <v>-1.2</v>
          </cell>
          <cell r="ED230">
            <v>1.4</v>
          </cell>
          <cell r="EE230">
            <v>1.6</v>
          </cell>
          <cell r="EF230">
            <v>-0.6</v>
          </cell>
          <cell r="EG230">
            <v>3.4</v>
          </cell>
          <cell r="EH230">
            <v>6.2</v>
          </cell>
          <cell r="EI230">
            <v>1.3</v>
          </cell>
          <cell r="EJ230">
            <v>2.6</v>
          </cell>
          <cell r="EK230">
            <v>4.9000000000000004</v>
          </cell>
          <cell r="EL230">
            <v>-0.3</v>
          </cell>
          <cell r="EM230">
            <v>-0.1</v>
          </cell>
          <cell r="EN230">
            <v>2.1</v>
          </cell>
          <cell r="EO230">
            <v>0.1</v>
          </cell>
          <cell r="EP230">
            <v>-0.4</v>
          </cell>
          <cell r="EQ230">
            <v>-5.2</v>
          </cell>
          <cell r="ER230">
            <v>-3.7</v>
          </cell>
          <cell r="ES230">
            <v>-6.2</v>
          </cell>
          <cell r="ET230">
            <v>0.2</v>
          </cell>
          <cell r="EU230">
            <v>1</v>
          </cell>
          <cell r="EV230">
            <v>-0.6</v>
          </cell>
          <cell r="EW230">
            <v>1</v>
          </cell>
          <cell r="EX230">
            <v>1.2</v>
          </cell>
          <cell r="EY230">
            <v>0.9</v>
          </cell>
          <cell r="EZ230">
            <v>0.6</v>
          </cell>
          <cell r="FA230">
            <v>2.7</v>
          </cell>
          <cell r="FB230">
            <v>1.4</v>
          </cell>
          <cell r="FC230">
            <v>2.5</v>
          </cell>
          <cell r="FD230">
            <v>0.3</v>
          </cell>
          <cell r="FE230">
            <v>0.4</v>
          </cell>
          <cell r="FF230">
            <v>-1</v>
          </cell>
          <cell r="FG230">
            <v>0.6</v>
          </cell>
          <cell r="FH230">
            <v>0.3</v>
          </cell>
          <cell r="FI230">
            <v>0.4</v>
          </cell>
          <cell r="FJ230">
            <v>-0.2</v>
          </cell>
          <cell r="FK230">
            <v>1</v>
          </cell>
          <cell r="FL230">
            <v>1.1000000000000001</v>
          </cell>
          <cell r="FM230">
            <v>1.2</v>
          </cell>
          <cell r="FN230">
            <v>0.7</v>
          </cell>
          <cell r="FO230">
            <v>0.7</v>
          </cell>
          <cell r="FP230">
            <v>0.3</v>
          </cell>
          <cell r="FQ230">
            <v>1.6</v>
          </cell>
          <cell r="FR230">
            <v>2</v>
          </cell>
          <cell r="FS230">
            <v>0.4</v>
          </cell>
          <cell r="FT230">
            <v>1.6</v>
          </cell>
          <cell r="FU230">
            <v>0.7</v>
          </cell>
          <cell r="FV230">
            <v>0.3</v>
          </cell>
          <cell r="FW230">
            <v>1.6</v>
          </cell>
          <cell r="FX230">
            <v>-0.5</v>
          </cell>
          <cell r="FY230">
            <v>1</v>
          </cell>
          <cell r="FZ230">
            <v>0.9</v>
          </cell>
          <cell r="GA230">
            <v>1.1000000000000001</v>
          </cell>
          <cell r="GB230">
            <v>1</v>
          </cell>
          <cell r="GC230">
            <v>0.6</v>
          </cell>
          <cell r="GD230">
            <v>-0.6</v>
          </cell>
          <cell r="GE230">
            <v>-1.5</v>
          </cell>
          <cell r="GF230">
            <v>0.9</v>
          </cell>
          <cell r="GG230">
            <v>0</v>
          </cell>
          <cell r="GH230">
            <v>1.6</v>
          </cell>
          <cell r="GI230">
            <v>2</v>
          </cell>
          <cell r="GJ230">
            <v>0</v>
          </cell>
          <cell r="GK230">
            <v>1.2</v>
          </cell>
          <cell r="GL230">
            <v>0.8</v>
          </cell>
          <cell r="GM230">
            <v>1.9</v>
          </cell>
          <cell r="GN230">
            <v>2.1</v>
          </cell>
          <cell r="GO230">
            <v>2.1</v>
          </cell>
          <cell r="GP230">
            <v>0.5</v>
          </cell>
          <cell r="GQ230">
            <v>0.7</v>
          </cell>
          <cell r="GR230">
            <v>0</v>
          </cell>
          <cell r="GS230">
            <v>-0.8</v>
          </cell>
          <cell r="GT230">
            <v>3.4</v>
          </cell>
          <cell r="GU230">
            <v>0.1</v>
          </cell>
          <cell r="GV230">
            <v>-0.8</v>
          </cell>
          <cell r="GW230">
            <v>0.6</v>
          </cell>
          <cell r="GX230">
            <v>0.4</v>
          </cell>
          <cell r="GY230">
            <v>-1.2</v>
          </cell>
          <cell r="GZ230">
            <v>0.7</v>
          </cell>
          <cell r="HA230">
            <v>0.6</v>
          </cell>
          <cell r="HB230">
            <v>0.5</v>
          </cell>
          <cell r="HC230">
            <v>0.7</v>
          </cell>
          <cell r="HD230">
            <v>3.1</v>
          </cell>
          <cell r="HE230">
            <v>4.2</v>
          </cell>
          <cell r="HF230">
            <v>5.2</v>
          </cell>
          <cell r="HG230">
            <v>-0.3</v>
          </cell>
          <cell r="HH230">
            <v>1.4</v>
          </cell>
          <cell r="HI230">
            <v>-0.7</v>
          </cell>
          <cell r="HJ230">
            <v>-3</v>
          </cell>
          <cell r="HK230">
            <v>-3.2</v>
          </cell>
          <cell r="HL230">
            <v>-0.9</v>
          </cell>
          <cell r="HM230">
            <v>-9.6</v>
          </cell>
          <cell r="HN230">
            <v>0.5</v>
          </cell>
          <cell r="HO230">
            <v>1.2</v>
          </cell>
          <cell r="HP230">
            <v>0.2</v>
          </cell>
          <cell r="HQ230">
            <v>0.5</v>
          </cell>
          <cell r="HR230">
            <v>0.1</v>
          </cell>
          <cell r="HS230">
            <v>0.6</v>
          </cell>
          <cell r="HT230">
            <v>0.1</v>
          </cell>
          <cell r="HU230">
            <v>-0.7</v>
          </cell>
          <cell r="HV230">
            <v>-2.2000000000000002</v>
          </cell>
          <cell r="HW230">
            <v>-6</v>
          </cell>
          <cell r="HX230">
            <v>0.6</v>
          </cell>
          <cell r="HY230">
            <v>0.3</v>
          </cell>
          <cell r="HZ230">
            <v>0.1</v>
          </cell>
          <cell r="IA230">
            <v>0.5</v>
          </cell>
          <cell r="IB230">
            <v>0.5</v>
          </cell>
          <cell r="IC230">
            <v>-0.2</v>
          </cell>
          <cell r="ID230">
            <v>0.3</v>
          </cell>
          <cell r="IE230">
            <v>1.1000000000000001</v>
          </cell>
          <cell r="IF230">
            <v>-2</v>
          </cell>
          <cell r="IG230">
            <v>0.5</v>
          </cell>
          <cell r="IH230">
            <v>1.2</v>
          </cell>
          <cell r="II230">
            <v>-1.3</v>
          </cell>
          <cell r="IJ230">
            <v>-3.8</v>
          </cell>
          <cell r="IK230">
            <v>1.6</v>
          </cell>
          <cell r="IL230">
            <v>0</v>
          </cell>
          <cell r="IM230">
            <v>0.1</v>
          </cell>
          <cell r="IN230">
            <v>0</v>
          </cell>
          <cell r="IO230">
            <v>0</v>
          </cell>
        </row>
        <row r="231">
          <cell r="B231">
            <v>149.30000000000001</v>
          </cell>
          <cell r="C231">
            <v>158.30000000000001</v>
          </cell>
          <cell r="D231">
            <v>171.9</v>
          </cell>
          <cell r="E231">
            <v>131.4</v>
          </cell>
          <cell r="F231">
            <v>159</v>
          </cell>
          <cell r="G231">
            <v>164.6</v>
          </cell>
          <cell r="H231">
            <v>189.5</v>
          </cell>
          <cell r="I231">
            <v>150.9</v>
          </cell>
          <cell r="J231">
            <v>140.4</v>
          </cell>
          <cell r="K231">
            <v>142.1</v>
          </cell>
          <cell r="L231">
            <v>138.9</v>
          </cell>
          <cell r="M231">
            <v>147.5</v>
          </cell>
          <cell r="N231">
            <v>201.4</v>
          </cell>
          <cell r="O231">
            <v>143.30000000000001</v>
          </cell>
          <cell r="P231">
            <v>98.7</v>
          </cell>
          <cell r="Q231">
            <v>134.69999999999999</v>
          </cell>
          <cell r="R231">
            <v>148.5</v>
          </cell>
          <cell r="S231">
            <v>122.5</v>
          </cell>
          <cell r="T231">
            <v>129.69999999999999</v>
          </cell>
          <cell r="U231">
            <v>140.80000000000001</v>
          </cell>
          <cell r="V231">
            <v>123.3</v>
          </cell>
          <cell r="W231">
            <v>151.30000000000001</v>
          </cell>
          <cell r="X231">
            <v>134</v>
          </cell>
          <cell r="Y231">
            <v>173.3</v>
          </cell>
          <cell r="Z231">
            <v>156</v>
          </cell>
          <cell r="AA231">
            <v>158.1</v>
          </cell>
          <cell r="AB231">
            <v>156</v>
          </cell>
          <cell r="AC231">
            <v>143.69999999999999</v>
          </cell>
          <cell r="AD231">
            <v>183.6</v>
          </cell>
          <cell r="AE231">
            <v>176.5</v>
          </cell>
          <cell r="AF231">
            <v>137.19999999999999</v>
          </cell>
          <cell r="AG231">
            <v>131.69999999999999</v>
          </cell>
          <cell r="AH231">
            <v>137.5</v>
          </cell>
          <cell r="AI231">
            <v>139.80000000000001</v>
          </cell>
          <cell r="AJ231">
            <v>215.2</v>
          </cell>
          <cell r="AK231">
            <v>158.9</v>
          </cell>
          <cell r="AL231">
            <v>167.6</v>
          </cell>
          <cell r="AM231">
            <v>143.9</v>
          </cell>
          <cell r="AN231">
            <v>158.69999999999999</v>
          </cell>
          <cell r="AO231">
            <v>369.5</v>
          </cell>
          <cell r="AP231">
            <v>113.3</v>
          </cell>
          <cell r="AQ231">
            <v>111.6</v>
          </cell>
          <cell r="AR231">
            <v>109.3</v>
          </cell>
          <cell r="AS231">
            <v>124</v>
          </cell>
          <cell r="AT231">
            <v>117.1</v>
          </cell>
          <cell r="AU231">
            <v>112</v>
          </cell>
          <cell r="AV231">
            <v>136.9</v>
          </cell>
          <cell r="AW231">
            <v>119.6</v>
          </cell>
          <cell r="AX231">
            <v>99.1</v>
          </cell>
          <cell r="AY231">
            <v>96.6</v>
          </cell>
          <cell r="AZ231">
            <v>102.1</v>
          </cell>
          <cell r="BA231">
            <v>98.5</v>
          </cell>
          <cell r="BB231">
            <v>108</v>
          </cell>
          <cell r="BC231">
            <v>97.3</v>
          </cell>
          <cell r="BD231">
            <v>167.6</v>
          </cell>
          <cell r="BE231">
            <v>118.9</v>
          </cell>
          <cell r="BF231">
            <v>137.4</v>
          </cell>
          <cell r="BG231">
            <v>149.9</v>
          </cell>
          <cell r="BH231">
            <v>145.5</v>
          </cell>
          <cell r="BI231">
            <v>163.30000000000001</v>
          </cell>
          <cell r="BJ231">
            <v>120.8</v>
          </cell>
          <cell r="BK231">
            <v>112.4</v>
          </cell>
          <cell r="BL231">
            <v>134.5</v>
          </cell>
          <cell r="BM231">
            <v>133.9</v>
          </cell>
          <cell r="BN231">
            <v>150.80000000000001</v>
          </cell>
          <cell r="BO231">
            <v>121.5</v>
          </cell>
          <cell r="BP231">
            <v>130.9</v>
          </cell>
          <cell r="BQ231">
            <v>132.6</v>
          </cell>
          <cell r="BR231">
            <v>136.5</v>
          </cell>
          <cell r="BS231">
            <v>115.3</v>
          </cell>
          <cell r="BT231">
            <v>107</v>
          </cell>
          <cell r="BU231">
            <v>107</v>
          </cell>
          <cell r="BV231">
            <v>105.7</v>
          </cell>
          <cell r="BW231">
            <v>103.5</v>
          </cell>
          <cell r="BX231">
            <v>111.7</v>
          </cell>
          <cell r="BY231">
            <v>130.80000000000001</v>
          </cell>
          <cell r="BZ231">
            <v>123.5</v>
          </cell>
          <cell r="CA231">
            <v>140.6</v>
          </cell>
          <cell r="CB231">
            <v>134.4</v>
          </cell>
          <cell r="CC231">
            <v>196.1</v>
          </cell>
          <cell r="CD231">
            <v>169.9</v>
          </cell>
          <cell r="CE231">
            <v>165.5</v>
          </cell>
          <cell r="CF231">
            <v>196.1</v>
          </cell>
          <cell r="CG231">
            <v>189.1</v>
          </cell>
          <cell r="CH231">
            <v>201</v>
          </cell>
          <cell r="CI231">
            <v>209.1</v>
          </cell>
          <cell r="CJ231">
            <v>138.69999999999999</v>
          </cell>
          <cell r="CK231">
            <v>191.9</v>
          </cell>
          <cell r="CL231">
            <v>142</v>
          </cell>
          <cell r="CM231">
            <v>141.30000000000001</v>
          </cell>
          <cell r="CN231">
            <v>138.1</v>
          </cell>
          <cell r="CO231">
            <v>104.6</v>
          </cell>
          <cell r="CP231">
            <v>152.5</v>
          </cell>
          <cell r="CQ231">
            <v>137.9</v>
          </cell>
          <cell r="CR231">
            <v>112.8</v>
          </cell>
          <cell r="CS231">
            <v>191.9</v>
          </cell>
          <cell r="CT231">
            <v>197.9</v>
          </cell>
          <cell r="CU231">
            <v>109.7</v>
          </cell>
          <cell r="CV231">
            <v>131</v>
          </cell>
          <cell r="CW231">
            <v>107.6</v>
          </cell>
          <cell r="CX231">
            <v>130</v>
          </cell>
          <cell r="CY231">
            <v>60.5</v>
          </cell>
          <cell r="CZ231">
            <v>38</v>
          </cell>
          <cell r="DA231">
            <v>102.2</v>
          </cell>
          <cell r="DB231">
            <v>199.6</v>
          </cell>
          <cell r="DC231">
            <v>121.3</v>
          </cell>
          <cell r="DD231">
            <v>132.30000000000001</v>
          </cell>
          <cell r="DE231">
            <v>156.4</v>
          </cell>
          <cell r="DF231">
            <v>93.1</v>
          </cell>
          <cell r="DG231">
            <v>97.6</v>
          </cell>
          <cell r="DH231">
            <v>135.4</v>
          </cell>
          <cell r="DI231">
            <v>135.6</v>
          </cell>
          <cell r="DJ231">
            <v>187.4</v>
          </cell>
          <cell r="DK231">
            <v>129.30000000000001</v>
          </cell>
          <cell r="DL231">
            <v>129</v>
          </cell>
          <cell r="DM231">
            <v>128.80000000000001</v>
          </cell>
          <cell r="DN231">
            <v>128.1</v>
          </cell>
          <cell r="DO231">
            <v>215.1</v>
          </cell>
          <cell r="DP231">
            <v>120.1</v>
          </cell>
          <cell r="DQ231">
            <v>120.9</v>
          </cell>
          <cell r="DR231">
            <v>108.6</v>
          </cell>
          <cell r="DW231">
            <v>240.8</v>
          </cell>
          <cell r="DY231">
            <v>-0.3</v>
          </cell>
          <cell r="DZ231">
            <v>-0.3</v>
          </cell>
          <cell r="EA231">
            <v>-0.3</v>
          </cell>
          <cell r="EB231">
            <v>-0.5</v>
          </cell>
          <cell r="EC231">
            <v>-0.1</v>
          </cell>
          <cell r="ED231">
            <v>-0.7</v>
          </cell>
          <cell r="EE231">
            <v>-0.1</v>
          </cell>
          <cell r="EF231">
            <v>-0.8</v>
          </cell>
          <cell r="EG231">
            <v>-1</v>
          </cell>
          <cell r="EH231">
            <v>-1.5</v>
          </cell>
          <cell r="EI231">
            <v>1.1000000000000001</v>
          </cell>
          <cell r="EJ231">
            <v>2.2000000000000002</v>
          </cell>
          <cell r="EK231">
            <v>7.2</v>
          </cell>
          <cell r="EL231">
            <v>-1.9</v>
          </cell>
          <cell r="EM231">
            <v>0.5</v>
          </cell>
          <cell r="EN231">
            <v>-0.9</v>
          </cell>
          <cell r="EO231">
            <v>1.1000000000000001</v>
          </cell>
          <cell r="EP231">
            <v>-1.7</v>
          </cell>
          <cell r="EQ231">
            <v>-4.5999999999999996</v>
          </cell>
          <cell r="ER231">
            <v>-0.4</v>
          </cell>
          <cell r="ES231">
            <v>-7.8</v>
          </cell>
          <cell r="ET231">
            <v>0.1</v>
          </cell>
          <cell r="EU231">
            <v>-1.1000000000000001</v>
          </cell>
          <cell r="EV231">
            <v>1.4</v>
          </cell>
          <cell r="EW231">
            <v>0.8</v>
          </cell>
          <cell r="EX231">
            <v>0.4</v>
          </cell>
          <cell r="EY231">
            <v>1.2</v>
          </cell>
          <cell r="EZ231">
            <v>-0.6</v>
          </cell>
          <cell r="FA231">
            <v>-0.6</v>
          </cell>
          <cell r="FB231">
            <v>-0.3</v>
          </cell>
          <cell r="FC231">
            <v>-2.8</v>
          </cell>
          <cell r="FD231">
            <v>-0.4</v>
          </cell>
          <cell r="FE231">
            <v>0.7</v>
          </cell>
          <cell r="FF231">
            <v>-0.1</v>
          </cell>
          <cell r="FG231">
            <v>1.9</v>
          </cell>
          <cell r="FH231">
            <v>2.1</v>
          </cell>
          <cell r="FI231">
            <v>3.7</v>
          </cell>
          <cell r="FJ231">
            <v>0.5</v>
          </cell>
          <cell r="FK231">
            <v>1</v>
          </cell>
          <cell r="FL231">
            <v>1.5</v>
          </cell>
          <cell r="FM231">
            <v>-0.4</v>
          </cell>
          <cell r="FN231">
            <v>0.3</v>
          </cell>
          <cell r="FO231">
            <v>0.2</v>
          </cell>
          <cell r="FP231">
            <v>0.6</v>
          </cell>
          <cell r="FQ231">
            <v>-0.8</v>
          </cell>
          <cell r="FR231">
            <v>-0.9</v>
          </cell>
          <cell r="FS231">
            <v>-0.7</v>
          </cell>
          <cell r="FT231">
            <v>1</v>
          </cell>
          <cell r="FU231">
            <v>-1.9</v>
          </cell>
          <cell r="FV231">
            <v>-1.9</v>
          </cell>
          <cell r="FW231">
            <v>-1.5</v>
          </cell>
          <cell r="FX231">
            <v>-2.4</v>
          </cell>
          <cell r="FY231">
            <v>0.6</v>
          </cell>
          <cell r="FZ231">
            <v>0.8</v>
          </cell>
          <cell r="GA231">
            <v>0.4</v>
          </cell>
          <cell r="GB231">
            <v>1.8</v>
          </cell>
          <cell r="GC231">
            <v>0.6</v>
          </cell>
          <cell r="GD231">
            <v>2.5</v>
          </cell>
          <cell r="GE231">
            <v>1.4</v>
          </cell>
          <cell r="GF231">
            <v>3.1</v>
          </cell>
          <cell r="GG231">
            <v>4</v>
          </cell>
          <cell r="GH231">
            <v>2.1</v>
          </cell>
          <cell r="GI231">
            <v>1.7</v>
          </cell>
          <cell r="GJ231">
            <v>6.1</v>
          </cell>
          <cell r="GK231">
            <v>1</v>
          </cell>
          <cell r="GL231">
            <v>0.1</v>
          </cell>
          <cell r="GM231">
            <v>0</v>
          </cell>
          <cell r="GN231">
            <v>-0.6</v>
          </cell>
          <cell r="GO231">
            <v>0.9</v>
          </cell>
          <cell r="GP231">
            <v>1</v>
          </cell>
          <cell r="GQ231">
            <v>-0.1</v>
          </cell>
          <cell r="GR231">
            <v>0.3</v>
          </cell>
          <cell r="GS231">
            <v>0.2</v>
          </cell>
          <cell r="GT231">
            <v>-1.1000000000000001</v>
          </cell>
          <cell r="GU231">
            <v>-0.3</v>
          </cell>
          <cell r="GV231">
            <v>0.2</v>
          </cell>
          <cell r="GW231">
            <v>0.7</v>
          </cell>
          <cell r="GX231">
            <v>-0.4</v>
          </cell>
          <cell r="GY231">
            <v>0.1</v>
          </cell>
          <cell r="GZ231">
            <v>0.7</v>
          </cell>
          <cell r="HA231">
            <v>7.3</v>
          </cell>
          <cell r="HB231">
            <v>1.1000000000000001</v>
          </cell>
          <cell r="HC231">
            <v>0.7</v>
          </cell>
          <cell r="HD231">
            <v>0</v>
          </cell>
          <cell r="HE231">
            <v>1.1000000000000001</v>
          </cell>
          <cell r="HF231">
            <v>1</v>
          </cell>
          <cell r="HG231">
            <v>0.8</v>
          </cell>
          <cell r="HH231">
            <v>1.4</v>
          </cell>
          <cell r="HI231">
            <v>-3.6</v>
          </cell>
          <cell r="HJ231">
            <v>1.4</v>
          </cell>
          <cell r="HK231">
            <v>1.2</v>
          </cell>
          <cell r="HL231">
            <v>-0.5</v>
          </cell>
          <cell r="HM231">
            <v>3</v>
          </cell>
          <cell r="HN231">
            <v>1.2</v>
          </cell>
          <cell r="HO231">
            <v>-0.3</v>
          </cell>
          <cell r="HP231">
            <v>4.5</v>
          </cell>
          <cell r="HQ231">
            <v>2.9</v>
          </cell>
          <cell r="HR231">
            <v>0.7</v>
          </cell>
          <cell r="HS231">
            <v>0.5</v>
          </cell>
          <cell r="HT231">
            <v>0.7</v>
          </cell>
          <cell r="HU231">
            <v>-1.1000000000000001</v>
          </cell>
          <cell r="HV231">
            <v>-3.5</v>
          </cell>
          <cell r="HW231">
            <v>-7.3</v>
          </cell>
          <cell r="HX231">
            <v>-0.8</v>
          </cell>
          <cell r="HY231">
            <v>0.8</v>
          </cell>
          <cell r="HZ231">
            <v>0.5</v>
          </cell>
          <cell r="IA231">
            <v>1.1000000000000001</v>
          </cell>
          <cell r="IB231">
            <v>0.3</v>
          </cell>
          <cell r="IC231">
            <v>-0.3</v>
          </cell>
          <cell r="ID231">
            <v>-2.2000000000000002</v>
          </cell>
          <cell r="IE231">
            <v>1.7</v>
          </cell>
          <cell r="IF231">
            <v>-0.3</v>
          </cell>
          <cell r="IG231">
            <v>0.9</v>
          </cell>
          <cell r="IH231">
            <v>0.6</v>
          </cell>
          <cell r="II231">
            <v>-1.8</v>
          </cell>
          <cell r="IJ231">
            <v>-0.8</v>
          </cell>
          <cell r="IK231">
            <v>-2.9</v>
          </cell>
          <cell r="IL231">
            <v>0.1</v>
          </cell>
          <cell r="IM231">
            <v>0.8</v>
          </cell>
          <cell r="IN231">
            <v>0</v>
          </cell>
          <cell r="IO231">
            <v>0</v>
          </cell>
        </row>
        <row r="232">
          <cell r="B232">
            <v>152</v>
          </cell>
          <cell r="C232">
            <v>158.6</v>
          </cell>
          <cell r="D232">
            <v>173.1</v>
          </cell>
          <cell r="E232">
            <v>132</v>
          </cell>
          <cell r="F232">
            <v>157.1</v>
          </cell>
          <cell r="G232">
            <v>163.4</v>
          </cell>
          <cell r="H232">
            <v>183.3</v>
          </cell>
          <cell r="I232">
            <v>152.30000000000001</v>
          </cell>
          <cell r="J232">
            <v>142.4</v>
          </cell>
          <cell r="K232">
            <v>140.9</v>
          </cell>
          <cell r="L232">
            <v>141.19999999999999</v>
          </cell>
          <cell r="M232">
            <v>147.80000000000001</v>
          </cell>
          <cell r="N232">
            <v>198.1</v>
          </cell>
          <cell r="O232">
            <v>151</v>
          </cell>
          <cell r="P232">
            <v>103.6</v>
          </cell>
          <cell r="Q232">
            <v>136.4</v>
          </cell>
          <cell r="R232">
            <v>150</v>
          </cell>
          <cell r="S232">
            <v>124.9</v>
          </cell>
          <cell r="T232">
            <v>143.4</v>
          </cell>
          <cell r="U232">
            <v>158.30000000000001</v>
          </cell>
          <cell r="V232">
            <v>134.5</v>
          </cell>
          <cell r="W232">
            <v>151.19999999999999</v>
          </cell>
          <cell r="X232">
            <v>134.30000000000001</v>
          </cell>
          <cell r="Y232">
            <v>172.7</v>
          </cell>
          <cell r="Z232">
            <v>157.80000000000001</v>
          </cell>
          <cell r="AA232">
            <v>159.9</v>
          </cell>
          <cell r="AB232">
            <v>157.80000000000001</v>
          </cell>
          <cell r="AC232">
            <v>143.1</v>
          </cell>
          <cell r="AD232">
            <v>178.5</v>
          </cell>
          <cell r="AE232">
            <v>175.9</v>
          </cell>
          <cell r="AF232">
            <v>138.69999999999999</v>
          </cell>
          <cell r="AG232">
            <v>128.9</v>
          </cell>
          <cell r="AH232">
            <v>136.69999999999999</v>
          </cell>
          <cell r="AI232">
            <v>140.30000000000001</v>
          </cell>
          <cell r="AJ232">
            <v>216.5</v>
          </cell>
          <cell r="AK232">
            <v>160</v>
          </cell>
          <cell r="AL232">
            <v>169.9</v>
          </cell>
          <cell r="AM232">
            <v>144.1</v>
          </cell>
          <cell r="AN232">
            <v>158.4</v>
          </cell>
          <cell r="AO232">
            <v>371.6</v>
          </cell>
          <cell r="AP232">
            <v>113.1</v>
          </cell>
          <cell r="AQ232">
            <v>110.8</v>
          </cell>
          <cell r="AR232">
            <v>108.6</v>
          </cell>
          <cell r="AS232">
            <v>123.2</v>
          </cell>
          <cell r="AT232">
            <v>117.2</v>
          </cell>
          <cell r="AU232">
            <v>111.7</v>
          </cell>
          <cell r="AV232">
            <v>139.19999999999999</v>
          </cell>
          <cell r="AW232">
            <v>120</v>
          </cell>
          <cell r="AX232">
            <v>99.1</v>
          </cell>
          <cell r="AY232">
            <v>93.9</v>
          </cell>
          <cell r="AZ232">
            <v>103.2</v>
          </cell>
          <cell r="BA232">
            <v>99.9</v>
          </cell>
          <cell r="BB232">
            <v>107.2</v>
          </cell>
          <cell r="BC232">
            <v>95.3</v>
          </cell>
          <cell r="BD232">
            <v>168.6</v>
          </cell>
          <cell r="BE232">
            <v>119.6</v>
          </cell>
          <cell r="BF232">
            <v>138.5</v>
          </cell>
          <cell r="BG232">
            <v>149.4</v>
          </cell>
          <cell r="BH232">
            <v>145.5</v>
          </cell>
          <cell r="BI232">
            <v>160.30000000000001</v>
          </cell>
          <cell r="BJ232">
            <v>121.3</v>
          </cell>
          <cell r="BK232">
            <v>113.3</v>
          </cell>
          <cell r="BL232">
            <v>135.9</v>
          </cell>
          <cell r="BM232">
            <v>133.9</v>
          </cell>
          <cell r="BN232">
            <v>151.4</v>
          </cell>
          <cell r="BO232">
            <v>121.4</v>
          </cell>
          <cell r="BP232">
            <v>130.6</v>
          </cell>
          <cell r="BQ232">
            <v>132.9</v>
          </cell>
          <cell r="BR232">
            <v>136.19999999999999</v>
          </cell>
          <cell r="BS232">
            <v>112.5</v>
          </cell>
          <cell r="BT232">
            <v>106.4</v>
          </cell>
          <cell r="BU232">
            <v>107.7</v>
          </cell>
          <cell r="BV232">
            <v>102.3</v>
          </cell>
          <cell r="BW232">
            <v>101.3</v>
          </cell>
          <cell r="BX232">
            <v>112.7</v>
          </cell>
          <cell r="BY232">
            <v>131.1</v>
          </cell>
          <cell r="BZ232">
            <v>122.3</v>
          </cell>
          <cell r="CA232">
            <v>139</v>
          </cell>
          <cell r="CB232">
            <v>135.1</v>
          </cell>
          <cell r="CC232">
            <v>198.2</v>
          </cell>
          <cell r="CD232">
            <v>169.9</v>
          </cell>
          <cell r="CE232">
            <v>168.8</v>
          </cell>
          <cell r="CF232">
            <v>198.2</v>
          </cell>
          <cell r="CG232">
            <v>189.4</v>
          </cell>
          <cell r="CH232">
            <v>203.5</v>
          </cell>
          <cell r="CI232">
            <v>211.9</v>
          </cell>
          <cell r="CJ232">
            <v>138.80000000000001</v>
          </cell>
          <cell r="CK232">
            <v>194.4</v>
          </cell>
          <cell r="CL232">
            <v>136.5</v>
          </cell>
          <cell r="CM232">
            <v>140.69999999999999</v>
          </cell>
          <cell r="CN232">
            <v>137.5</v>
          </cell>
          <cell r="CO232">
            <v>103.8</v>
          </cell>
          <cell r="CP232">
            <v>151.1</v>
          </cell>
          <cell r="CQ232">
            <v>137.80000000000001</v>
          </cell>
          <cell r="CR232">
            <v>113.7</v>
          </cell>
          <cell r="CS232">
            <v>193.1</v>
          </cell>
          <cell r="CT232">
            <v>198.4</v>
          </cell>
          <cell r="CU232">
            <v>109.9</v>
          </cell>
          <cell r="CV232">
            <v>132.69999999999999</v>
          </cell>
          <cell r="CW232">
            <v>107.8</v>
          </cell>
          <cell r="CX232">
            <v>131.1</v>
          </cell>
          <cell r="CY232">
            <v>59</v>
          </cell>
          <cell r="CZ232">
            <v>35.9</v>
          </cell>
          <cell r="DA232">
            <v>101.8</v>
          </cell>
          <cell r="DB232">
            <v>200.2</v>
          </cell>
          <cell r="DC232">
            <v>121.1</v>
          </cell>
          <cell r="DD232">
            <v>133.1</v>
          </cell>
          <cell r="DE232">
            <v>155.80000000000001</v>
          </cell>
          <cell r="DF232">
            <v>91.8</v>
          </cell>
          <cell r="DG232">
            <v>94.3</v>
          </cell>
          <cell r="DH232">
            <v>136.19999999999999</v>
          </cell>
          <cell r="DI232">
            <v>131</v>
          </cell>
          <cell r="DJ232">
            <v>188.2</v>
          </cell>
          <cell r="DK232">
            <v>130.4</v>
          </cell>
          <cell r="DL232">
            <v>133.6</v>
          </cell>
          <cell r="DM232">
            <v>137.30000000000001</v>
          </cell>
          <cell r="DN232">
            <v>128.4</v>
          </cell>
          <cell r="DO232">
            <v>215.1</v>
          </cell>
          <cell r="DP232">
            <v>120.1</v>
          </cell>
          <cell r="DQ232">
            <v>120.9</v>
          </cell>
          <cell r="DR232">
            <v>108.6</v>
          </cell>
          <cell r="DW232">
            <v>240.6</v>
          </cell>
          <cell r="DY232">
            <v>1.8</v>
          </cell>
          <cell r="DZ232">
            <v>0.2</v>
          </cell>
          <cell r="EA232">
            <v>0.7</v>
          </cell>
          <cell r="EB232">
            <v>0.5</v>
          </cell>
          <cell r="EC232">
            <v>-1.2</v>
          </cell>
          <cell r="ED232">
            <v>-0.7</v>
          </cell>
          <cell r="EE232">
            <v>-3.3</v>
          </cell>
          <cell r="EF232">
            <v>0.9</v>
          </cell>
          <cell r="EG232">
            <v>1.4</v>
          </cell>
          <cell r="EH232">
            <v>-0.8</v>
          </cell>
          <cell r="EI232">
            <v>1.7</v>
          </cell>
          <cell r="EJ232">
            <v>0.2</v>
          </cell>
          <cell r="EK232">
            <v>-1.6</v>
          </cell>
          <cell r="EL232">
            <v>5.4</v>
          </cell>
          <cell r="EM232">
            <v>5</v>
          </cell>
          <cell r="EN232">
            <v>1.3</v>
          </cell>
          <cell r="EO232">
            <v>1</v>
          </cell>
          <cell r="EP232">
            <v>2</v>
          </cell>
          <cell r="EQ232">
            <v>10.6</v>
          </cell>
          <cell r="ER232">
            <v>12.4</v>
          </cell>
          <cell r="ES232">
            <v>9.1</v>
          </cell>
          <cell r="ET232">
            <v>-0.1</v>
          </cell>
          <cell r="EU232">
            <v>0.2</v>
          </cell>
          <cell r="EV232">
            <v>-0.3</v>
          </cell>
          <cell r="EW232">
            <v>1.2</v>
          </cell>
          <cell r="EX232">
            <v>1.1000000000000001</v>
          </cell>
          <cell r="EY232">
            <v>1.2</v>
          </cell>
          <cell r="EZ232">
            <v>-0.4</v>
          </cell>
          <cell r="FA232">
            <v>-2.8</v>
          </cell>
          <cell r="FB232">
            <v>-0.3</v>
          </cell>
          <cell r="FC232">
            <v>1.1000000000000001</v>
          </cell>
          <cell r="FD232">
            <v>-2.1</v>
          </cell>
          <cell r="FE232">
            <v>-0.6</v>
          </cell>
          <cell r="FF232">
            <v>0.4</v>
          </cell>
          <cell r="FG232">
            <v>0.6</v>
          </cell>
          <cell r="FH232">
            <v>0.7</v>
          </cell>
          <cell r="FI232">
            <v>1.4</v>
          </cell>
          <cell r="FJ232">
            <v>0.1</v>
          </cell>
          <cell r="FK232">
            <v>-0.2</v>
          </cell>
          <cell r="FL232">
            <v>0.6</v>
          </cell>
          <cell r="FM232">
            <v>-0.2</v>
          </cell>
          <cell r="FN232">
            <v>-0.7</v>
          </cell>
          <cell r="FO232">
            <v>-0.6</v>
          </cell>
          <cell r="FP232">
            <v>-0.6</v>
          </cell>
          <cell r="FQ232">
            <v>0.1</v>
          </cell>
          <cell r="FR232">
            <v>-0.3</v>
          </cell>
          <cell r="FS232">
            <v>1.7</v>
          </cell>
          <cell r="FT232">
            <v>0.3</v>
          </cell>
          <cell r="FU232">
            <v>0</v>
          </cell>
          <cell r="FV232">
            <v>-2.8</v>
          </cell>
          <cell r="FW232">
            <v>1.1000000000000001</v>
          </cell>
          <cell r="FX232">
            <v>1.4</v>
          </cell>
          <cell r="FY232">
            <v>-0.7</v>
          </cell>
          <cell r="FZ232">
            <v>-2.1</v>
          </cell>
          <cell r="GA232">
            <v>0.6</v>
          </cell>
          <cell r="GB232">
            <v>0.6</v>
          </cell>
          <cell r="GC232">
            <v>0.8</v>
          </cell>
          <cell r="GD232">
            <v>-0.3</v>
          </cell>
          <cell r="GE232">
            <v>0</v>
          </cell>
          <cell r="GF232">
            <v>-1.8</v>
          </cell>
          <cell r="GG232">
            <v>0.4</v>
          </cell>
          <cell r="GH232">
            <v>0.8</v>
          </cell>
          <cell r="GI232">
            <v>1</v>
          </cell>
          <cell r="GJ232">
            <v>0</v>
          </cell>
          <cell r="GK232">
            <v>0.4</v>
          </cell>
          <cell r="GL232">
            <v>-0.1</v>
          </cell>
          <cell r="GM232">
            <v>-0.2</v>
          </cell>
          <cell r="GN232">
            <v>0.2</v>
          </cell>
          <cell r="GO232">
            <v>-0.2</v>
          </cell>
          <cell r="GP232">
            <v>-2.4</v>
          </cell>
          <cell r="GQ232">
            <v>-0.6</v>
          </cell>
          <cell r="GR232">
            <v>0.7</v>
          </cell>
          <cell r="GS232">
            <v>-3.2</v>
          </cell>
          <cell r="GT232">
            <v>-2.1</v>
          </cell>
          <cell r="GU232">
            <v>0.9</v>
          </cell>
          <cell r="GV232">
            <v>0.2</v>
          </cell>
          <cell r="GW232">
            <v>-1</v>
          </cell>
          <cell r="GX232">
            <v>-1.1000000000000001</v>
          </cell>
          <cell r="GY232">
            <v>0.5</v>
          </cell>
          <cell r="GZ232">
            <v>1.1000000000000001</v>
          </cell>
          <cell r="HA232">
            <v>0</v>
          </cell>
          <cell r="HB232">
            <v>2</v>
          </cell>
          <cell r="HC232">
            <v>1.1000000000000001</v>
          </cell>
          <cell r="HD232">
            <v>0.2</v>
          </cell>
          <cell r="HE232">
            <v>1.2</v>
          </cell>
          <cell r="HF232">
            <v>1.3</v>
          </cell>
          <cell r="HG232">
            <v>0.1</v>
          </cell>
          <cell r="HH232">
            <v>1.3</v>
          </cell>
          <cell r="HI232">
            <v>-3.9</v>
          </cell>
          <cell r="HJ232">
            <v>-0.4</v>
          </cell>
          <cell r="HK232">
            <v>-0.4</v>
          </cell>
          <cell r="HL232">
            <v>-0.8</v>
          </cell>
          <cell r="HM232">
            <v>-0.9</v>
          </cell>
          <cell r="HN232">
            <v>-0.1</v>
          </cell>
          <cell r="HO232">
            <v>0.8</v>
          </cell>
          <cell r="HP232">
            <v>0.6</v>
          </cell>
          <cell r="HQ232">
            <v>0.3</v>
          </cell>
          <cell r="HR232">
            <v>0.2</v>
          </cell>
          <cell r="HS232">
            <v>1.3</v>
          </cell>
          <cell r="HT232">
            <v>0.2</v>
          </cell>
          <cell r="HU232">
            <v>0.8</v>
          </cell>
          <cell r="HV232">
            <v>-2.5</v>
          </cell>
          <cell r="HW232">
            <v>-5.5</v>
          </cell>
          <cell r="HX232">
            <v>-0.4</v>
          </cell>
          <cell r="HY232">
            <v>0.3</v>
          </cell>
          <cell r="HZ232">
            <v>-0.2</v>
          </cell>
          <cell r="IA232">
            <v>0.6</v>
          </cell>
          <cell r="IB232">
            <v>-0.4</v>
          </cell>
          <cell r="IC232">
            <v>-1.4</v>
          </cell>
          <cell r="ID232">
            <v>-3.4</v>
          </cell>
          <cell r="IE232">
            <v>0.6</v>
          </cell>
          <cell r="IF232">
            <v>-3.4</v>
          </cell>
          <cell r="IG232">
            <v>0.4</v>
          </cell>
          <cell r="IH232">
            <v>0.9</v>
          </cell>
          <cell r="II232">
            <v>3.6</v>
          </cell>
          <cell r="IJ232">
            <v>6.6</v>
          </cell>
          <cell r="IK232">
            <v>0.2</v>
          </cell>
          <cell r="IL232">
            <v>0</v>
          </cell>
          <cell r="IM232">
            <v>0</v>
          </cell>
          <cell r="IN232">
            <v>0</v>
          </cell>
          <cell r="IO232">
            <v>0</v>
          </cell>
        </row>
        <row r="233">
          <cell r="B233">
            <v>154.69999999999999</v>
          </cell>
          <cell r="C233">
            <v>159.69999999999999</v>
          </cell>
          <cell r="D233">
            <v>173.8</v>
          </cell>
          <cell r="E233">
            <v>134.5</v>
          </cell>
          <cell r="F233">
            <v>157.4</v>
          </cell>
          <cell r="G233">
            <v>162.5</v>
          </cell>
          <cell r="H233">
            <v>182.1</v>
          </cell>
          <cell r="I233">
            <v>152.9</v>
          </cell>
          <cell r="J233">
            <v>140</v>
          </cell>
          <cell r="K233">
            <v>138.19999999999999</v>
          </cell>
          <cell r="L233">
            <v>141.9</v>
          </cell>
          <cell r="M233">
            <v>148.1</v>
          </cell>
          <cell r="N233">
            <v>199.9</v>
          </cell>
          <cell r="O233">
            <v>150.19999999999999</v>
          </cell>
          <cell r="P233">
            <v>105.9</v>
          </cell>
          <cell r="Q233">
            <v>136.30000000000001</v>
          </cell>
          <cell r="R233">
            <v>151</v>
          </cell>
          <cell r="S233">
            <v>124.1</v>
          </cell>
          <cell r="T233">
            <v>156.80000000000001</v>
          </cell>
          <cell r="U233">
            <v>166.1</v>
          </cell>
          <cell r="V233">
            <v>152</v>
          </cell>
          <cell r="W233">
            <v>152.9</v>
          </cell>
          <cell r="X233">
            <v>136.1</v>
          </cell>
          <cell r="Y233">
            <v>174.3</v>
          </cell>
          <cell r="Z233">
            <v>159</v>
          </cell>
          <cell r="AA233">
            <v>162.1</v>
          </cell>
          <cell r="AB233">
            <v>158.30000000000001</v>
          </cell>
          <cell r="AC233">
            <v>144.5</v>
          </cell>
          <cell r="AD233">
            <v>180.2</v>
          </cell>
          <cell r="AE233">
            <v>177.3</v>
          </cell>
          <cell r="AF233">
            <v>135</v>
          </cell>
          <cell r="AG233">
            <v>129.5</v>
          </cell>
          <cell r="AH233">
            <v>138.4</v>
          </cell>
          <cell r="AI233">
            <v>144.80000000000001</v>
          </cell>
          <cell r="AJ233">
            <v>218.8</v>
          </cell>
          <cell r="AK233">
            <v>161.4</v>
          </cell>
          <cell r="AL233">
            <v>171.1</v>
          </cell>
          <cell r="AM233">
            <v>145.5</v>
          </cell>
          <cell r="AN233">
            <v>160.19999999999999</v>
          </cell>
          <cell r="AO233">
            <v>377</v>
          </cell>
          <cell r="AP233">
            <v>111.5</v>
          </cell>
          <cell r="AQ233">
            <v>108.4</v>
          </cell>
          <cell r="AR233">
            <v>105.3</v>
          </cell>
          <cell r="AS233">
            <v>125.3</v>
          </cell>
          <cell r="AT233">
            <v>117.2</v>
          </cell>
          <cell r="AU233">
            <v>111.5</v>
          </cell>
          <cell r="AV233">
            <v>139.69999999999999</v>
          </cell>
          <cell r="AW233">
            <v>114.9</v>
          </cell>
          <cell r="AX233">
            <v>96.9</v>
          </cell>
          <cell r="AY233">
            <v>92</v>
          </cell>
          <cell r="AZ233">
            <v>101.2</v>
          </cell>
          <cell r="BA233">
            <v>96.9</v>
          </cell>
          <cell r="BB233">
            <v>106</v>
          </cell>
          <cell r="BC233">
            <v>93.6</v>
          </cell>
          <cell r="BD233">
            <v>169.1</v>
          </cell>
          <cell r="BE233">
            <v>120.7</v>
          </cell>
          <cell r="BF233">
            <v>139.30000000000001</v>
          </cell>
          <cell r="BG233">
            <v>152.1</v>
          </cell>
          <cell r="BH233">
            <v>147.5</v>
          </cell>
          <cell r="BI233">
            <v>168</v>
          </cell>
          <cell r="BJ233">
            <v>121.5</v>
          </cell>
          <cell r="BK233">
            <v>114.2</v>
          </cell>
          <cell r="BL233">
            <v>137.4</v>
          </cell>
          <cell r="BM233">
            <v>134</v>
          </cell>
          <cell r="BN233">
            <v>151.6</v>
          </cell>
          <cell r="BO233">
            <v>120.7</v>
          </cell>
          <cell r="BP233">
            <v>129.1</v>
          </cell>
          <cell r="BQ233">
            <v>130.5</v>
          </cell>
          <cell r="BR233">
            <v>136.80000000000001</v>
          </cell>
          <cell r="BS233">
            <v>111.6</v>
          </cell>
          <cell r="BT233">
            <v>105.2</v>
          </cell>
          <cell r="BU233">
            <v>106.9</v>
          </cell>
          <cell r="BV233">
            <v>102.6</v>
          </cell>
          <cell r="BW233">
            <v>98.6</v>
          </cell>
          <cell r="BX233">
            <v>111.9</v>
          </cell>
          <cell r="BY233">
            <v>131.6</v>
          </cell>
          <cell r="BZ233">
            <v>122.3</v>
          </cell>
          <cell r="CA233">
            <v>140.6</v>
          </cell>
          <cell r="CB233">
            <v>135.80000000000001</v>
          </cell>
          <cell r="CC233">
            <v>200.2</v>
          </cell>
          <cell r="CD233">
            <v>177.4</v>
          </cell>
          <cell r="CE233">
            <v>169.8</v>
          </cell>
          <cell r="CF233">
            <v>200.2</v>
          </cell>
          <cell r="CG233">
            <v>195.5</v>
          </cell>
          <cell r="CH233">
            <v>205.8</v>
          </cell>
          <cell r="CI233">
            <v>214</v>
          </cell>
          <cell r="CJ233">
            <v>139.69999999999999</v>
          </cell>
          <cell r="CK233">
            <v>197.8</v>
          </cell>
          <cell r="CL233">
            <v>151.9</v>
          </cell>
          <cell r="CM233">
            <v>141.69999999999999</v>
          </cell>
          <cell r="CN233">
            <v>138.30000000000001</v>
          </cell>
          <cell r="CO233">
            <v>101.9</v>
          </cell>
          <cell r="CP233">
            <v>156.19999999999999</v>
          </cell>
          <cell r="CQ233">
            <v>139.5</v>
          </cell>
          <cell r="CR233">
            <v>114.1</v>
          </cell>
          <cell r="CS233">
            <v>194.3</v>
          </cell>
          <cell r="CT233">
            <v>202.1</v>
          </cell>
          <cell r="CU233">
            <v>110</v>
          </cell>
          <cell r="CV233">
            <v>132.69999999999999</v>
          </cell>
          <cell r="CW233">
            <v>107.8</v>
          </cell>
          <cell r="CX233">
            <v>129.69999999999999</v>
          </cell>
          <cell r="CY233">
            <v>57.5</v>
          </cell>
          <cell r="CZ233">
            <v>34.299999999999997</v>
          </cell>
          <cell r="DA233">
            <v>100.4</v>
          </cell>
          <cell r="DB233">
            <v>201.4</v>
          </cell>
          <cell r="DC233">
            <v>122</v>
          </cell>
          <cell r="DD233">
            <v>133.80000000000001</v>
          </cell>
          <cell r="DE233">
            <v>158.1</v>
          </cell>
          <cell r="DF233">
            <v>91.6</v>
          </cell>
          <cell r="DG233">
            <v>98</v>
          </cell>
          <cell r="DH233">
            <v>137.6</v>
          </cell>
          <cell r="DI233">
            <v>130.6</v>
          </cell>
          <cell r="DJ233">
            <v>190.5</v>
          </cell>
          <cell r="DK233">
            <v>133.30000000000001</v>
          </cell>
          <cell r="DL233">
            <v>129.4</v>
          </cell>
          <cell r="DM233">
            <v>135.80000000000001</v>
          </cell>
          <cell r="DN233">
            <v>121.4</v>
          </cell>
          <cell r="DO233">
            <v>231.4</v>
          </cell>
          <cell r="DP233">
            <v>128.1</v>
          </cell>
          <cell r="DQ233">
            <v>129.30000000000001</v>
          </cell>
          <cell r="DR233">
            <v>117.7</v>
          </cell>
          <cell r="DW233">
            <v>242.7</v>
          </cell>
          <cell r="DY233">
            <v>1.8</v>
          </cell>
          <cell r="DZ233">
            <v>0.7</v>
          </cell>
          <cell r="EA233">
            <v>0.4</v>
          </cell>
          <cell r="EB233">
            <v>1.9</v>
          </cell>
          <cell r="EC233">
            <v>0.2</v>
          </cell>
          <cell r="ED233">
            <v>-0.6</v>
          </cell>
          <cell r="EE233">
            <v>-0.7</v>
          </cell>
          <cell r="EF233">
            <v>0.4</v>
          </cell>
          <cell r="EG233">
            <v>-1.7</v>
          </cell>
          <cell r="EH233">
            <v>-1.9</v>
          </cell>
          <cell r="EI233">
            <v>0.5</v>
          </cell>
          <cell r="EJ233">
            <v>0.2</v>
          </cell>
          <cell r="EK233">
            <v>0.9</v>
          </cell>
          <cell r="EL233">
            <v>-0.5</v>
          </cell>
          <cell r="EM233">
            <v>2.2000000000000002</v>
          </cell>
          <cell r="EN233">
            <v>-0.1</v>
          </cell>
          <cell r="EO233">
            <v>0.7</v>
          </cell>
          <cell r="EP233">
            <v>-0.6</v>
          </cell>
          <cell r="EQ233">
            <v>9.3000000000000007</v>
          </cell>
          <cell r="ER233">
            <v>4.9000000000000004</v>
          </cell>
          <cell r="ES233">
            <v>13</v>
          </cell>
          <cell r="ET233">
            <v>1.1000000000000001</v>
          </cell>
          <cell r="EU233">
            <v>1.3</v>
          </cell>
          <cell r="EV233">
            <v>0.9</v>
          </cell>
          <cell r="EW233">
            <v>0.8</v>
          </cell>
          <cell r="EX233">
            <v>1.4</v>
          </cell>
          <cell r="EY233">
            <v>0.3</v>
          </cell>
          <cell r="EZ233">
            <v>1</v>
          </cell>
          <cell r="FA233">
            <v>1</v>
          </cell>
          <cell r="FB233">
            <v>0.8</v>
          </cell>
          <cell r="FC233">
            <v>-2.7</v>
          </cell>
          <cell r="FD233">
            <v>0.5</v>
          </cell>
          <cell r="FE233">
            <v>1.2</v>
          </cell>
          <cell r="FF233">
            <v>3.2</v>
          </cell>
          <cell r="FG233">
            <v>1.1000000000000001</v>
          </cell>
          <cell r="FH233">
            <v>0.9</v>
          </cell>
          <cell r="FI233">
            <v>0.7</v>
          </cell>
          <cell r="FJ233">
            <v>1</v>
          </cell>
          <cell r="FK233">
            <v>1.1000000000000001</v>
          </cell>
          <cell r="FL233">
            <v>1.5</v>
          </cell>
          <cell r="FM233">
            <v>-1.4</v>
          </cell>
          <cell r="FN233">
            <v>-2.2000000000000002</v>
          </cell>
          <cell r="FO233">
            <v>-3</v>
          </cell>
          <cell r="FP233">
            <v>1.7</v>
          </cell>
          <cell r="FQ233">
            <v>0</v>
          </cell>
          <cell r="FR233">
            <v>-0.2</v>
          </cell>
          <cell r="FS233">
            <v>0.4</v>
          </cell>
          <cell r="FT233">
            <v>-4.3</v>
          </cell>
          <cell r="FU233">
            <v>-2.2000000000000002</v>
          </cell>
          <cell r="FV233">
            <v>-2</v>
          </cell>
          <cell r="FW233">
            <v>-1.9</v>
          </cell>
          <cell r="FX233">
            <v>-3</v>
          </cell>
          <cell r="FY233">
            <v>-1.1000000000000001</v>
          </cell>
          <cell r="FZ233">
            <v>-1.8</v>
          </cell>
          <cell r="GA233">
            <v>0.3</v>
          </cell>
          <cell r="GB233">
            <v>0.9</v>
          </cell>
          <cell r="GC233">
            <v>0.6</v>
          </cell>
          <cell r="GD233">
            <v>1.8</v>
          </cell>
          <cell r="GE233">
            <v>1.4</v>
          </cell>
          <cell r="GF233">
            <v>4.8</v>
          </cell>
          <cell r="GG233">
            <v>0.2</v>
          </cell>
          <cell r="GH233">
            <v>0.8</v>
          </cell>
          <cell r="GI233">
            <v>1.1000000000000001</v>
          </cell>
          <cell r="GJ233">
            <v>0.1</v>
          </cell>
          <cell r="GK233">
            <v>0.1</v>
          </cell>
          <cell r="GL233">
            <v>-0.6</v>
          </cell>
          <cell r="GM233">
            <v>-1.1000000000000001</v>
          </cell>
          <cell r="GN233">
            <v>-1.8</v>
          </cell>
          <cell r="GO233">
            <v>0.4</v>
          </cell>
          <cell r="GP233">
            <v>-0.8</v>
          </cell>
          <cell r="GQ233">
            <v>-1.1000000000000001</v>
          </cell>
          <cell r="GR233">
            <v>-0.7</v>
          </cell>
          <cell r="GS233">
            <v>0.3</v>
          </cell>
          <cell r="GT233">
            <v>-2.7</v>
          </cell>
          <cell r="GU233">
            <v>-0.7</v>
          </cell>
          <cell r="GV233">
            <v>0.4</v>
          </cell>
          <cell r="GW233">
            <v>0</v>
          </cell>
          <cell r="GX233">
            <v>1.2</v>
          </cell>
          <cell r="GY233">
            <v>0.5</v>
          </cell>
          <cell r="GZ233">
            <v>1</v>
          </cell>
          <cell r="HA233">
            <v>4.4000000000000004</v>
          </cell>
          <cell r="HB233">
            <v>0.6</v>
          </cell>
          <cell r="HC233">
            <v>1</v>
          </cell>
          <cell r="HD233">
            <v>3.2</v>
          </cell>
          <cell r="HE233">
            <v>1.1000000000000001</v>
          </cell>
          <cell r="HF233">
            <v>1</v>
          </cell>
          <cell r="HG233">
            <v>0.6</v>
          </cell>
          <cell r="HH233">
            <v>1.7</v>
          </cell>
          <cell r="HI233">
            <v>11.3</v>
          </cell>
          <cell r="HJ233">
            <v>0.7</v>
          </cell>
          <cell r="HK233">
            <v>0.6</v>
          </cell>
          <cell r="HL233">
            <v>-1.8</v>
          </cell>
          <cell r="HM233">
            <v>3.4</v>
          </cell>
          <cell r="HN233">
            <v>1.2</v>
          </cell>
          <cell r="HO233">
            <v>0.4</v>
          </cell>
          <cell r="HP233">
            <v>0.6</v>
          </cell>
          <cell r="HQ233">
            <v>1.9</v>
          </cell>
          <cell r="HR233">
            <v>0.1</v>
          </cell>
          <cell r="HS233">
            <v>0</v>
          </cell>
          <cell r="HT233">
            <v>0</v>
          </cell>
          <cell r="HU233">
            <v>-1.1000000000000001</v>
          </cell>
          <cell r="HV233">
            <v>-2.5</v>
          </cell>
          <cell r="HW233">
            <v>-4.5</v>
          </cell>
          <cell r="HX233">
            <v>-1.4</v>
          </cell>
          <cell r="HY233">
            <v>0.6</v>
          </cell>
          <cell r="HZ233">
            <v>0.7</v>
          </cell>
          <cell r="IA233">
            <v>0.5</v>
          </cell>
          <cell r="IB233">
            <v>1.5</v>
          </cell>
          <cell r="IC233">
            <v>-0.2</v>
          </cell>
          <cell r="ID233">
            <v>3.9</v>
          </cell>
          <cell r="IE233">
            <v>1</v>
          </cell>
          <cell r="IF233">
            <v>-0.3</v>
          </cell>
          <cell r="IG233">
            <v>1.2</v>
          </cell>
          <cell r="IH233">
            <v>2.2000000000000002</v>
          </cell>
          <cell r="II233">
            <v>-3.1</v>
          </cell>
          <cell r="IJ233">
            <v>-1.1000000000000001</v>
          </cell>
          <cell r="IK233">
            <v>-5.5</v>
          </cell>
          <cell r="IL233">
            <v>7.6</v>
          </cell>
          <cell r="IM233">
            <v>6.7</v>
          </cell>
          <cell r="IN233">
            <v>6.9</v>
          </cell>
          <cell r="IO233">
            <v>8.4</v>
          </cell>
        </row>
        <row r="234">
          <cell r="B234">
            <v>153.30000000000001</v>
          </cell>
          <cell r="C234">
            <v>161.30000000000001</v>
          </cell>
          <cell r="D234">
            <v>176</v>
          </cell>
          <cell r="E234">
            <v>135.30000000000001</v>
          </cell>
          <cell r="F234">
            <v>158.6</v>
          </cell>
          <cell r="G234">
            <v>163.1</v>
          </cell>
          <cell r="H234">
            <v>181.2</v>
          </cell>
          <cell r="I234">
            <v>153.5</v>
          </cell>
          <cell r="J234">
            <v>140.9</v>
          </cell>
          <cell r="K234">
            <v>141.4</v>
          </cell>
          <cell r="L234">
            <v>141</v>
          </cell>
          <cell r="M234">
            <v>147.80000000000001</v>
          </cell>
          <cell r="N234">
            <v>198.5</v>
          </cell>
          <cell r="O234">
            <v>146.19999999999999</v>
          </cell>
          <cell r="P234">
            <v>104.3</v>
          </cell>
          <cell r="Q234">
            <v>135</v>
          </cell>
          <cell r="R234">
            <v>152</v>
          </cell>
          <cell r="S234">
            <v>123.6</v>
          </cell>
          <cell r="T234">
            <v>144.5</v>
          </cell>
          <cell r="U234">
            <v>160.80000000000001</v>
          </cell>
          <cell r="V234">
            <v>134.69999999999999</v>
          </cell>
          <cell r="W234">
            <v>154.19999999999999</v>
          </cell>
          <cell r="X234">
            <v>137.9</v>
          </cell>
          <cell r="Y234">
            <v>174.8</v>
          </cell>
          <cell r="Z234">
            <v>160</v>
          </cell>
          <cell r="AA234">
            <v>163.19999999999999</v>
          </cell>
          <cell r="AB234">
            <v>159.19999999999999</v>
          </cell>
          <cell r="AC234">
            <v>143.6</v>
          </cell>
          <cell r="AD234">
            <v>178.4</v>
          </cell>
          <cell r="AE234">
            <v>178.1</v>
          </cell>
          <cell r="AF234">
            <v>133.1</v>
          </cell>
          <cell r="AG234">
            <v>128.69999999999999</v>
          </cell>
          <cell r="AH234">
            <v>138</v>
          </cell>
          <cell r="AI234">
            <v>143.9</v>
          </cell>
          <cell r="AJ234">
            <v>220.5</v>
          </cell>
          <cell r="AK234">
            <v>162.80000000000001</v>
          </cell>
          <cell r="AL234">
            <v>172.8</v>
          </cell>
          <cell r="AM234">
            <v>146.6</v>
          </cell>
          <cell r="AN234">
            <v>161.4</v>
          </cell>
          <cell r="AO234">
            <v>379</v>
          </cell>
          <cell r="AP234">
            <v>112.7</v>
          </cell>
          <cell r="AQ234">
            <v>109.5</v>
          </cell>
          <cell r="AR234">
            <v>107.7</v>
          </cell>
          <cell r="AS234">
            <v>119.4</v>
          </cell>
          <cell r="AT234">
            <v>118.9</v>
          </cell>
          <cell r="AU234">
            <v>113.7</v>
          </cell>
          <cell r="AV234">
            <v>139.1</v>
          </cell>
          <cell r="AW234">
            <v>116.4</v>
          </cell>
          <cell r="AX234">
            <v>97.4</v>
          </cell>
          <cell r="AY234">
            <v>92.1</v>
          </cell>
          <cell r="AZ234">
            <v>101.8</v>
          </cell>
          <cell r="BA234">
            <v>97.8</v>
          </cell>
          <cell r="BB234">
            <v>107</v>
          </cell>
          <cell r="BC234">
            <v>94.9</v>
          </cell>
          <cell r="BD234">
            <v>169.5</v>
          </cell>
          <cell r="BE234">
            <v>121.5</v>
          </cell>
          <cell r="BF234">
            <v>140.30000000000001</v>
          </cell>
          <cell r="BG234">
            <v>150.80000000000001</v>
          </cell>
          <cell r="BH234">
            <v>145.5</v>
          </cell>
          <cell r="BI234">
            <v>166.8</v>
          </cell>
          <cell r="BJ234">
            <v>121.5</v>
          </cell>
          <cell r="BK234">
            <v>115.5</v>
          </cell>
          <cell r="BL234">
            <v>139.30000000000001</v>
          </cell>
          <cell r="BM234">
            <v>134</v>
          </cell>
          <cell r="BN234">
            <v>152.80000000000001</v>
          </cell>
          <cell r="BO234">
            <v>120.7</v>
          </cell>
          <cell r="BP234">
            <v>129.30000000000001</v>
          </cell>
          <cell r="BQ234">
            <v>131.5</v>
          </cell>
          <cell r="BR234">
            <v>137.6</v>
          </cell>
          <cell r="BS234">
            <v>107.9</v>
          </cell>
          <cell r="BT234">
            <v>104.4</v>
          </cell>
          <cell r="BU234">
            <v>106.3</v>
          </cell>
          <cell r="BV234">
            <v>101.6</v>
          </cell>
          <cell r="BW234">
            <v>96.9</v>
          </cell>
          <cell r="BX234">
            <v>112.1</v>
          </cell>
          <cell r="BY234">
            <v>131.9</v>
          </cell>
          <cell r="BZ234">
            <v>125.3</v>
          </cell>
          <cell r="CA234">
            <v>140.4</v>
          </cell>
          <cell r="CB234">
            <v>135.4</v>
          </cell>
          <cell r="CC234">
            <v>201.4</v>
          </cell>
          <cell r="CD234">
            <v>179.2</v>
          </cell>
          <cell r="CE234">
            <v>170.7</v>
          </cell>
          <cell r="CF234">
            <v>201.4</v>
          </cell>
          <cell r="CG234">
            <v>201.6</v>
          </cell>
          <cell r="CH234">
            <v>214.4</v>
          </cell>
          <cell r="CI234">
            <v>225</v>
          </cell>
          <cell r="CJ234">
            <v>140.69999999999999</v>
          </cell>
          <cell r="CK234">
            <v>199.8</v>
          </cell>
          <cell r="CL234">
            <v>150.80000000000001</v>
          </cell>
          <cell r="CM234">
            <v>144.1</v>
          </cell>
          <cell r="CN234">
            <v>140.80000000000001</v>
          </cell>
          <cell r="CO234">
            <v>102</v>
          </cell>
          <cell r="CP234">
            <v>165.3</v>
          </cell>
          <cell r="CQ234">
            <v>139.9</v>
          </cell>
          <cell r="CR234">
            <v>113.4</v>
          </cell>
          <cell r="CS234">
            <v>194.8</v>
          </cell>
          <cell r="CT234">
            <v>202.1</v>
          </cell>
          <cell r="CU234">
            <v>110.4</v>
          </cell>
          <cell r="CV234">
            <v>132.69999999999999</v>
          </cell>
          <cell r="CW234">
            <v>108.3</v>
          </cell>
          <cell r="CX234">
            <v>129.30000000000001</v>
          </cell>
          <cell r="CY234">
            <v>56.4</v>
          </cell>
          <cell r="CZ234">
            <v>32.5</v>
          </cell>
          <cell r="DA234">
            <v>100.2</v>
          </cell>
          <cell r="DB234">
            <v>201.7</v>
          </cell>
          <cell r="DC234">
            <v>122.2</v>
          </cell>
          <cell r="DD234">
            <v>133.9</v>
          </cell>
          <cell r="DE234">
            <v>159</v>
          </cell>
          <cell r="DF234">
            <v>90.6</v>
          </cell>
          <cell r="DG234">
            <v>98.6</v>
          </cell>
          <cell r="DH234">
            <v>138.9</v>
          </cell>
          <cell r="DI234">
            <v>132</v>
          </cell>
          <cell r="DJ234">
            <v>193.2</v>
          </cell>
          <cell r="DK234">
            <v>134.1</v>
          </cell>
          <cell r="DL234">
            <v>128.80000000000001</v>
          </cell>
          <cell r="DM234">
            <v>133.5</v>
          </cell>
          <cell r="DN234">
            <v>122.6</v>
          </cell>
          <cell r="DO234">
            <v>231.5</v>
          </cell>
          <cell r="DP234">
            <v>128.4</v>
          </cell>
          <cell r="DQ234">
            <v>129.30000000000001</v>
          </cell>
          <cell r="DR234">
            <v>117.7</v>
          </cell>
          <cell r="DW234">
            <v>241.6</v>
          </cell>
          <cell r="DY234">
            <v>-0.9</v>
          </cell>
          <cell r="DZ234">
            <v>1</v>
          </cell>
          <cell r="EA234">
            <v>1.3</v>
          </cell>
          <cell r="EB234">
            <v>0.6</v>
          </cell>
          <cell r="EC234">
            <v>0.8</v>
          </cell>
          <cell r="ED234">
            <v>0.4</v>
          </cell>
          <cell r="EE234">
            <v>-0.5</v>
          </cell>
          <cell r="EF234">
            <v>0.4</v>
          </cell>
          <cell r="EG234">
            <v>0.6</v>
          </cell>
          <cell r="EH234">
            <v>2.2999999999999998</v>
          </cell>
          <cell r="EI234">
            <v>-0.6</v>
          </cell>
          <cell r="EJ234">
            <v>-0.2</v>
          </cell>
          <cell r="EK234">
            <v>-0.7</v>
          </cell>
          <cell r="EL234">
            <v>-2.7</v>
          </cell>
          <cell r="EM234">
            <v>-1.5</v>
          </cell>
          <cell r="EN234">
            <v>-1</v>
          </cell>
          <cell r="EO234">
            <v>0.7</v>
          </cell>
          <cell r="EP234">
            <v>-0.4</v>
          </cell>
          <cell r="EQ234">
            <v>-7.8</v>
          </cell>
          <cell r="ER234">
            <v>-3.2</v>
          </cell>
          <cell r="ES234">
            <v>-11.4</v>
          </cell>
          <cell r="ET234">
            <v>0.9</v>
          </cell>
          <cell r="EU234">
            <v>1.3</v>
          </cell>
          <cell r="EV234">
            <v>0.3</v>
          </cell>
          <cell r="EW234">
            <v>0.6</v>
          </cell>
          <cell r="EX234">
            <v>0.7</v>
          </cell>
          <cell r="EY234">
            <v>0.6</v>
          </cell>
          <cell r="EZ234">
            <v>-0.6</v>
          </cell>
          <cell r="FA234">
            <v>-1</v>
          </cell>
          <cell r="FB234">
            <v>0.5</v>
          </cell>
          <cell r="FC234">
            <v>-1.4</v>
          </cell>
          <cell r="FD234">
            <v>-0.6</v>
          </cell>
          <cell r="FE234">
            <v>-0.3</v>
          </cell>
          <cell r="FF234">
            <v>-0.6</v>
          </cell>
          <cell r="FG234">
            <v>0.8</v>
          </cell>
          <cell r="FH234">
            <v>0.9</v>
          </cell>
          <cell r="FI234">
            <v>1</v>
          </cell>
          <cell r="FJ234">
            <v>0.8</v>
          </cell>
          <cell r="FK234">
            <v>0.7</v>
          </cell>
          <cell r="FL234">
            <v>0.5</v>
          </cell>
          <cell r="FM234">
            <v>1.1000000000000001</v>
          </cell>
          <cell r="FN234">
            <v>1</v>
          </cell>
          <cell r="FO234">
            <v>2.2999999999999998</v>
          </cell>
          <cell r="FP234">
            <v>-4.7</v>
          </cell>
          <cell r="FQ234">
            <v>1.5</v>
          </cell>
          <cell r="FR234">
            <v>2</v>
          </cell>
          <cell r="FS234">
            <v>-0.4</v>
          </cell>
          <cell r="FT234">
            <v>1.3</v>
          </cell>
          <cell r="FU234">
            <v>0.5</v>
          </cell>
          <cell r="FV234">
            <v>0.1</v>
          </cell>
          <cell r="FW234">
            <v>0.6</v>
          </cell>
          <cell r="FX234">
            <v>0.9</v>
          </cell>
          <cell r="FY234">
            <v>0.9</v>
          </cell>
          <cell r="FZ234">
            <v>1.4</v>
          </cell>
          <cell r="GA234">
            <v>0.2</v>
          </cell>
          <cell r="GB234">
            <v>0.7</v>
          </cell>
          <cell r="GC234">
            <v>0.7</v>
          </cell>
          <cell r="GD234">
            <v>-0.9</v>
          </cell>
          <cell r="GE234">
            <v>-1.4</v>
          </cell>
          <cell r="GF234">
            <v>-0.7</v>
          </cell>
          <cell r="GG234">
            <v>0</v>
          </cell>
          <cell r="GH234">
            <v>1.1000000000000001</v>
          </cell>
          <cell r="GI234">
            <v>1.4</v>
          </cell>
          <cell r="GJ234">
            <v>0</v>
          </cell>
          <cell r="GK234">
            <v>0.8</v>
          </cell>
          <cell r="GL234">
            <v>0</v>
          </cell>
          <cell r="GM234">
            <v>0.2</v>
          </cell>
          <cell r="GN234">
            <v>0.8</v>
          </cell>
          <cell r="GO234">
            <v>0.6</v>
          </cell>
          <cell r="GP234">
            <v>-3.3</v>
          </cell>
          <cell r="GQ234">
            <v>-0.8</v>
          </cell>
          <cell r="GR234">
            <v>-0.6</v>
          </cell>
          <cell r="GS234">
            <v>-1</v>
          </cell>
          <cell r="GT234">
            <v>-1.7</v>
          </cell>
          <cell r="GU234">
            <v>0.2</v>
          </cell>
          <cell r="GV234">
            <v>0.2</v>
          </cell>
          <cell r="GW234">
            <v>2.5</v>
          </cell>
          <cell r="GX234">
            <v>-0.1</v>
          </cell>
          <cell r="GY234">
            <v>-0.3</v>
          </cell>
          <cell r="GZ234">
            <v>0.6</v>
          </cell>
          <cell r="HA234">
            <v>1</v>
          </cell>
          <cell r="HB234">
            <v>0.5</v>
          </cell>
          <cell r="HC234">
            <v>0.6</v>
          </cell>
          <cell r="HD234">
            <v>3.1</v>
          </cell>
          <cell r="HE234">
            <v>4.2</v>
          </cell>
          <cell r="HF234">
            <v>5.0999999999999996</v>
          </cell>
          <cell r="HG234">
            <v>0.7</v>
          </cell>
          <cell r="HH234">
            <v>1</v>
          </cell>
          <cell r="HI234">
            <v>-0.7</v>
          </cell>
          <cell r="HJ234">
            <v>1.7</v>
          </cell>
          <cell r="HK234">
            <v>1.8</v>
          </cell>
          <cell r="HL234">
            <v>0.1</v>
          </cell>
          <cell r="HM234">
            <v>5.8</v>
          </cell>
          <cell r="HN234">
            <v>0.3</v>
          </cell>
          <cell r="HO234">
            <v>-0.6</v>
          </cell>
          <cell r="HP234">
            <v>0.3</v>
          </cell>
          <cell r="HQ234">
            <v>0</v>
          </cell>
          <cell r="HR234">
            <v>0.4</v>
          </cell>
          <cell r="HS234">
            <v>0</v>
          </cell>
          <cell r="HT234">
            <v>0.5</v>
          </cell>
          <cell r="HU234">
            <v>-0.3</v>
          </cell>
          <cell r="HV234">
            <v>-1.9</v>
          </cell>
          <cell r="HW234">
            <v>-5.2</v>
          </cell>
          <cell r="HX234">
            <v>-0.2</v>
          </cell>
          <cell r="HY234">
            <v>0.1</v>
          </cell>
          <cell r="HZ234">
            <v>0.2</v>
          </cell>
          <cell r="IA234">
            <v>0.1</v>
          </cell>
          <cell r="IB234">
            <v>0.6</v>
          </cell>
          <cell r="IC234">
            <v>-1.1000000000000001</v>
          </cell>
          <cell r="ID234">
            <v>0.6</v>
          </cell>
          <cell r="IE234">
            <v>0.9</v>
          </cell>
          <cell r="IF234">
            <v>1.1000000000000001</v>
          </cell>
          <cell r="IG234">
            <v>1.4</v>
          </cell>
          <cell r="IH234">
            <v>0.6</v>
          </cell>
          <cell r="II234">
            <v>-0.5</v>
          </cell>
          <cell r="IJ234">
            <v>-1.7</v>
          </cell>
          <cell r="IK234">
            <v>1</v>
          </cell>
          <cell r="IL234">
            <v>0</v>
          </cell>
          <cell r="IM234">
            <v>0.2</v>
          </cell>
          <cell r="IN234">
            <v>0</v>
          </cell>
          <cell r="IO234">
            <v>0</v>
          </cell>
        </row>
        <row r="235">
          <cell r="B235">
            <v>152.4</v>
          </cell>
          <cell r="C235">
            <v>161.9</v>
          </cell>
          <cell r="D235">
            <v>177.1</v>
          </cell>
          <cell r="E235">
            <v>137.6</v>
          </cell>
          <cell r="F235">
            <v>156.19999999999999</v>
          </cell>
          <cell r="G235">
            <v>162.30000000000001</v>
          </cell>
          <cell r="H235">
            <v>182.1</v>
          </cell>
          <cell r="I235">
            <v>152.6</v>
          </cell>
          <cell r="J235">
            <v>137.9</v>
          </cell>
          <cell r="K235">
            <v>139.4</v>
          </cell>
          <cell r="L235">
            <v>140.19999999999999</v>
          </cell>
          <cell r="M235">
            <v>146.5</v>
          </cell>
          <cell r="N235">
            <v>208</v>
          </cell>
          <cell r="O235">
            <v>137.9</v>
          </cell>
          <cell r="P235">
            <v>104.1</v>
          </cell>
          <cell r="Q235">
            <v>129.6</v>
          </cell>
          <cell r="R235">
            <v>151.69999999999999</v>
          </cell>
          <cell r="S235">
            <v>122.7</v>
          </cell>
          <cell r="T235">
            <v>137</v>
          </cell>
          <cell r="U235">
            <v>157.19999999999999</v>
          </cell>
          <cell r="V235">
            <v>124.3</v>
          </cell>
          <cell r="W235">
            <v>155.30000000000001</v>
          </cell>
          <cell r="X235">
            <v>139.1</v>
          </cell>
          <cell r="Y235">
            <v>175.8</v>
          </cell>
          <cell r="Z235">
            <v>160.9</v>
          </cell>
          <cell r="AA235">
            <v>164.2</v>
          </cell>
          <cell r="AB235">
            <v>160</v>
          </cell>
          <cell r="AC235">
            <v>142.9</v>
          </cell>
          <cell r="AD235">
            <v>176.9</v>
          </cell>
          <cell r="AE235">
            <v>177.3</v>
          </cell>
          <cell r="AF235">
            <v>133.5</v>
          </cell>
          <cell r="AG235">
            <v>128.30000000000001</v>
          </cell>
          <cell r="AH235">
            <v>140.30000000000001</v>
          </cell>
          <cell r="AI235">
            <v>141.5</v>
          </cell>
          <cell r="AJ235">
            <v>222.5</v>
          </cell>
          <cell r="AK235">
            <v>164.2</v>
          </cell>
          <cell r="AL235">
            <v>174.6</v>
          </cell>
          <cell r="AM235">
            <v>147.4</v>
          </cell>
          <cell r="AN235">
            <v>162.80000000000001</v>
          </cell>
          <cell r="AO235">
            <v>383.1</v>
          </cell>
          <cell r="AP235">
            <v>112.5</v>
          </cell>
          <cell r="AQ235">
            <v>109.6</v>
          </cell>
          <cell r="AR235">
            <v>107.2</v>
          </cell>
          <cell r="AS235">
            <v>122.8</v>
          </cell>
          <cell r="AT235">
            <v>117</v>
          </cell>
          <cell r="AU235">
            <v>111.6</v>
          </cell>
          <cell r="AV235">
            <v>138.1</v>
          </cell>
          <cell r="AW235">
            <v>118.2</v>
          </cell>
          <cell r="AX235">
            <v>98.8</v>
          </cell>
          <cell r="AY235">
            <v>94.5</v>
          </cell>
          <cell r="AZ235">
            <v>103.2</v>
          </cell>
          <cell r="BA235">
            <v>97.9</v>
          </cell>
          <cell r="BB235">
            <v>106.7</v>
          </cell>
          <cell r="BC235">
            <v>94</v>
          </cell>
          <cell r="BD235">
            <v>170.6</v>
          </cell>
          <cell r="BE235">
            <v>123.2</v>
          </cell>
          <cell r="BF235">
            <v>140.9</v>
          </cell>
          <cell r="BG235">
            <v>154.1</v>
          </cell>
          <cell r="BH235">
            <v>148.80000000000001</v>
          </cell>
          <cell r="BI235">
            <v>169.8</v>
          </cell>
          <cell r="BJ235">
            <v>124.3</v>
          </cell>
          <cell r="BK235">
            <v>117.3</v>
          </cell>
          <cell r="BL235">
            <v>140.80000000000001</v>
          </cell>
          <cell r="BM235">
            <v>140.9</v>
          </cell>
          <cell r="BN235">
            <v>154.4</v>
          </cell>
          <cell r="BO235">
            <v>120.6</v>
          </cell>
          <cell r="BP235">
            <v>128.9</v>
          </cell>
          <cell r="BQ235">
            <v>130.4</v>
          </cell>
          <cell r="BR235">
            <v>138.19999999999999</v>
          </cell>
          <cell r="BS235">
            <v>109.3</v>
          </cell>
          <cell r="BT235">
            <v>104.2</v>
          </cell>
          <cell r="BU235">
            <v>106.4</v>
          </cell>
          <cell r="BV235">
            <v>100.9</v>
          </cell>
          <cell r="BW235">
            <v>96.2</v>
          </cell>
          <cell r="BX235">
            <v>112</v>
          </cell>
          <cell r="BY235">
            <v>132.4</v>
          </cell>
          <cell r="BZ235">
            <v>122</v>
          </cell>
          <cell r="CA235">
            <v>141.30000000000001</v>
          </cell>
          <cell r="CB235">
            <v>136.9</v>
          </cell>
          <cell r="CC235">
            <v>202.9</v>
          </cell>
          <cell r="CD235">
            <v>187.4</v>
          </cell>
          <cell r="CE235">
            <v>171.9</v>
          </cell>
          <cell r="CF235">
            <v>202.9</v>
          </cell>
          <cell r="CG235">
            <v>200.1</v>
          </cell>
          <cell r="CH235">
            <v>215.1</v>
          </cell>
          <cell r="CI235">
            <v>225.3</v>
          </cell>
          <cell r="CJ235">
            <v>141.80000000000001</v>
          </cell>
          <cell r="CK235">
            <v>201.8</v>
          </cell>
          <cell r="CL235">
            <v>144.1</v>
          </cell>
          <cell r="CM235">
            <v>145.19999999999999</v>
          </cell>
          <cell r="CN235">
            <v>142</v>
          </cell>
          <cell r="CO235">
            <v>100.2</v>
          </cell>
          <cell r="CP235">
            <v>170.8</v>
          </cell>
          <cell r="CQ235">
            <v>142.1</v>
          </cell>
          <cell r="CR235">
            <v>113.9</v>
          </cell>
          <cell r="CS235">
            <v>198</v>
          </cell>
          <cell r="CT235">
            <v>201.8</v>
          </cell>
          <cell r="CU235">
            <v>110.9</v>
          </cell>
          <cell r="CV235">
            <v>133.19999999999999</v>
          </cell>
          <cell r="CW235">
            <v>108.8</v>
          </cell>
          <cell r="CX235">
            <v>129.9</v>
          </cell>
          <cell r="CY235">
            <v>55.1</v>
          </cell>
          <cell r="CZ235">
            <v>31.7</v>
          </cell>
          <cell r="DA235">
            <v>98.2</v>
          </cell>
          <cell r="DB235">
            <v>202.2</v>
          </cell>
          <cell r="DC235">
            <v>122.8</v>
          </cell>
          <cell r="DD235">
            <v>134.1</v>
          </cell>
          <cell r="DE235">
            <v>160.6</v>
          </cell>
          <cell r="DF235">
            <v>90.8</v>
          </cell>
          <cell r="DG235">
            <v>98.7</v>
          </cell>
          <cell r="DH235">
            <v>141.19999999999999</v>
          </cell>
          <cell r="DI235">
            <v>136.19999999999999</v>
          </cell>
          <cell r="DJ235">
            <v>194.7</v>
          </cell>
          <cell r="DK235">
            <v>135</v>
          </cell>
          <cell r="DL235">
            <v>130.1</v>
          </cell>
          <cell r="DM235">
            <v>133.5</v>
          </cell>
          <cell r="DN235">
            <v>125.3</v>
          </cell>
          <cell r="DO235">
            <v>231.5</v>
          </cell>
          <cell r="DP235">
            <v>128.6</v>
          </cell>
          <cell r="DQ235">
            <v>129.30000000000001</v>
          </cell>
          <cell r="DR235">
            <v>117.7</v>
          </cell>
          <cell r="DW235">
            <v>244.2</v>
          </cell>
          <cell r="DY235">
            <v>-0.6</v>
          </cell>
          <cell r="DZ235">
            <v>0.4</v>
          </cell>
          <cell r="EA235">
            <v>0.6</v>
          </cell>
          <cell r="EB235">
            <v>1.7</v>
          </cell>
          <cell r="EC235">
            <v>-1.5</v>
          </cell>
          <cell r="ED235">
            <v>-0.5</v>
          </cell>
          <cell r="EE235">
            <v>0.5</v>
          </cell>
          <cell r="EF235">
            <v>-0.6</v>
          </cell>
          <cell r="EG235">
            <v>-2.1</v>
          </cell>
          <cell r="EH235">
            <v>-1.4</v>
          </cell>
          <cell r="EI235">
            <v>-0.6</v>
          </cell>
          <cell r="EJ235">
            <v>-0.9</v>
          </cell>
          <cell r="EK235">
            <v>4.8</v>
          </cell>
          <cell r="EL235">
            <v>-5.7</v>
          </cell>
          <cell r="EM235">
            <v>-0.2</v>
          </cell>
          <cell r="EN235">
            <v>-4</v>
          </cell>
          <cell r="EO235">
            <v>-0.2</v>
          </cell>
          <cell r="EP235">
            <v>-0.7</v>
          </cell>
          <cell r="EQ235">
            <v>-5.2</v>
          </cell>
          <cell r="ER235">
            <v>-2.2000000000000002</v>
          </cell>
          <cell r="ES235">
            <v>-7.7</v>
          </cell>
          <cell r="ET235">
            <v>0.7</v>
          </cell>
          <cell r="EU235">
            <v>0.9</v>
          </cell>
          <cell r="EV235">
            <v>0.6</v>
          </cell>
          <cell r="EW235">
            <v>0.6</v>
          </cell>
          <cell r="EX235">
            <v>0.6</v>
          </cell>
          <cell r="EY235">
            <v>0.5</v>
          </cell>
          <cell r="EZ235">
            <v>-0.5</v>
          </cell>
          <cell r="FA235">
            <v>-0.8</v>
          </cell>
          <cell r="FB235">
            <v>-0.4</v>
          </cell>
          <cell r="FC235">
            <v>0.3</v>
          </cell>
          <cell r="FD235">
            <v>-0.3</v>
          </cell>
          <cell r="FE235">
            <v>1.7</v>
          </cell>
          <cell r="FF235">
            <v>-1.7</v>
          </cell>
          <cell r="FG235">
            <v>0.9</v>
          </cell>
          <cell r="FH235">
            <v>0.9</v>
          </cell>
          <cell r="FI235">
            <v>1</v>
          </cell>
          <cell r="FJ235">
            <v>0.5</v>
          </cell>
          <cell r="FK235">
            <v>0.9</v>
          </cell>
          <cell r="FL235">
            <v>1.1000000000000001</v>
          </cell>
          <cell r="FM235">
            <v>-0.2</v>
          </cell>
          <cell r="FN235">
            <v>0.1</v>
          </cell>
          <cell r="FO235">
            <v>-0.5</v>
          </cell>
          <cell r="FP235">
            <v>2.8</v>
          </cell>
          <cell r="FQ235">
            <v>-1.6</v>
          </cell>
          <cell r="FR235">
            <v>-1.8</v>
          </cell>
          <cell r="FS235">
            <v>-0.7</v>
          </cell>
          <cell r="FT235">
            <v>1.5</v>
          </cell>
          <cell r="FU235">
            <v>1.4</v>
          </cell>
          <cell r="FV235">
            <v>2.6</v>
          </cell>
          <cell r="FW235">
            <v>1.4</v>
          </cell>
          <cell r="FX235">
            <v>0.1</v>
          </cell>
          <cell r="FY235">
            <v>-0.3</v>
          </cell>
          <cell r="FZ235">
            <v>-0.9</v>
          </cell>
          <cell r="GA235">
            <v>0.6</v>
          </cell>
          <cell r="GB235">
            <v>1.4</v>
          </cell>
          <cell r="GC235">
            <v>0.4</v>
          </cell>
          <cell r="GD235">
            <v>2.2000000000000002</v>
          </cell>
          <cell r="GE235">
            <v>2.2999999999999998</v>
          </cell>
          <cell r="GF235">
            <v>1.8</v>
          </cell>
          <cell r="GG235">
            <v>2.2999999999999998</v>
          </cell>
          <cell r="GH235">
            <v>1.6</v>
          </cell>
          <cell r="GI235">
            <v>1.1000000000000001</v>
          </cell>
          <cell r="GJ235">
            <v>5.0999999999999996</v>
          </cell>
          <cell r="GK235">
            <v>1</v>
          </cell>
          <cell r="GL235">
            <v>-0.1</v>
          </cell>
          <cell r="GM235">
            <v>-0.3</v>
          </cell>
          <cell r="GN235">
            <v>-0.8</v>
          </cell>
          <cell r="GO235">
            <v>0.4</v>
          </cell>
          <cell r="GP235">
            <v>1.3</v>
          </cell>
          <cell r="GQ235">
            <v>-0.2</v>
          </cell>
          <cell r="GR235">
            <v>0.1</v>
          </cell>
          <cell r="GS235">
            <v>-0.7</v>
          </cell>
          <cell r="GT235">
            <v>-0.7</v>
          </cell>
          <cell r="GU235">
            <v>-0.1</v>
          </cell>
          <cell r="GV235">
            <v>0.4</v>
          </cell>
          <cell r="GW235">
            <v>-2.6</v>
          </cell>
          <cell r="GX235">
            <v>0.6</v>
          </cell>
          <cell r="GY235">
            <v>1.1000000000000001</v>
          </cell>
          <cell r="GZ235">
            <v>0.7</v>
          </cell>
          <cell r="HA235">
            <v>4.5999999999999996</v>
          </cell>
          <cell r="HB235">
            <v>0.7</v>
          </cell>
          <cell r="HC235">
            <v>0.7</v>
          </cell>
          <cell r="HD235">
            <v>-0.7</v>
          </cell>
          <cell r="HE235">
            <v>0.3</v>
          </cell>
          <cell r="HF235">
            <v>0.1</v>
          </cell>
          <cell r="HG235">
            <v>0.8</v>
          </cell>
          <cell r="HH235">
            <v>1</v>
          </cell>
          <cell r="HI235">
            <v>-4.4000000000000004</v>
          </cell>
          <cell r="HJ235">
            <v>0.8</v>
          </cell>
          <cell r="HK235">
            <v>0.9</v>
          </cell>
          <cell r="HL235">
            <v>-1.8</v>
          </cell>
          <cell r="HM235">
            <v>3.3</v>
          </cell>
          <cell r="HN235">
            <v>1.6</v>
          </cell>
          <cell r="HO235">
            <v>0.4</v>
          </cell>
          <cell r="HP235">
            <v>1.6</v>
          </cell>
          <cell r="HQ235">
            <v>-0.1</v>
          </cell>
          <cell r="HR235">
            <v>0.5</v>
          </cell>
          <cell r="HS235">
            <v>0.4</v>
          </cell>
          <cell r="HT235">
            <v>0.5</v>
          </cell>
          <cell r="HU235">
            <v>0.5</v>
          </cell>
          <cell r="HV235">
            <v>-2.2999999999999998</v>
          </cell>
          <cell r="HW235">
            <v>-2.5</v>
          </cell>
          <cell r="HX235">
            <v>-2</v>
          </cell>
          <cell r="HY235">
            <v>0.2</v>
          </cell>
          <cell r="HZ235">
            <v>0.5</v>
          </cell>
          <cell r="IA235">
            <v>0.1</v>
          </cell>
          <cell r="IB235">
            <v>1</v>
          </cell>
          <cell r="IC235">
            <v>0.2</v>
          </cell>
          <cell r="ID235">
            <v>0.1</v>
          </cell>
          <cell r="IE235">
            <v>1.7</v>
          </cell>
          <cell r="IF235">
            <v>3.2</v>
          </cell>
          <cell r="IG235">
            <v>0.8</v>
          </cell>
          <cell r="IH235">
            <v>0.7</v>
          </cell>
          <cell r="II235">
            <v>1</v>
          </cell>
          <cell r="IJ235">
            <v>0</v>
          </cell>
          <cell r="IK235">
            <v>2.2000000000000002</v>
          </cell>
          <cell r="IL235">
            <v>0</v>
          </cell>
          <cell r="IM235">
            <v>0.2</v>
          </cell>
          <cell r="IN235">
            <v>0</v>
          </cell>
          <cell r="IO235">
            <v>0</v>
          </cell>
        </row>
        <row r="236">
          <cell r="B236">
            <v>154.6</v>
          </cell>
          <cell r="C236">
            <v>163</v>
          </cell>
          <cell r="D236">
            <v>177.5</v>
          </cell>
          <cell r="E236">
            <v>141</v>
          </cell>
          <cell r="F236">
            <v>155.69999999999999</v>
          </cell>
          <cell r="G236">
            <v>162.80000000000001</v>
          </cell>
          <cell r="H236">
            <v>182.1</v>
          </cell>
          <cell r="I236">
            <v>152.69999999999999</v>
          </cell>
          <cell r="J236">
            <v>139.30000000000001</v>
          </cell>
          <cell r="K236">
            <v>141.6</v>
          </cell>
          <cell r="L236">
            <v>142.6</v>
          </cell>
          <cell r="M236">
            <v>151.69999999999999</v>
          </cell>
          <cell r="N236">
            <v>201.8</v>
          </cell>
          <cell r="O236">
            <v>153.80000000000001</v>
          </cell>
          <cell r="P236">
            <v>103.7</v>
          </cell>
          <cell r="Q236">
            <v>136.19999999999999</v>
          </cell>
          <cell r="R236">
            <v>151.30000000000001</v>
          </cell>
          <cell r="S236">
            <v>124.1</v>
          </cell>
          <cell r="T236">
            <v>144.19999999999999</v>
          </cell>
          <cell r="U236">
            <v>171.7</v>
          </cell>
          <cell r="V236">
            <v>126.5</v>
          </cell>
          <cell r="W236">
            <v>156</v>
          </cell>
          <cell r="X236">
            <v>140.4</v>
          </cell>
          <cell r="Y236">
            <v>175.9</v>
          </cell>
          <cell r="Z236">
            <v>162.19999999999999</v>
          </cell>
          <cell r="AA236">
            <v>166.1</v>
          </cell>
          <cell r="AB236">
            <v>161</v>
          </cell>
          <cell r="AC236">
            <v>144.30000000000001</v>
          </cell>
          <cell r="AD236">
            <v>178.8</v>
          </cell>
          <cell r="AE236">
            <v>177.4</v>
          </cell>
          <cell r="AF236">
            <v>133.6</v>
          </cell>
          <cell r="AG236">
            <v>129</v>
          </cell>
          <cell r="AH236">
            <v>141.30000000000001</v>
          </cell>
          <cell r="AI236">
            <v>144.4</v>
          </cell>
          <cell r="AJ236">
            <v>224</v>
          </cell>
          <cell r="AK236">
            <v>165.8</v>
          </cell>
          <cell r="AL236">
            <v>177.3</v>
          </cell>
          <cell r="AM236">
            <v>147.80000000000001</v>
          </cell>
          <cell r="AN236">
            <v>164</v>
          </cell>
          <cell r="AO236">
            <v>383.4</v>
          </cell>
          <cell r="AP236">
            <v>110.9</v>
          </cell>
          <cell r="AQ236">
            <v>109.1</v>
          </cell>
          <cell r="AR236">
            <v>106.8</v>
          </cell>
          <cell r="AS236">
            <v>121.7</v>
          </cell>
          <cell r="AT236">
            <v>113.8</v>
          </cell>
          <cell r="AU236">
            <v>107.4</v>
          </cell>
          <cell r="AV236">
            <v>139.6</v>
          </cell>
          <cell r="AW236">
            <v>117</v>
          </cell>
          <cell r="AX236">
            <v>98.7</v>
          </cell>
          <cell r="AY236">
            <v>93.4</v>
          </cell>
          <cell r="AZ236">
            <v>103</v>
          </cell>
          <cell r="BA236">
            <v>99.1</v>
          </cell>
          <cell r="BB236">
            <v>105.7</v>
          </cell>
          <cell r="BC236">
            <v>91.8</v>
          </cell>
          <cell r="BD236">
            <v>171.7</v>
          </cell>
          <cell r="BE236">
            <v>124.3</v>
          </cell>
          <cell r="BF236">
            <v>141.6</v>
          </cell>
          <cell r="BG236">
            <v>154.9</v>
          </cell>
          <cell r="BH236">
            <v>149.6</v>
          </cell>
          <cell r="BI236">
            <v>170.5</v>
          </cell>
          <cell r="BJ236">
            <v>125</v>
          </cell>
          <cell r="BK236">
            <v>118.7</v>
          </cell>
          <cell r="BL236">
            <v>142.9</v>
          </cell>
          <cell r="BM236">
            <v>140.9</v>
          </cell>
          <cell r="BN236">
            <v>155.5</v>
          </cell>
          <cell r="BO236">
            <v>121.3</v>
          </cell>
          <cell r="BP236">
            <v>129.69999999999999</v>
          </cell>
          <cell r="BQ236">
            <v>131.4</v>
          </cell>
          <cell r="BR236">
            <v>138.80000000000001</v>
          </cell>
          <cell r="BS236">
            <v>109.3</v>
          </cell>
          <cell r="BT236">
            <v>104.2</v>
          </cell>
          <cell r="BU236">
            <v>106.9</v>
          </cell>
          <cell r="BV236">
            <v>98.3</v>
          </cell>
          <cell r="BW236">
            <v>97.6</v>
          </cell>
          <cell r="BX236">
            <v>111</v>
          </cell>
          <cell r="BY236">
            <v>133.6</v>
          </cell>
          <cell r="BZ236">
            <v>124.8</v>
          </cell>
          <cell r="CA236">
            <v>140.9</v>
          </cell>
          <cell r="CB236">
            <v>137.69999999999999</v>
          </cell>
          <cell r="CC236">
            <v>204.7</v>
          </cell>
          <cell r="CD236">
            <v>192.2</v>
          </cell>
          <cell r="CE236">
            <v>174</v>
          </cell>
          <cell r="CF236">
            <v>204.7</v>
          </cell>
          <cell r="CG236">
            <v>198.8</v>
          </cell>
          <cell r="CH236">
            <v>215.5</v>
          </cell>
          <cell r="CI236">
            <v>225.2</v>
          </cell>
          <cell r="CJ236">
            <v>142.4</v>
          </cell>
          <cell r="CK236">
            <v>204.2</v>
          </cell>
          <cell r="CL236">
            <v>138.19999999999999</v>
          </cell>
          <cell r="CM236">
            <v>147.19999999999999</v>
          </cell>
          <cell r="CN236">
            <v>144</v>
          </cell>
          <cell r="CO236">
            <v>101.7</v>
          </cell>
          <cell r="CP236">
            <v>175.1</v>
          </cell>
          <cell r="CQ236">
            <v>142.19999999999999</v>
          </cell>
          <cell r="CR236">
            <v>114.5</v>
          </cell>
          <cell r="CS236">
            <v>198.5</v>
          </cell>
          <cell r="CT236">
            <v>203</v>
          </cell>
          <cell r="CU236">
            <v>111.2</v>
          </cell>
          <cell r="CV236">
            <v>134.1</v>
          </cell>
          <cell r="CW236">
            <v>109</v>
          </cell>
          <cell r="CX236">
            <v>130.9</v>
          </cell>
          <cell r="CY236">
            <v>55.4</v>
          </cell>
          <cell r="CZ236">
            <v>31.2</v>
          </cell>
          <cell r="DA236">
            <v>99.7</v>
          </cell>
          <cell r="DB236">
            <v>203.8</v>
          </cell>
          <cell r="DC236">
            <v>122.9</v>
          </cell>
          <cell r="DD236">
            <v>135.80000000000001</v>
          </cell>
          <cell r="DE236">
            <v>160.19999999999999</v>
          </cell>
          <cell r="DF236">
            <v>90</v>
          </cell>
          <cell r="DG236">
            <v>95.7</v>
          </cell>
          <cell r="DH236">
            <v>142.6</v>
          </cell>
          <cell r="DI236">
            <v>133.9</v>
          </cell>
          <cell r="DJ236">
            <v>195.2</v>
          </cell>
          <cell r="DK236">
            <v>135.5</v>
          </cell>
          <cell r="DL236">
            <v>132.80000000000001</v>
          </cell>
          <cell r="DM236">
            <v>139.19999999999999</v>
          </cell>
          <cell r="DN236">
            <v>124.7</v>
          </cell>
          <cell r="DO236">
            <v>231.7</v>
          </cell>
          <cell r="DP236">
            <v>128.9</v>
          </cell>
          <cell r="DQ236">
            <v>129.30000000000001</v>
          </cell>
          <cell r="DR236">
            <v>117.7</v>
          </cell>
          <cell r="DW236">
            <v>244.4</v>
          </cell>
          <cell r="DY236">
            <v>1.4</v>
          </cell>
          <cell r="DZ236">
            <v>0.7</v>
          </cell>
          <cell r="EA236">
            <v>0.2</v>
          </cell>
          <cell r="EB236">
            <v>2.5</v>
          </cell>
          <cell r="EC236">
            <v>-0.3</v>
          </cell>
          <cell r="ED236">
            <v>0.3</v>
          </cell>
          <cell r="EE236">
            <v>0</v>
          </cell>
          <cell r="EF236">
            <v>0.1</v>
          </cell>
          <cell r="EG236">
            <v>1</v>
          </cell>
          <cell r="EH236">
            <v>1.6</v>
          </cell>
          <cell r="EI236">
            <v>1.7</v>
          </cell>
          <cell r="EJ236">
            <v>3.5</v>
          </cell>
          <cell r="EK236">
            <v>-3</v>
          </cell>
          <cell r="EL236">
            <v>11.5</v>
          </cell>
          <cell r="EM236">
            <v>-0.4</v>
          </cell>
          <cell r="EN236">
            <v>5.0999999999999996</v>
          </cell>
          <cell r="EO236">
            <v>-0.3</v>
          </cell>
          <cell r="EP236">
            <v>1.1000000000000001</v>
          </cell>
          <cell r="EQ236">
            <v>5.3</v>
          </cell>
          <cell r="ER236">
            <v>9.1999999999999993</v>
          </cell>
          <cell r="ES236">
            <v>1.8</v>
          </cell>
          <cell r="ET236">
            <v>0.5</v>
          </cell>
          <cell r="EU236">
            <v>0.9</v>
          </cell>
          <cell r="EV236">
            <v>0.1</v>
          </cell>
          <cell r="EW236">
            <v>0.8</v>
          </cell>
          <cell r="EX236">
            <v>1.2</v>
          </cell>
          <cell r="EY236">
            <v>0.6</v>
          </cell>
          <cell r="EZ236">
            <v>1</v>
          </cell>
          <cell r="FA236">
            <v>1.1000000000000001</v>
          </cell>
          <cell r="FB236">
            <v>0.1</v>
          </cell>
          <cell r="FC236">
            <v>0.1</v>
          </cell>
          <cell r="FD236">
            <v>0.5</v>
          </cell>
          <cell r="FE236">
            <v>0.7</v>
          </cell>
          <cell r="FF236">
            <v>2</v>
          </cell>
          <cell r="FG236">
            <v>0.7</v>
          </cell>
          <cell r="FH236">
            <v>1</v>
          </cell>
          <cell r="FI236">
            <v>1.5</v>
          </cell>
          <cell r="FJ236">
            <v>0.3</v>
          </cell>
          <cell r="FK236">
            <v>0.7</v>
          </cell>
          <cell r="FL236">
            <v>0.1</v>
          </cell>
          <cell r="FM236">
            <v>-1.4</v>
          </cell>
          <cell r="FN236">
            <v>-0.5</v>
          </cell>
          <cell r="FO236">
            <v>-0.4</v>
          </cell>
          <cell r="FP236">
            <v>-0.9</v>
          </cell>
          <cell r="FQ236">
            <v>-2.7</v>
          </cell>
          <cell r="FR236">
            <v>-3.8</v>
          </cell>
          <cell r="FS236">
            <v>1.1000000000000001</v>
          </cell>
          <cell r="FT236">
            <v>-1</v>
          </cell>
          <cell r="FU236">
            <v>-0.1</v>
          </cell>
          <cell r="FV236">
            <v>-1.2</v>
          </cell>
          <cell r="FW236">
            <v>-0.2</v>
          </cell>
          <cell r="FX236">
            <v>1.2</v>
          </cell>
          <cell r="FY236">
            <v>-0.9</v>
          </cell>
          <cell r="FZ236">
            <v>-2.2999999999999998</v>
          </cell>
          <cell r="GA236">
            <v>0.6</v>
          </cell>
          <cell r="GB236">
            <v>0.9</v>
          </cell>
          <cell r="GC236">
            <v>0.5</v>
          </cell>
          <cell r="GD236">
            <v>0.5</v>
          </cell>
          <cell r="GE236">
            <v>0.5</v>
          </cell>
          <cell r="GF236">
            <v>0.4</v>
          </cell>
          <cell r="GG236">
            <v>0.6</v>
          </cell>
          <cell r="GH236">
            <v>1.2</v>
          </cell>
          <cell r="GI236">
            <v>1.5</v>
          </cell>
          <cell r="GJ236">
            <v>0</v>
          </cell>
          <cell r="GK236">
            <v>0.7</v>
          </cell>
          <cell r="GL236">
            <v>0.6</v>
          </cell>
          <cell r="GM236">
            <v>0.6</v>
          </cell>
          <cell r="GN236">
            <v>0.8</v>
          </cell>
          <cell r="GO236">
            <v>0.4</v>
          </cell>
          <cell r="GP236">
            <v>0</v>
          </cell>
          <cell r="GQ236">
            <v>0</v>
          </cell>
          <cell r="GR236">
            <v>0.5</v>
          </cell>
          <cell r="GS236">
            <v>-2.6</v>
          </cell>
          <cell r="GT236">
            <v>1.5</v>
          </cell>
          <cell r="GU236">
            <v>-0.9</v>
          </cell>
          <cell r="GV236">
            <v>0.9</v>
          </cell>
          <cell r="GW236">
            <v>2.2999999999999998</v>
          </cell>
          <cell r="GX236">
            <v>-0.3</v>
          </cell>
          <cell r="GY236">
            <v>0.6</v>
          </cell>
          <cell r="GZ236">
            <v>0.9</v>
          </cell>
          <cell r="HA236">
            <v>2.6</v>
          </cell>
          <cell r="HB236">
            <v>1.2</v>
          </cell>
          <cell r="HC236">
            <v>0.9</v>
          </cell>
          <cell r="HD236">
            <v>-0.6</v>
          </cell>
          <cell r="HE236">
            <v>0.2</v>
          </cell>
          <cell r="HF236">
            <v>0</v>
          </cell>
          <cell r="HG236">
            <v>0.4</v>
          </cell>
          <cell r="HH236">
            <v>1.2</v>
          </cell>
          <cell r="HI236">
            <v>-4.0999999999999996</v>
          </cell>
          <cell r="HJ236">
            <v>1.4</v>
          </cell>
          <cell r="HK236">
            <v>1.4</v>
          </cell>
          <cell r="HL236">
            <v>1.5</v>
          </cell>
          <cell r="HM236">
            <v>2.5</v>
          </cell>
          <cell r="HN236">
            <v>0.1</v>
          </cell>
          <cell r="HO236">
            <v>0.5</v>
          </cell>
          <cell r="HP236">
            <v>0.3</v>
          </cell>
          <cell r="HQ236">
            <v>0.6</v>
          </cell>
          <cell r="HR236">
            <v>0.3</v>
          </cell>
          <cell r="HS236">
            <v>0.7</v>
          </cell>
          <cell r="HT236">
            <v>0.2</v>
          </cell>
          <cell r="HU236">
            <v>0.8</v>
          </cell>
          <cell r="HV236">
            <v>0.5</v>
          </cell>
          <cell r="HW236">
            <v>-1.6</v>
          </cell>
          <cell r="HX236">
            <v>1.5</v>
          </cell>
          <cell r="HY236">
            <v>0.8</v>
          </cell>
          <cell r="HZ236">
            <v>0.1</v>
          </cell>
          <cell r="IA236">
            <v>1.3</v>
          </cell>
          <cell r="IB236">
            <v>-0.2</v>
          </cell>
          <cell r="IC236">
            <v>-0.9</v>
          </cell>
          <cell r="ID236">
            <v>-3</v>
          </cell>
          <cell r="IE236">
            <v>1</v>
          </cell>
          <cell r="IF236">
            <v>-1.7</v>
          </cell>
          <cell r="IG236">
            <v>0.3</v>
          </cell>
          <cell r="IH236">
            <v>0.4</v>
          </cell>
          <cell r="II236">
            <v>2.1</v>
          </cell>
          <cell r="IJ236">
            <v>4.3</v>
          </cell>
          <cell r="IK236">
            <v>-0.5</v>
          </cell>
          <cell r="IL236">
            <v>0.1</v>
          </cell>
          <cell r="IM236">
            <v>0.2</v>
          </cell>
          <cell r="IN236">
            <v>0</v>
          </cell>
          <cell r="IO236">
            <v>0</v>
          </cell>
        </row>
        <row r="237">
          <cell r="B237">
            <v>156</v>
          </cell>
          <cell r="C237">
            <v>165.6</v>
          </cell>
          <cell r="D237">
            <v>180.7</v>
          </cell>
          <cell r="E237">
            <v>142.4</v>
          </cell>
          <cell r="F237">
            <v>158.4</v>
          </cell>
          <cell r="G237">
            <v>163.1</v>
          </cell>
          <cell r="H237">
            <v>181.8</v>
          </cell>
          <cell r="I237">
            <v>152.80000000000001</v>
          </cell>
          <cell r="J237">
            <v>142.1</v>
          </cell>
          <cell r="K237">
            <v>141.19999999999999</v>
          </cell>
          <cell r="L237">
            <v>144</v>
          </cell>
          <cell r="M237">
            <v>156.4</v>
          </cell>
          <cell r="N237">
            <v>204.6</v>
          </cell>
          <cell r="O237">
            <v>157.4</v>
          </cell>
          <cell r="P237">
            <v>103.3</v>
          </cell>
          <cell r="Q237">
            <v>134.80000000000001</v>
          </cell>
          <cell r="R237">
            <v>151.69999999999999</v>
          </cell>
          <cell r="S237">
            <v>124.3</v>
          </cell>
          <cell r="T237">
            <v>145</v>
          </cell>
          <cell r="U237">
            <v>165.7</v>
          </cell>
          <cell r="V237">
            <v>132</v>
          </cell>
          <cell r="W237">
            <v>158.6</v>
          </cell>
          <cell r="X237">
            <v>141.1</v>
          </cell>
          <cell r="Y237">
            <v>180.8</v>
          </cell>
          <cell r="Z237">
            <v>163.80000000000001</v>
          </cell>
          <cell r="AA237">
            <v>167.3</v>
          </cell>
          <cell r="AB237">
            <v>162.80000000000001</v>
          </cell>
          <cell r="AC237">
            <v>144.80000000000001</v>
          </cell>
          <cell r="AD237">
            <v>174.4</v>
          </cell>
          <cell r="AE237">
            <v>180.3</v>
          </cell>
          <cell r="AF237">
            <v>130.6</v>
          </cell>
          <cell r="AG237">
            <v>129.19999999999999</v>
          </cell>
          <cell r="AH237">
            <v>145.1</v>
          </cell>
          <cell r="AI237">
            <v>146</v>
          </cell>
          <cell r="AJ237">
            <v>226.9</v>
          </cell>
          <cell r="AK237">
            <v>167.1</v>
          </cell>
          <cell r="AL237">
            <v>179.5</v>
          </cell>
          <cell r="AM237">
            <v>148.6</v>
          </cell>
          <cell r="AN237">
            <v>164.1</v>
          </cell>
          <cell r="AO237">
            <v>391.8</v>
          </cell>
          <cell r="AP237">
            <v>109.4</v>
          </cell>
          <cell r="AQ237">
            <v>106.6</v>
          </cell>
          <cell r="AR237">
            <v>104.2</v>
          </cell>
          <cell r="AS237">
            <v>119.7</v>
          </cell>
          <cell r="AT237">
            <v>112.4</v>
          </cell>
          <cell r="AU237">
            <v>106.1</v>
          </cell>
          <cell r="AV237">
            <v>137.69999999999999</v>
          </cell>
          <cell r="AW237">
            <v>113.3</v>
          </cell>
          <cell r="AX237">
            <v>97.2</v>
          </cell>
          <cell r="AY237">
            <v>91.8</v>
          </cell>
          <cell r="AZ237">
            <v>101.3</v>
          </cell>
          <cell r="BA237">
            <v>98.1</v>
          </cell>
          <cell r="BB237">
            <v>105.8</v>
          </cell>
          <cell r="BC237">
            <v>91.9</v>
          </cell>
          <cell r="BD237">
            <v>172.8</v>
          </cell>
          <cell r="BE237">
            <v>125.5</v>
          </cell>
          <cell r="BF237">
            <v>142.19999999999999</v>
          </cell>
          <cell r="BG237">
            <v>157.4</v>
          </cell>
          <cell r="BH237">
            <v>152</v>
          </cell>
          <cell r="BI237">
            <v>175.3</v>
          </cell>
          <cell r="BJ237">
            <v>125.7</v>
          </cell>
          <cell r="BK237">
            <v>120</v>
          </cell>
          <cell r="BL237">
            <v>144.9</v>
          </cell>
          <cell r="BM237">
            <v>140.9</v>
          </cell>
          <cell r="BN237">
            <v>156</v>
          </cell>
          <cell r="BO237">
            <v>119.7</v>
          </cell>
          <cell r="BP237">
            <v>127</v>
          </cell>
          <cell r="BQ237">
            <v>128.1</v>
          </cell>
          <cell r="BR237">
            <v>139.30000000000001</v>
          </cell>
          <cell r="BS237">
            <v>104.8</v>
          </cell>
          <cell r="BT237">
            <v>102.9</v>
          </cell>
          <cell r="BU237">
            <v>107.2</v>
          </cell>
          <cell r="BV237">
            <v>95.4</v>
          </cell>
          <cell r="BW237">
            <v>93.4</v>
          </cell>
          <cell r="BX237">
            <v>110.7</v>
          </cell>
          <cell r="BY237">
            <v>132.5</v>
          </cell>
          <cell r="BZ237">
            <v>122.6</v>
          </cell>
          <cell r="CA237">
            <v>141.4</v>
          </cell>
          <cell r="CB237">
            <v>136.9</v>
          </cell>
          <cell r="CC237">
            <v>206.9</v>
          </cell>
          <cell r="CD237">
            <v>198.7</v>
          </cell>
          <cell r="CE237">
            <v>175.2</v>
          </cell>
          <cell r="CF237">
            <v>206.9</v>
          </cell>
          <cell r="CG237">
            <v>206.7</v>
          </cell>
          <cell r="CH237">
            <v>217.2</v>
          </cell>
          <cell r="CI237">
            <v>226.4</v>
          </cell>
          <cell r="CJ237">
            <v>142.30000000000001</v>
          </cell>
          <cell r="CK237">
            <v>208.2</v>
          </cell>
          <cell r="CL237">
            <v>161.4</v>
          </cell>
          <cell r="CM237">
            <v>145.80000000000001</v>
          </cell>
          <cell r="CN237">
            <v>142.5</v>
          </cell>
          <cell r="CO237">
            <v>100.3</v>
          </cell>
          <cell r="CP237">
            <v>170.3</v>
          </cell>
          <cell r="CQ237">
            <v>144</v>
          </cell>
          <cell r="CR237">
            <v>115.6</v>
          </cell>
          <cell r="CS237">
            <v>199.4</v>
          </cell>
          <cell r="CT237">
            <v>205.4</v>
          </cell>
          <cell r="CU237">
            <v>111.6</v>
          </cell>
          <cell r="CV237">
            <v>134.1</v>
          </cell>
          <cell r="CW237">
            <v>109.4</v>
          </cell>
          <cell r="CX237">
            <v>131.80000000000001</v>
          </cell>
          <cell r="CY237">
            <v>53.9</v>
          </cell>
          <cell r="CZ237">
            <v>29.2</v>
          </cell>
          <cell r="DA237">
            <v>99</v>
          </cell>
          <cell r="DB237">
            <v>204.8</v>
          </cell>
          <cell r="DC237">
            <v>123.8</v>
          </cell>
          <cell r="DD237">
            <v>136.30000000000001</v>
          </cell>
          <cell r="DE237">
            <v>161.6</v>
          </cell>
          <cell r="DF237">
            <v>89.7</v>
          </cell>
          <cell r="DG237">
            <v>97.9</v>
          </cell>
          <cell r="DH237">
            <v>143.5</v>
          </cell>
          <cell r="DI237">
            <v>136.30000000000001</v>
          </cell>
          <cell r="DJ237">
            <v>196.3</v>
          </cell>
          <cell r="DK237">
            <v>136.6</v>
          </cell>
          <cell r="DL237">
            <v>135</v>
          </cell>
          <cell r="DM237">
            <v>145</v>
          </cell>
          <cell r="DN237">
            <v>123.1</v>
          </cell>
          <cell r="DO237">
            <v>245.7</v>
          </cell>
          <cell r="DP237">
            <v>137.1</v>
          </cell>
          <cell r="DQ237">
            <v>138.30000000000001</v>
          </cell>
          <cell r="DR237">
            <v>123.9</v>
          </cell>
          <cell r="DW237">
            <v>245.9</v>
          </cell>
          <cell r="DY237">
            <v>0.9</v>
          </cell>
          <cell r="DZ237">
            <v>1.6</v>
          </cell>
          <cell r="EA237">
            <v>1.8</v>
          </cell>
          <cell r="EB237">
            <v>1</v>
          </cell>
          <cell r="EC237">
            <v>1.7</v>
          </cell>
          <cell r="ED237">
            <v>0.2</v>
          </cell>
          <cell r="EE237">
            <v>-0.2</v>
          </cell>
          <cell r="EF237">
            <v>0.1</v>
          </cell>
          <cell r="EG237">
            <v>2</v>
          </cell>
          <cell r="EH237">
            <v>-0.3</v>
          </cell>
          <cell r="EI237">
            <v>1</v>
          </cell>
          <cell r="EJ237">
            <v>3.1</v>
          </cell>
          <cell r="EK237">
            <v>1.4</v>
          </cell>
          <cell r="EL237">
            <v>2.2999999999999998</v>
          </cell>
          <cell r="EM237">
            <v>-0.4</v>
          </cell>
          <cell r="EN237">
            <v>-1</v>
          </cell>
          <cell r="EO237">
            <v>0.3</v>
          </cell>
          <cell r="EP237">
            <v>0.2</v>
          </cell>
          <cell r="EQ237">
            <v>0.6</v>
          </cell>
          <cell r="ER237">
            <v>-3.5</v>
          </cell>
          <cell r="ES237">
            <v>4.3</v>
          </cell>
          <cell r="ET237">
            <v>1.7</v>
          </cell>
          <cell r="EU237">
            <v>0.5</v>
          </cell>
          <cell r="EV237">
            <v>2.8</v>
          </cell>
          <cell r="EW237">
            <v>1</v>
          </cell>
          <cell r="EX237">
            <v>0.7</v>
          </cell>
          <cell r="EY237">
            <v>1.1000000000000001</v>
          </cell>
          <cell r="EZ237">
            <v>0.3</v>
          </cell>
          <cell r="FA237">
            <v>-2.5</v>
          </cell>
          <cell r="FB237">
            <v>1.6</v>
          </cell>
          <cell r="FC237">
            <v>-2.2000000000000002</v>
          </cell>
          <cell r="FD237">
            <v>0.2</v>
          </cell>
          <cell r="FE237">
            <v>2.7</v>
          </cell>
          <cell r="FF237">
            <v>1.1000000000000001</v>
          </cell>
          <cell r="FG237">
            <v>1.3</v>
          </cell>
          <cell r="FH237">
            <v>0.8</v>
          </cell>
          <cell r="FI237">
            <v>1.2</v>
          </cell>
          <cell r="FJ237">
            <v>0.5</v>
          </cell>
          <cell r="FK237">
            <v>0.1</v>
          </cell>
          <cell r="FL237">
            <v>2.2000000000000002</v>
          </cell>
          <cell r="FM237">
            <v>-1.4</v>
          </cell>
          <cell r="FN237">
            <v>-2.2999999999999998</v>
          </cell>
          <cell r="FO237">
            <v>-2.4</v>
          </cell>
          <cell r="FP237">
            <v>-1.6</v>
          </cell>
          <cell r="FQ237">
            <v>-1.2</v>
          </cell>
          <cell r="FR237">
            <v>-1.2</v>
          </cell>
          <cell r="FS237">
            <v>-1.4</v>
          </cell>
          <cell r="FT237">
            <v>-3.2</v>
          </cell>
          <cell r="FU237">
            <v>-1.5</v>
          </cell>
          <cell r="FV237">
            <v>-1.7</v>
          </cell>
          <cell r="FW237">
            <v>-1.7</v>
          </cell>
          <cell r="FX237">
            <v>-1</v>
          </cell>
          <cell r="FY237">
            <v>0.1</v>
          </cell>
          <cell r="FZ237">
            <v>0.1</v>
          </cell>
          <cell r="GA237">
            <v>0.6</v>
          </cell>
          <cell r="GB237">
            <v>1</v>
          </cell>
          <cell r="GC237">
            <v>0.4</v>
          </cell>
          <cell r="GD237">
            <v>1.6</v>
          </cell>
          <cell r="GE237">
            <v>1.6</v>
          </cell>
          <cell r="GF237">
            <v>2.8</v>
          </cell>
          <cell r="GG237">
            <v>0.6</v>
          </cell>
          <cell r="GH237">
            <v>1.1000000000000001</v>
          </cell>
          <cell r="GI237">
            <v>1.4</v>
          </cell>
          <cell r="GJ237">
            <v>0</v>
          </cell>
          <cell r="GK237">
            <v>0.3</v>
          </cell>
          <cell r="GL237">
            <v>-1.3</v>
          </cell>
          <cell r="GM237">
            <v>-2.1</v>
          </cell>
          <cell r="GN237">
            <v>-2.5</v>
          </cell>
          <cell r="GO237">
            <v>0.4</v>
          </cell>
          <cell r="GP237">
            <v>-4.0999999999999996</v>
          </cell>
          <cell r="GQ237">
            <v>-1.2</v>
          </cell>
          <cell r="GR237">
            <v>0.3</v>
          </cell>
          <cell r="GS237">
            <v>-3</v>
          </cell>
          <cell r="GT237">
            <v>-4.3</v>
          </cell>
          <cell r="GU237">
            <v>-0.3</v>
          </cell>
          <cell r="GV237">
            <v>-0.8</v>
          </cell>
          <cell r="GW237">
            <v>-1.8</v>
          </cell>
          <cell r="GX237">
            <v>0.4</v>
          </cell>
          <cell r="GY237">
            <v>-0.6</v>
          </cell>
          <cell r="GZ237">
            <v>1.1000000000000001</v>
          </cell>
          <cell r="HA237">
            <v>3.4</v>
          </cell>
          <cell r="HB237">
            <v>0.7</v>
          </cell>
          <cell r="HC237">
            <v>1.1000000000000001</v>
          </cell>
          <cell r="HD237">
            <v>4</v>
          </cell>
          <cell r="HE237">
            <v>0.8</v>
          </cell>
          <cell r="HF237">
            <v>0.5</v>
          </cell>
          <cell r="HG237">
            <v>-0.1</v>
          </cell>
          <cell r="HH237">
            <v>2</v>
          </cell>
          <cell r="HI237">
            <v>16.8</v>
          </cell>
          <cell r="HJ237">
            <v>-1</v>
          </cell>
          <cell r="HK237">
            <v>-1</v>
          </cell>
          <cell r="HL237">
            <v>-1.4</v>
          </cell>
          <cell r="HM237">
            <v>-2.7</v>
          </cell>
          <cell r="HN237">
            <v>1.3</v>
          </cell>
          <cell r="HO237">
            <v>1</v>
          </cell>
          <cell r="HP237">
            <v>0.5</v>
          </cell>
          <cell r="HQ237">
            <v>1.2</v>
          </cell>
          <cell r="HR237">
            <v>0.4</v>
          </cell>
          <cell r="HS237">
            <v>0</v>
          </cell>
          <cell r="HT237">
            <v>0.4</v>
          </cell>
          <cell r="HU237">
            <v>0.7</v>
          </cell>
          <cell r="HV237">
            <v>-2.7</v>
          </cell>
          <cell r="HW237">
            <v>-6.4</v>
          </cell>
          <cell r="HX237">
            <v>-0.7</v>
          </cell>
          <cell r="HY237">
            <v>0.5</v>
          </cell>
          <cell r="HZ237">
            <v>0.7</v>
          </cell>
          <cell r="IA237">
            <v>0.4</v>
          </cell>
          <cell r="IB237">
            <v>0.9</v>
          </cell>
          <cell r="IC237">
            <v>-0.3</v>
          </cell>
          <cell r="ID237">
            <v>2.2999999999999998</v>
          </cell>
          <cell r="IE237">
            <v>0.6</v>
          </cell>
          <cell r="IF237">
            <v>1.8</v>
          </cell>
          <cell r="IG237">
            <v>0.6</v>
          </cell>
          <cell r="IH237">
            <v>0.8</v>
          </cell>
          <cell r="II237">
            <v>1.7</v>
          </cell>
          <cell r="IJ237">
            <v>4.2</v>
          </cell>
          <cell r="IK237">
            <v>-1.3</v>
          </cell>
          <cell r="IL237">
            <v>6</v>
          </cell>
          <cell r="IM237">
            <v>6.4</v>
          </cell>
          <cell r="IN237">
            <v>7</v>
          </cell>
          <cell r="IO237">
            <v>5.3</v>
          </cell>
        </row>
        <row r="238">
          <cell r="B238">
            <v>156.19999999999999</v>
          </cell>
          <cell r="C238">
            <v>168.4</v>
          </cell>
          <cell r="D238">
            <v>184.1</v>
          </cell>
          <cell r="E238">
            <v>144.9</v>
          </cell>
          <cell r="F238">
            <v>160.5</v>
          </cell>
          <cell r="G238">
            <v>164.9</v>
          </cell>
          <cell r="H238">
            <v>183.7</v>
          </cell>
          <cell r="I238">
            <v>155.19999999999999</v>
          </cell>
          <cell r="J238">
            <v>141.6</v>
          </cell>
          <cell r="K238">
            <v>142.6</v>
          </cell>
          <cell r="L238">
            <v>144.9</v>
          </cell>
          <cell r="M238">
            <v>160.1</v>
          </cell>
          <cell r="N238">
            <v>202.1</v>
          </cell>
          <cell r="O238">
            <v>166.2</v>
          </cell>
          <cell r="P238">
            <v>100.2</v>
          </cell>
          <cell r="Q238">
            <v>136.80000000000001</v>
          </cell>
          <cell r="R238">
            <v>152.5</v>
          </cell>
          <cell r="S238">
            <v>125.2</v>
          </cell>
          <cell r="T238">
            <v>137.9</v>
          </cell>
          <cell r="U238">
            <v>148.30000000000001</v>
          </cell>
          <cell r="V238">
            <v>132.1</v>
          </cell>
          <cell r="W238">
            <v>160.5</v>
          </cell>
          <cell r="X238">
            <v>143</v>
          </cell>
          <cell r="Y238">
            <v>182.9</v>
          </cell>
          <cell r="Z238">
            <v>165.1</v>
          </cell>
          <cell r="AA238">
            <v>169.4</v>
          </cell>
          <cell r="AB238">
            <v>163.69999999999999</v>
          </cell>
          <cell r="AC238">
            <v>144.9</v>
          </cell>
          <cell r="AD238">
            <v>170.7</v>
          </cell>
          <cell r="AE238">
            <v>175.6</v>
          </cell>
          <cell r="AF238">
            <v>134.5</v>
          </cell>
          <cell r="AG238">
            <v>128.69999999999999</v>
          </cell>
          <cell r="AH238">
            <v>147.80000000000001</v>
          </cell>
          <cell r="AI238">
            <v>145.30000000000001</v>
          </cell>
          <cell r="AJ238">
            <v>228.1</v>
          </cell>
          <cell r="AK238">
            <v>167.6</v>
          </cell>
          <cell r="AL238">
            <v>180.4</v>
          </cell>
          <cell r="AM238">
            <v>148.19999999999999</v>
          </cell>
          <cell r="AN238">
            <v>165</v>
          </cell>
          <cell r="AO238">
            <v>395.8</v>
          </cell>
          <cell r="AP238">
            <v>110.3</v>
          </cell>
          <cell r="AQ238">
            <v>108.7</v>
          </cell>
          <cell r="AR238">
            <v>106.3</v>
          </cell>
          <cell r="AS238">
            <v>121.4</v>
          </cell>
          <cell r="AT238">
            <v>112.9</v>
          </cell>
          <cell r="AU238">
            <v>106.3</v>
          </cell>
          <cell r="AV238">
            <v>139.6</v>
          </cell>
          <cell r="AW238">
            <v>115.9</v>
          </cell>
          <cell r="AX238">
            <v>97</v>
          </cell>
          <cell r="AY238">
            <v>91.2</v>
          </cell>
          <cell r="AZ238">
            <v>101.1</v>
          </cell>
          <cell r="BA238">
            <v>98.5</v>
          </cell>
          <cell r="BB238">
            <v>106.5</v>
          </cell>
          <cell r="BC238">
            <v>91.6</v>
          </cell>
          <cell r="BD238">
            <v>174.8</v>
          </cell>
          <cell r="BE238">
            <v>126.2</v>
          </cell>
          <cell r="BF238">
            <v>143.19999999999999</v>
          </cell>
          <cell r="BG238">
            <v>156.5</v>
          </cell>
          <cell r="BH238">
            <v>150</v>
          </cell>
          <cell r="BI238">
            <v>176.1</v>
          </cell>
          <cell r="BJ238">
            <v>125.7</v>
          </cell>
          <cell r="BK238">
            <v>121</v>
          </cell>
          <cell r="BL238">
            <v>146.19999999999999</v>
          </cell>
          <cell r="BM238">
            <v>140.9</v>
          </cell>
          <cell r="BN238">
            <v>157.69999999999999</v>
          </cell>
          <cell r="BO238">
            <v>121.2</v>
          </cell>
          <cell r="BP238">
            <v>128.4</v>
          </cell>
          <cell r="BQ238">
            <v>129</v>
          </cell>
          <cell r="BR238">
            <v>140.69999999999999</v>
          </cell>
          <cell r="BS238">
            <v>108.6</v>
          </cell>
          <cell r="BT238">
            <v>104.7</v>
          </cell>
          <cell r="BU238">
            <v>109.1</v>
          </cell>
          <cell r="BV238">
            <v>95.8</v>
          </cell>
          <cell r="BW238">
            <v>96.9</v>
          </cell>
          <cell r="BX238">
            <v>111.2</v>
          </cell>
          <cell r="BY238">
            <v>133.80000000000001</v>
          </cell>
          <cell r="BZ238">
            <v>125.4</v>
          </cell>
          <cell r="CA238">
            <v>142.9</v>
          </cell>
          <cell r="CB238">
            <v>137.69999999999999</v>
          </cell>
          <cell r="CC238">
            <v>208.6</v>
          </cell>
          <cell r="CD238">
            <v>201.5</v>
          </cell>
          <cell r="CE238">
            <v>176.4</v>
          </cell>
          <cell r="CF238">
            <v>208.6</v>
          </cell>
          <cell r="CG238">
            <v>211.6</v>
          </cell>
          <cell r="CH238">
            <v>225</v>
          </cell>
          <cell r="CI238">
            <v>235.9</v>
          </cell>
          <cell r="CJ238">
            <v>143.69999999999999</v>
          </cell>
          <cell r="CK238">
            <v>211.7</v>
          </cell>
          <cell r="CL238">
            <v>158.5</v>
          </cell>
          <cell r="CM238">
            <v>148.80000000000001</v>
          </cell>
          <cell r="CN238">
            <v>145.6</v>
          </cell>
          <cell r="CO238">
            <v>99.2</v>
          </cell>
          <cell r="CP238">
            <v>182.6</v>
          </cell>
          <cell r="CQ238">
            <v>145.69999999999999</v>
          </cell>
          <cell r="CR238">
            <v>115.8</v>
          </cell>
          <cell r="CS238">
            <v>200.8</v>
          </cell>
          <cell r="CT238">
            <v>205.4</v>
          </cell>
          <cell r="CU238">
            <v>110.6</v>
          </cell>
          <cell r="CV238">
            <v>134.1</v>
          </cell>
          <cell r="CW238">
            <v>108.4</v>
          </cell>
          <cell r="CX238">
            <v>130.1</v>
          </cell>
          <cell r="CY238">
            <v>53.4</v>
          </cell>
          <cell r="CZ238">
            <v>28.8</v>
          </cell>
          <cell r="DA238">
            <v>98.2</v>
          </cell>
          <cell r="DB238">
            <v>205.3</v>
          </cell>
          <cell r="DC238">
            <v>124</v>
          </cell>
          <cell r="DD238">
            <v>136.6</v>
          </cell>
          <cell r="DE238">
            <v>162</v>
          </cell>
          <cell r="DF238">
            <v>89.2</v>
          </cell>
          <cell r="DG238">
            <v>97.9</v>
          </cell>
          <cell r="DH238">
            <v>145.19999999999999</v>
          </cell>
          <cell r="DI238">
            <v>137.30000000000001</v>
          </cell>
          <cell r="DJ238">
            <v>197.3</v>
          </cell>
          <cell r="DK238">
            <v>136.4</v>
          </cell>
          <cell r="DL238">
            <v>130.9</v>
          </cell>
          <cell r="DM238">
            <v>136.69999999999999</v>
          </cell>
          <cell r="DN238">
            <v>123.5</v>
          </cell>
          <cell r="DO238">
            <v>245.9</v>
          </cell>
          <cell r="DP238">
            <v>137.69999999999999</v>
          </cell>
          <cell r="DQ238">
            <v>138.30000000000001</v>
          </cell>
          <cell r="DR238">
            <v>123.9</v>
          </cell>
          <cell r="DS238">
            <v>100</v>
          </cell>
          <cell r="DT238">
            <v>100</v>
          </cell>
          <cell r="DU238">
            <v>100</v>
          </cell>
          <cell r="DV238">
            <v>100</v>
          </cell>
          <cell r="DW238">
            <v>248.6</v>
          </cell>
          <cell r="DY238">
            <v>0.1</v>
          </cell>
          <cell r="DZ238">
            <v>1.7</v>
          </cell>
          <cell r="EA238">
            <v>1.9</v>
          </cell>
          <cell r="EB238">
            <v>1.8</v>
          </cell>
          <cell r="EC238">
            <v>1.3</v>
          </cell>
          <cell r="ED238">
            <v>1.1000000000000001</v>
          </cell>
          <cell r="EE238">
            <v>1</v>
          </cell>
          <cell r="EF238">
            <v>1.6</v>
          </cell>
          <cell r="EG238">
            <v>-0.4</v>
          </cell>
          <cell r="EH238">
            <v>1</v>
          </cell>
          <cell r="EI238">
            <v>0.6</v>
          </cell>
          <cell r="EJ238">
            <v>2.4</v>
          </cell>
          <cell r="EK238">
            <v>-1.2</v>
          </cell>
          <cell r="EL238">
            <v>5.6</v>
          </cell>
          <cell r="EM238">
            <v>-3</v>
          </cell>
          <cell r="EN238">
            <v>1.5</v>
          </cell>
          <cell r="EO238">
            <v>0.5</v>
          </cell>
          <cell r="EP238">
            <v>0.7</v>
          </cell>
          <cell r="EQ238">
            <v>-4.9000000000000004</v>
          </cell>
          <cell r="ER238">
            <v>-10.5</v>
          </cell>
          <cell r="ES238">
            <v>0.1</v>
          </cell>
          <cell r="ET238">
            <v>1.2</v>
          </cell>
          <cell r="EU238">
            <v>1.3</v>
          </cell>
          <cell r="EV238">
            <v>1.2</v>
          </cell>
          <cell r="EW238">
            <v>0.8</v>
          </cell>
          <cell r="EX238">
            <v>1.3</v>
          </cell>
          <cell r="EY238">
            <v>0.6</v>
          </cell>
          <cell r="EZ238">
            <v>0.1</v>
          </cell>
          <cell r="FA238">
            <v>-2.1</v>
          </cell>
          <cell r="FB238">
            <v>-2.6</v>
          </cell>
          <cell r="FC238">
            <v>3</v>
          </cell>
          <cell r="FD238">
            <v>-0.4</v>
          </cell>
          <cell r="FE238">
            <v>1.9</v>
          </cell>
          <cell r="FF238">
            <v>-0.5</v>
          </cell>
          <cell r="FG238">
            <v>0.5</v>
          </cell>
          <cell r="FH238">
            <v>0.3</v>
          </cell>
          <cell r="FI238">
            <v>0.5</v>
          </cell>
          <cell r="FJ238">
            <v>-0.3</v>
          </cell>
          <cell r="FK238">
            <v>0.5</v>
          </cell>
          <cell r="FL238">
            <v>1</v>
          </cell>
          <cell r="FM238">
            <v>0.8</v>
          </cell>
          <cell r="FN238">
            <v>2</v>
          </cell>
          <cell r="FO238">
            <v>2</v>
          </cell>
          <cell r="FP238">
            <v>1.4</v>
          </cell>
          <cell r="FQ238">
            <v>0.4</v>
          </cell>
          <cell r="FR238">
            <v>0.2</v>
          </cell>
          <cell r="FS238">
            <v>1.4</v>
          </cell>
          <cell r="FT238">
            <v>2.2999999999999998</v>
          </cell>
          <cell r="FU238">
            <v>-0.2</v>
          </cell>
          <cell r="FV238">
            <v>-0.7</v>
          </cell>
          <cell r="FW238">
            <v>-0.2</v>
          </cell>
          <cell r="FX238">
            <v>0.4</v>
          </cell>
          <cell r="FY238">
            <v>0.7</v>
          </cell>
          <cell r="FZ238">
            <v>-0.3</v>
          </cell>
          <cell r="GA238">
            <v>1.2</v>
          </cell>
          <cell r="GB238">
            <v>0.6</v>
          </cell>
          <cell r="GC238">
            <v>0.7</v>
          </cell>
          <cell r="GD238">
            <v>-0.6</v>
          </cell>
          <cell r="GE238">
            <v>-1.3</v>
          </cell>
          <cell r="GF238">
            <v>0.5</v>
          </cell>
          <cell r="GG238">
            <v>0</v>
          </cell>
          <cell r="GH238">
            <v>0.8</v>
          </cell>
          <cell r="GI238">
            <v>0.9</v>
          </cell>
          <cell r="GJ238">
            <v>0</v>
          </cell>
          <cell r="GK238">
            <v>1.1000000000000001</v>
          </cell>
          <cell r="GL238">
            <v>1.3</v>
          </cell>
          <cell r="GM238">
            <v>1.1000000000000001</v>
          </cell>
          <cell r="GN238">
            <v>0.7</v>
          </cell>
          <cell r="GO238">
            <v>1</v>
          </cell>
          <cell r="GP238">
            <v>3.6</v>
          </cell>
          <cell r="GQ238">
            <v>1.7</v>
          </cell>
          <cell r="GR238">
            <v>1.8</v>
          </cell>
          <cell r="GS238">
            <v>0.4</v>
          </cell>
          <cell r="GT238">
            <v>3.7</v>
          </cell>
          <cell r="GU238">
            <v>0.5</v>
          </cell>
          <cell r="GV238">
            <v>1</v>
          </cell>
          <cell r="GW238">
            <v>2.2999999999999998</v>
          </cell>
          <cell r="GX238">
            <v>1.1000000000000001</v>
          </cell>
          <cell r="GY238">
            <v>0.6</v>
          </cell>
          <cell r="GZ238">
            <v>0.8</v>
          </cell>
          <cell r="HA238">
            <v>1.4</v>
          </cell>
          <cell r="HB238">
            <v>0.7</v>
          </cell>
          <cell r="HC238">
            <v>0.8</v>
          </cell>
          <cell r="HD238">
            <v>2.4</v>
          </cell>
          <cell r="HE238">
            <v>3.6</v>
          </cell>
          <cell r="HF238">
            <v>4.2</v>
          </cell>
          <cell r="HG238">
            <v>1</v>
          </cell>
          <cell r="HH238">
            <v>1.7</v>
          </cell>
          <cell r="HI238">
            <v>-1.8</v>
          </cell>
          <cell r="HJ238">
            <v>2.1</v>
          </cell>
          <cell r="HK238">
            <v>2.2000000000000002</v>
          </cell>
          <cell r="HL238">
            <v>-1.1000000000000001</v>
          </cell>
          <cell r="HM238">
            <v>7.2</v>
          </cell>
          <cell r="HN238">
            <v>1.2</v>
          </cell>
          <cell r="HO238">
            <v>0.2</v>
          </cell>
          <cell r="HP238">
            <v>0.7</v>
          </cell>
          <cell r="HQ238">
            <v>0</v>
          </cell>
          <cell r="HR238">
            <v>-0.9</v>
          </cell>
          <cell r="HS238">
            <v>0</v>
          </cell>
          <cell r="HT238">
            <v>-0.9</v>
          </cell>
          <cell r="HU238">
            <v>-1.3</v>
          </cell>
          <cell r="HV238">
            <v>-0.9</v>
          </cell>
          <cell r="HW238">
            <v>-1.4</v>
          </cell>
          <cell r="HX238">
            <v>-0.8</v>
          </cell>
          <cell r="HY238">
            <v>0.2</v>
          </cell>
          <cell r="HZ238">
            <v>0.2</v>
          </cell>
          <cell r="IA238">
            <v>0.2</v>
          </cell>
          <cell r="IB238">
            <v>0.2</v>
          </cell>
          <cell r="IC238">
            <v>-0.6</v>
          </cell>
          <cell r="ID238">
            <v>0</v>
          </cell>
          <cell r="IE238">
            <v>1.2</v>
          </cell>
          <cell r="IF238">
            <v>0.7</v>
          </cell>
          <cell r="IG238">
            <v>0.5</v>
          </cell>
          <cell r="IH238">
            <v>-0.1</v>
          </cell>
          <cell r="II238">
            <v>-3</v>
          </cell>
          <cell r="IJ238">
            <v>-5.7</v>
          </cell>
          <cell r="IK238">
            <v>0.3</v>
          </cell>
          <cell r="IL238">
            <v>0.1</v>
          </cell>
          <cell r="IM238">
            <v>0.4</v>
          </cell>
          <cell r="IN238">
            <v>0</v>
          </cell>
          <cell r="IO238">
            <v>0</v>
          </cell>
        </row>
        <row r="239">
          <cell r="B239">
            <v>157.4</v>
          </cell>
          <cell r="C239">
            <v>168.7</v>
          </cell>
          <cell r="D239">
            <v>183.6</v>
          </cell>
          <cell r="E239">
            <v>146.6</v>
          </cell>
          <cell r="F239">
            <v>160.30000000000001</v>
          </cell>
          <cell r="G239">
            <v>166.4</v>
          </cell>
          <cell r="H239">
            <v>186.6</v>
          </cell>
          <cell r="I239">
            <v>155.80000000000001</v>
          </cell>
          <cell r="J239">
            <v>143.4</v>
          </cell>
          <cell r="K239">
            <v>142.9</v>
          </cell>
          <cell r="L239">
            <v>144.9</v>
          </cell>
          <cell r="M239">
            <v>159.80000000000001</v>
          </cell>
          <cell r="N239">
            <v>214.6</v>
          </cell>
          <cell r="O239">
            <v>168.6</v>
          </cell>
          <cell r="P239">
            <v>98.3</v>
          </cell>
          <cell r="Q239">
            <v>134.6</v>
          </cell>
          <cell r="R239">
            <v>152</v>
          </cell>
          <cell r="S239">
            <v>124.1</v>
          </cell>
          <cell r="T239">
            <v>139.80000000000001</v>
          </cell>
          <cell r="U239">
            <v>152.69999999999999</v>
          </cell>
          <cell r="V239">
            <v>132.19999999999999</v>
          </cell>
          <cell r="W239">
            <v>161.4</v>
          </cell>
          <cell r="X239">
            <v>143.30000000000001</v>
          </cell>
          <cell r="Y239">
            <v>184.3</v>
          </cell>
          <cell r="Z239">
            <v>166.8</v>
          </cell>
          <cell r="AA239">
            <v>171.7</v>
          </cell>
          <cell r="AB239">
            <v>164.9</v>
          </cell>
          <cell r="AC239">
            <v>146.5</v>
          </cell>
          <cell r="AD239">
            <v>173.4</v>
          </cell>
          <cell r="AE239">
            <v>183.9</v>
          </cell>
          <cell r="AF239">
            <v>135.69999999999999</v>
          </cell>
          <cell r="AG239">
            <v>131.9</v>
          </cell>
          <cell r="AH239">
            <v>147.30000000000001</v>
          </cell>
          <cell r="AI239">
            <v>145.19999999999999</v>
          </cell>
          <cell r="AJ239">
            <v>230.3</v>
          </cell>
          <cell r="AK239">
            <v>169.2</v>
          </cell>
          <cell r="AL239">
            <v>183.7</v>
          </cell>
          <cell r="AM239">
            <v>148.6</v>
          </cell>
          <cell r="AN239">
            <v>165.7</v>
          </cell>
          <cell r="AO239">
            <v>399.6</v>
          </cell>
          <cell r="AP239">
            <v>110.5</v>
          </cell>
          <cell r="AQ239">
            <v>107.7</v>
          </cell>
          <cell r="AR239">
            <v>105.1</v>
          </cell>
          <cell r="AS239">
            <v>121.9</v>
          </cell>
          <cell r="AT239">
            <v>113.1</v>
          </cell>
          <cell r="AU239">
            <v>106.4</v>
          </cell>
          <cell r="AV239">
            <v>140.1</v>
          </cell>
          <cell r="AW239">
            <v>117.4</v>
          </cell>
          <cell r="AX239">
            <v>97.1</v>
          </cell>
          <cell r="AY239">
            <v>91.5</v>
          </cell>
          <cell r="AZ239">
            <v>100.8</v>
          </cell>
          <cell r="BA239">
            <v>99.3</v>
          </cell>
          <cell r="BB239">
            <v>107.1</v>
          </cell>
          <cell r="BC239">
            <v>92.1</v>
          </cell>
          <cell r="BD239">
            <v>175.9</v>
          </cell>
          <cell r="BE239">
            <v>128</v>
          </cell>
          <cell r="BF239">
            <v>144.1</v>
          </cell>
          <cell r="BG239">
            <v>159.80000000000001</v>
          </cell>
          <cell r="BH239">
            <v>152.6</v>
          </cell>
          <cell r="BI239">
            <v>179.7</v>
          </cell>
          <cell r="BJ239">
            <v>129.5</v>
          </cell>
          <cell r="BK239">
            <v>122.8</v>
          </cell>
          <cell r="BL239">
            <v>148</v>
          </cell>
          <cell r="BM239">
            <v>147.9</v>
          </cell>
          <cell r="BN239">
            <v>159</v>
          </cell>
          <cell r="BO239">
            <v>121.6</v>
          </cell>
          <cell r="BP239">
            <v>129.19999999999999</v>
          </cell>
          <cell r="BQ239">
            <v>130</v>
          </cell>
          <cell r="BR239">
            <v>142.1</v>
          </cell>
          <cell r="BS239">
            <v>106.8</v>
          </cell>
          <cell r="BT239">
            <v>105.3</v>
          </cell>
          <cell r="BU239">
            <v>111</v>
          </cell>
          <cell r="BV239">
            <v>95.5</v>
          </cell>
          <cell r="BW239">
            <v>97.5</v>
          </cell>
          <cell r="BX239">
            <v>110.2</v>
          </cell>
          <cell r="BY239">
            <v>133.4</v>
          </cell>
          <cell r="BZ239">
            <v>126.4</v>
          </cell>
          <cell r="CA239">
            <v>142.19999999999999</v>
          </cell>
          <cell r="CB239">
            <v>137.19999999999999</v>
          </cell>
          <cell r="CC239">
            <v>210.3</v>
          </cell>
          <cell r="CD239">
            <v>204.4</v>
          </cell>
          <cell r="CE239">
            <v>177.9</v>
          </cell>
          <cell r="CF239">
            <v>209.4</v>
          </cell>
          <cell r="CG239">
            <v>209.3</v>
          </cell>
          <cell r="CH239">
            <v>225.2</v>
          </cell>
          <cell r="CI239">
            <v>235.6</v>
          </cell>
          <cell r="CJ239">
            <v>143.19999999999999</v>
          </cell>
          <cell r="CK239">
            <v>213.8</v>
          </cell>
          <cell r="CL239">
            <v>150.9</v>
          </cell>
          <cell r="CM239">
            <v>153.69999999999999</v>
          </cell>
          <cell r="CN239">
            <v>150.6</v>
          </cell>
          <cell r="CO239">
            <v>99</v>
          </cell>
          <cell r="CP239">
            <v>203.7</v>
          </cell>
          <cell r="CQ239">
            <v>144.5</v>
          </cell>
          <cell r="CR239">
            <v>116.9</v>
          </cell>
          <cell r="CS239">
            <v>202</v>
          </cell>
          <cell r="CT239">
            <v>207.4</v>
          </cell>
          <cell r="CU239">
            <v>109.8</v>
          </cell>
          <cell r="CV239">
            <v>134.69999999999999</v>
          </cell>
          <cell r="CW239">
            <v>107.6</v>
          </cell>
          <cell r="CX239">
            <v>131.69999999999999</v>
          </cell>
          <cell r="CY239">
            <v>53</v>
          </cell>
          <cell r="CZ239">
            <v>28.3</v>
          </cell>
          <cell r="DA239">
            <v>98.6</v>
          </cell>
          <cell r="DB239">
            <v>206.7</v>
          </cell>
          <cell r="DC239">
            <v>124.4</v>
          </cell>
          <cell r="DD239">
            <v>138.30000000000001</v>
          </cell>
          <cell r="DE239">
            <v>163.80000000000001</v>
          </cell>
          <cell r="DF239">
            <v>89.2</v>
          </cell>
          <cell r="DG239">
            <v>97.7</v>
          </cell>
          <cell r="DH239">
            <v>148.19999999999999</v>
          </cell>
          <cell r="DI239">
            <v>142.80000000000001</v>
          </cell>
          <cell r="DJ239">
            <v>200</v>
          </cell>
          <cell r="DK239">
            <v>137</v>
          </cell>
          <cell r="DL239">
            <v>134.5</v>
          </cell>
          <cell r="DM239">
            <v>141.30000000000001</v>
          </cell>
          <cell r="DN239">
            <v>126</v>
          </cell>
          <cell r="DO239">
            <v>246</v>
          </cell>
          <cell r="DP239">
            <v>137.9</v>
          </cell>
          <cell r="DQ239">
            <v>138.30000000000001</v>
          </cell>
          <cell r="DR239">
            <v>123.9</v>
          </cell>
          <cell r="DS239">
            <v>100.1</v>
          </cell>
          <cell r="DT239">
            <v>99.8</v>
          </cell>
          <cell r="DU239">
            <v>99.3</v>
          </cell>
          <cell r="DV239">
            <v>100.6</v>
          </cell>
          <cell r="DW239">
            <v>251.6</v>
          </cell>
          <cell r="DY239">
            <v>0.8</v>
          </cell>
          <cell r="DZ239">
            <v>0.2</v>
          </cell>
          <cell r="EA239">
            <v>-0.3</v>
          </cell>
          <cell r="EB239">
            <v>1.2</v>
          </cell>
          <cell r="EC239">
            <v>-0.1</v>
          </cell>
          <cell r="ED239">
            <v>0.9</v>
          </cell>
          <cell r="EE239">
            <v>1.6</v>
          </cell>
          <cell r="EF239">
            <v>0.4</v>
          </cell>
          <cell r="EG239">
            <v>1.3</v>
          </cell>
          <cell r="EH239">
            <v>0.2</v>
          </cell>
          <cell r="EI239">
            <v>0</v>
          </cell>
          <cell r="EJ239">
            <v>-0.2</v>
          </cell>
          <cell r="EK239">
            <v>6.2</v>
          </cell>
          <cell r="EL239">
            <v>1.4</v>
          </cell>
          <cell r="EM239">
            <v>-1.9</v>
          </cell>
          <cell r="EN239">
            <v>-1.6</v>
          </cell>
          <cell r="EO239">
            <v>-0.3</v>
          </cell>
          <cell r="EP239">
            <v>-0.9</v>
          </cell>
          <cell r="EQ239">
            <v>1.4</v>
          </cell>
          <cell r="ER239">
            <v>3</v>
          </cell>
          <cell r="ES239">
            <v>0.1</v>
          </cell>
          <cell r="ET239">
            <v>0.6</v>
          </cell>
          <cell r="EU239">
            <v>0.2</v>
          </cell>
          <cell r="EV239">
            <v>0.8</v>
          </cell>
          <cell r="EW239">
            <v>1</v>
          </cell>
          <cell r="EX239">
            <v>1.4</v>
          </cell>
          <cell r="EY239">
            <v>0.7</v>
          </cell>
          <cell r="EZ239">
            <v>1.1000000000000001</v>
          </cell>
          <cell r="FA239">
            <v>1.6</v>
          </cell>
          <cell r="FB239">
            <v>4.7</v>
          </cell>
          <cell r="FC239">
            <v>0.9</v>
          </cell>
          <cell r="FD239">
            <v>2.5</v>
          </cell>
          <cell r="FE239">
            <v>-0.3</v>
          </cell>
          <cell r="FF239">
            <v>-0.1</v>
          </cell>
          <cell r="FG239">
            <v>1</v>
          </cell>
          <cell r="FH239">
            <v>1</v>
          </cell>
          <cell r="FI239">
            <v>1.8</v>
          </cell>
          <cell r="FJ239">
            <v>0.3</v>
          </cell>
          <cell r="FK239">
            <v>0.4</v>
          </cell>
          <cell r="FL239">
            <v>1</v>
          </cell>
          <cell r="FM239">
            <v>0.2</v>
          </cell>
          <cell r="FN239">
            <v>-0.9</v>
          </cell>
          <cell r="FO239">
            <v>-1.1000000000000001</v>
          </cell>
          <cell r="FP239">
            <v>0.4</v>
          </cell>
          <cell r="FQ239">
            <v>0.2</v>
          </cell>
          <cell r="FR239">
            <v>0.1</v>
          </cell>
          <cell r="FS239">
            <v>0.4</v>
          </cell>
          <cell r="FT239">
            <v>1.3</v>
          </cell>
          <cell r="FU239">
            <v>0.1</v>
          </cell>
          <cell r="FV239">
            <v>0.3</v>
          </cell>
          <cell r="FW239">
            <v>-0.3</v>
          </cell>
          <cell r="FX239">
            <v>0.8</v>
          </cell>
          <cell r="FY239">
            <v>0.6</v>
          </cell>
          <cell r="FZ239">
            <v>0.5</v>
          </cell>
          <cell r="GA239">
            <v>0.6</v>
          </cell>
          <cell r="GB239">
            <v>1.4</v>
          </cell>
          <cell r="GC239">
            <v>0.6</v>
          </cell>
          <cell r="GD239">
            <v>2.1</v>
          </cell>
          <cell r="GE239">
            <v>1.7</v>
          </cell>
          <cell r="GF239">
            <v>2</v>
          </cell>
          <cell r="GG239">
            <v>3</v>
          </cell>
          <cell r="GH239">
            <v>1.5</v>
          </cell>
          <cell r="GI239">
            <v>1.2</v>
          </cell>
          <cell r="GJ239">
            <v>5</v>
          </cell>
          <cell r="GK239">
            <v>0.8</v>
          </cell>
          <cell r="GL239">
            <v>0.3</v>
          </cell>
          <cell r="GM239">
            <v>0.6</v>
          </cell>
          <cell r="GN239">
            <v>0.8</v>
          </cell>
          <cell r="GO239">
            <v>1</v>
          </cell>
          <cell r="GP239">
            <v>-1.7</v>
          </cell>
          <cell r="GQ239">
            <v>0.6</v>
          </cell>
          <cell r="GR239">
            <v>1.7</v>
          </cell>
          <cell r="GS239">
            <v>-0.3</v>
          </cell>
          <cell r="GT239">
            <v>0.6</v>
          </cell>
          <cell r="GU239">
            <v>-0.9</v>
          </cell>
          <cell r="GV239">
            <v>-0.3</v>
          </cell>
          <cell r="GW239">
            <v>0.8</v>
          </cell>
          <cell r="GX239">
            <v>-0.5</v>
          </cell>
          <cell r="GY239">
            <v>-0.4</v>
          </cell>
          <cell r="GZ239">
            <v>0.8</v>
          </cell>
          <cell r="HA239">
            <v>1.4</v>
          </cell>
          <cell r="HB239">
            <v>0.9</v>
          </cell>
          <cell r="HC239">
            <v>0.4</v>
          </cell>
          <cell r="HD239">
            <v>-1.1000000000000001</v>
          </cell>
          <cell r="HE239">
            <v>0.1</v>
          </cell>
          <cell r="HF239">
            <v>-0.1</v>
          </cell>
          <cell r="HG239">
            <v>-0.3</v>
          </cell>
          <cell r="HH239">
            <v>1</v>
          </cell>
          <cell r="HI239">
            <v>-4.8</v>
          </cell>
          <cell r="HJ239">
            <v>3.3</v>
          </cell>
          <cell r="HK239">
            <v>3.4</v>
          </cell>
          <cell r="HL239">
            <v>-0.2</v>
          </cell>
          <cell r="HM239">
            <v>11.6</v>
          </cell>
          <cell r="HN239">
            <v>-0.8</v>
          </cell>
          <cell r="HO239">
            <v>0.9</v>
          </cell>
          <cell r="HP239">
            <v>0.6</v>
          </cell>
          <cell r="HQ239">
            <v>1</v>
          </cell>
          <cell r="HR239">
            <v>-0.7</v>
          </cell>
          <cell r="HS239">
            <v>0.4</v>
          </cell>
          <cell r="HT239">
            <v>-0.7</v>
          </cell>
          <cell r="HU239">
            <v>1.2</v>
          </cell>
          <cell r="HV239">
            <v>-0.7</v>
          </cell>
          <cell r="HW239">
            <v>-1.7</v>
          </cell>
          <cell r="HX239">
            <v>0.4</v>
          </cell>
          <cell r="HY239">
            <v>0.7</v>
          </cell>
          <cell r="HZ239">
            <v>0.3</v>
          </cell>
          <cell r="IA239">
            <v>1.2</v>
          </cell>
          <cell r="IB239">
            <v>1.1000000000000001</v>
          </cell>
          <cell r="IC239">
            <v>0</v>
          </cell>
          <cell r="ID239">
            <v>-0.2</v>
          </cell>
          <cell r="IE239">
            <v>2.1</v>
          </cell>
          <cell r="IF239">
            <v>4</v>
          </cell>
          <cell r="IG239">
            <v>1.4</v>
          </cell>
          <cell r="IH239">
            <v>0.4</v>
          </cell>
          <cell r="II239">
            <v>2.8</v>
          </cell>
          <cell r="IJ239">
            <v>3.4</v>
          </cell>
          <cell r="IK239">
            <v>2</v>
          </cell>
          <cell r="IL239">
            <v>0</v>
          </cell>
          <cell r="IM239">
            <v>0.1</v>
          </cell>
          <cell r="IN239">
            <v>0</v>
          </cell>
          <cell r="IO239">
            <v>0</v>
          </cell>
          <cell r="IP239">
            <v>0.1</v>
          </cell>
          <cell r="IQ239">
            <v>-0.2</v>
          </cell>
        </row>
        <row r="240">
          <cell r="B240">
            <v>160.19999999999999</v>
          </cell>
          <cell r="C240">
            <v>171.9</v>
          </cell>
          <cell r="D240">
            <v>187.9</v>
          </cell>
          <cell r="E240">
            <v>149.69999999999999</v>
          </cell>
          <cell r="F240">
            <v>161.80000000000001</v>
          </cell>
          <cell r="G240">
            <v>170.1</v>
          </cell>
          <cell r="H240">
            <v>193.3</v>
          </cell>
          <cell r="I240">
            <v>158.30000000000001</v>
          </cell>
          <cell r="J240">
            <v>147.69999999999999</v>
          </cell>
          <cell r="K240">
            <v>142</v>
          </cell>
          <cell r="L240">
            <v>145.4</v>
          </cell>
          <cell r="M240">
            <v>162.9</v>
          </cell>
          <cell r="N240">
            <v>209.2</v>
          </cell>
          <cell r="O240">
            <v>163.30000000000001</v>
          </cell>
          <cell r="P240">
            <v>97.7</v>
          </cell>
          <cell r="Q240">
            <v>134.30000000000001</v>
          </cell>
          <cell r="R240">
            <v>152.30000000000001</v>
          </cell>
          <cell r="S240">
            <v>128.19999999999999</v>
          </cell>
          <cell r="T240">
            <v>148.6</v>
          </cell>
          <cell r="U240">
            <v>161.5</v>
          </cell>
          <cell r="V240">
            <v>141.19999999999999</v>
          </cell>
          <cell r="W240">
            <v>162.5</v>
          </cell>
          <cell r="X240">
            <v>144</v>
          </cell>
          <cell r="Y240">
            <v>186</v>
          </cell>
          <cell r="Z240">
            <v>168.3</v>
          </cell>
          <cell r="AA240">
            <v>172.6</v>
          </cell>
          <cell r="AB240">
            <v>166.8</v>
          </cell>
          <cell r="AC240">
            <v>148</v>
          </cell>
          <cell r="AD240">
            <v>177.6</v>
          </cell>
          <cell r="AE240">
            <v>182.7</v>
          </cell>
          <cell r="AF240">
            <v>137.6</v>
          </cell>
          <cell r="AG240">
            <v>129.69999999999999</v>
          </cell>
          <cell r="AH240">
            <v>151.4</v>
          </cell>
          <cell r="AI240">
            <v>147.9</v>
          </cell>
          <cell r="AJ240">
            <v>231.4</v>
          </cell>
          <cell r="AK240">
            <v>170</v>
          </cell>
          <cell r="AL240">
            <v>184.6</v>
          </cell>
          <cell r="AM240">
            <v>148.6</v>
          </cell>
          <cell r="AN240">
            <v>167.4</v>
          </cell>
          <cell r="AO240">
            <v>401.9</v>
          </cell>
          <cell r="AP240">
            <v>110.3</v>
          </cell>
          <cell r="AQ240">
            <v>107.4</v>
          </cell>
          <cell r="AR240">
            <v>104.8</v>
          </cell>
          <cell r="AS240">
            <v>121.8</v>
          </cell>
          <cell r="AT240">
            <v>112.2</v>
          </cell>
          <cell r="AU240">
            <v>105.8</v>
          </cell>
          <cell r="AV240">
            <v>138</v>
          </cell>
          <cell r="AW240">
            <v>116.8</v>
          </cell>
          <cell r="AX240">
            <v>98</v>
          </cell>
          <cell r="AY240">
            <v>92.8</v>
          </cell>
          <cell r="AZ240">
            <v>101.9</v>
          </cell>
          <cell r="BA240">
            <v>99.5</v>
          </cell>
          <cell r="BB240">
            <v>107.6</v>
          </cell>
          <cell r="BC240">
            <v>92.2</v>
          </cell>
          <cell r="BD240">
            <v>178.8</v>
          </cell>
          <cell r="BE240">
            <v>128.80000000000001</v>
          </cell>
          <cell r="BF240">
            <v>145.1</v>
          </cell>
          <cell r="BG240">
            <v>161</v>
          </cell>
          <cell r="BH240">
            <v>153.6</v>
          </cell>
          <cell r="BI240">
            <v>179</v>
          </cell>
          <cell r="BJ240">
            <v>132.1</v>
          </cell>
          <cell r="BK240">
            <v>123.6</v>
          </cell>
          <cell r="BL240">
            <v>149.19999999999999</v>
          </cell>
          <cell r="BM240">
            <v>147.9</v>
          </cell>
          <cell r="BN240">
            <v>159.9</v>
          </cell>
          <cell r="BO240">
            <v>122.4</v>
          </cell>
          <cell r="BP240">
            <v>129.80000000000001</v>
          </cell>
          <cell r="BQ240">
            <v>130.69999999999999</v>
          </cell>
          <cell r="BR240">
            <v>142.6</v>
          </cell>
          <cell r="BS240">
            <v>107.4</v>
          </cell>
          <cell r="BT240">
            <v>104</v>
          </cell>
          <cell r="BU240">
            <v>109.9</v>
          </cell>
          <cell r="BV240">
            <v>94</v>
          </cell>
          <cell r="BW240">
            <v>95.4</v>
          </cell>
          <cell r="BX240">
            <v>110.1</v>
          </cell>
          <cell r="BY240">
            <v>135.1</v>
          </cell>
          <cell r="BZ240">
            <v>128.1</v>
          </cell>
          <cell r="CA240">
            <v>143.9</v>
          </cell>
          <cell r="CB240">
            <v>139</v>
          </cell>
          <cell r="CC240">
            <v>213.8</v>
          </cell>
          <cell r="CD240">
            <v>211.8</v>
          </cell>
          <cell r="CE240">
            <v>179.7</v>
          </cell>
          <cell r="CF240">
            <v>211.6</v>
          </cell>
          <cell r="CG240">
            <v>207.1</v>
          </cell>
          <cell r="CH240">
            <v>225.3</v>
          </cell>
          <cell r="CI240">
            <v>235.2</v>
          </cell>
          <cell r="CJ240">
            <v>145</v>
          </cell>
          <cell r="CK240">
            <v>215.4</v>
          </cell>
          <cell r="CL240">
            <v>143.9</v>
          </cell>
          <cell r="CM240">
            <v>153</v>
          </cell>
          <cell r="CN240">
            <v>149.69999999999999</v>
          </cell>
          <cell r="CO240">
            <v>97.9</v>
          </cell>
          <cell r="CP240">
            <v>201.8</v>
          </cell>
          <cell r="CQ240">
            <v>145.4</v>
          </cell>
          <cell r="CR240">
            <v>118.5</v>
          </cell>
          <cell r="CS240">
            <v>202.4</v>
          </cell>
          <cell r="CT240">
            <v>209.7</v>
          </cell>
          <cell r="CU240">
            <v>109</v>
          </cell>
          <cell r="CV240">
            <v>136</v>
          </cell>
          <cell r="CW240">
            <v>106.7</v>
          </cell>
          <cell r="CX240">
            <v>131.69999999999999</v>
          </cell>
          <cell r="CY240">
            <v>51.9</v>
          </cell>
          <cell r="CZ240">
            <v>27.4</v>
          </cell>
          <cell r="DA240">
            <v>97.8</v>
          </cell>
          <cell r="DB240">
            <v>207.2</v>
          </cell>
          <cell r="DC240">
            <v>124.8</v>
          </cell>
          <cell r="DD240">
            <v>138.4</v>
          </cell>
          <cell r="DE240">
            <v>165</v>
          </cell>
          <cell r="DF240">
            <v>88.3</v>
          </cell>
          <cell r="DG240">
            <v>96.6</v>
          </cell>
          <cell r="DH240">
            <v>148.80000000000001</v>
          </cell>
          <cell r="DI240">
            <v>147.30000000000001</v>
          </cell>
          <cell r="DJ240">
            <v>201.7</v>
          </cell>
          <cell r="DK240">
            <v>139.5</v>
          </cell>
          <cell r="DL240">
            <v>135.6</v>
          </cell>
          <cell r="DM240">
            <v>146</v>
          </cell>
          <cell r="DN240">
            <v>122.8</v>
          </cell>
          <cell r="DO240">
            <v>246.3</v>
          </cell>
          <cell r="DP240">
            <v>138.6</v>
          </cell>
          <cell r="DQ240">
            <v>138.30000000000001</v>
          </cell>
          <cell r="DR240">
            <v>123.9</v>
          </cell>
          <cell r="DS240">
            <v>101.6</v>
          </cell>
          <cell r="DT240">
            <v>101.5</v>
          </cell>
          <cell r="DU240">
            <v>101.6</v>
          </cell>
          <cell r="DV240">
            <v>101.4</v>
          </cell>
          <cell r="DW240">
            <v>253.7</v>
          </cell>
          <cell r="DY240">
            <v>1.8</v>
          </cell>
          <cell r="DZ240">
            <v>1.9</v>
          </cell>
          <cell r="EA240">
            <v>2.2999999999999998</v>
          </cell>
          <cell r="EB240">
            <v>2.1</v>
          </cell>
          <cell r="EC240">
            <v>0.9</v>
          </cell>
          <cell r="ED240">
            <v>2.2000000000000002</v>
          </cell>
          <cell r="EE240">
            <v>3.6</v>
          </cell>
          <cell r="EF240">
            <v>1.6</v>
          </cell>
          <cell r="EG240">
            <v>3</v>
          </cell>
          <cell r="EH240">
            <v>-0.6</v>
          </cell>
          <cell r="EI240">
            <v>0.3</v>
          </cell>
          <cell r="EJ240">
            <v>1.9</v>
          </cell>
          <cell r="EK240">
            <v>-2.5</v>
          </cell>
          <cell r="EL240">
            <v>-3.1</v>
          </cell>
          <cell r="EM240">
            <v>-0.6</v>
          </cell>
          <cell r="EN240">
            <v>-0.2</v>
          </cell>
          <cell r="EO240">
            <v>0.2</v>
          </cell>
          <cell r="EP240">
            <v>3.3</v>
          </cell>
          <cell r="EQ240">
            <v>6.3</v>
          </cell>
          <cell r="ER240">
            <v>5.8</v>
          </cell>
          <cell r="ES240">
            <v>6.8</v>
          </cell>
          <cell r="ET240">
            <v>0.7</v>
          </cell>
          <cell r="EU240">
            <v>0.5</v>
          </cell>
          <cell r="EV240">
            <v>0.9</v>
          </cell>
          <cell r="EW240">
            <v>0.9</v>
          </cell>
          <cell r="EX240">
            <v>0.5</v>
          </cell>
          <cell r="EY240">
            <v>1.2</v>
          </cell>
          <cell r="EZ240">
            <v>1</v>
          </cell>
          <cell r="FA240">
            <v>2.4</v>
          </cell>
          <cell r="FB240">
            <v>-0.7</v>
          </cell>
          <cell r="FC240">
            <v>1.4</v>
          </cell>
          <cell r="FD240">
            <v>-1.7</v>
          </cell>
          <cell r="FE240">
            <v>2.8</v>
          </cell>
          <cell r="FF240">
            <v>1.9</v>
          </cell>
          <cell r="FG240">
            <v>0.5</v>
          </cell>
          <cell r="FH240">
            <v>0.5</v>
          </cell>
          <cell r="FI240">
            <v>0.5</v>
          </cell>
          <cell r="FJ240">
            <v>0</v>
          </cell>
          <cell r="FK240">
            <v>1</v>
          </cell>
          <cell r="FL240">
            <v>0.6</v>
          </cell>
          <cell r="FM240">
            <v>-0.2</v>
          </cell>
          <cell r="FN240">
            <v>-0.3</v>
          </cell>
          <cell r="FO240">
            <v>-0.3</v>
          </cell>
          <cell r="FP240">
            <v>-0.1</v>
          </cell>
          <cell r="FQ240">
            <v>-0.8</v>
          </cell>
          <cell r="FR240">
            <v>-0.6</v>
          </cell>
          <cell r="FS240">
            <v>-1.5</v>
          </cell>
          <cell r="FT240">
            <v>-0.5</v>
          </cell>
          <cell r="FU240">
            <v>0.9</v>
          </cell>
          <cell r="FV240">
            <v>1.4</v>
          </cell>
          <cell r="FW240">
            <v>1.1000000000000001</v>
          </cell>
          <cell r="FX240">
            <v>0.2</v>
          </cell>
          <cell r="FY240">
            <v>0.5</v>
          </cell>
          <cell r="FZ240">
            <v>0.1</v>
          </cell>
          <cell r="GA240">
            <v>1.6</v>
          </cell>
          <cell r="GB240">
            <v>0.6</v>
          </cell>
          <cell r="GC240">
            <v>0.7</v>
          </cell>
          <cell r="GD240">
            <v>0.8</v>
          </cell>
          <cell r="GE240">
            <v>0.7</v>
          </cell>
          <cell r="GF240">
            <v>-0.4</v>
          </cell>
          <cell r="GG240">
            <v>2</v>
          </cell>
          <cell r="GH240">
            <v>0.7</v>
          </cell>
          <cell r="GI240">
            <v>0.8</v>
          </cell>
          <cell r="GJ240">
            <v>0</v>
          </cell>
          <cell r="GK240">
            <v>0.6</v>
          </cell>
          <cell r="GL240">
            <v>0.7</v>
          </cell>
          <cell r="GM240">
            <v>0.5</v>
          </cell>
          <cell r="GN240">
            <v>0.5</v>
          </cell>
          <cell r="GO240">
            <v>0.4</v>
          </cell>
          <cell r="GP240">
            <v>0.6</v>
          </cell>
          <cell r="GQ240">
            <v>-1.2</v>
          </cell>
          <cell r="GR240">
            <v>-1</v>
          </cell>
          <cell r="GS240">
            <v>-1.6</v>
          </cell>
          <cell r="GT240">
            <v>-2.2000000000000002</v>
          </cell>
          <cell r="GU240">
            <v>-0.1</v>
          </cell>
          <cell r="GV240">
            <v>1.3</v>
          </cell>
          <cell r="GW240">
            <v>1.3</v>
          </cell>
          <cell r="GX240">
            <v>1.2</v>
          </cell>
          <cell r="GY240">
            <v>1.3</v>
          </cell>
          <cell r="GZ240">
            <v>1.7</v>
          </cell>
          <cell r="HA240">
            <v>3.6</v>
          </cell>
          <cell r="HB240">
            <v>1</v>
          </cell>
          <cell r="HC240">
            <v>1.1000000000000001</v>
          </cell>
          <cell r="HD240">
            <v>-1.1000000000000001</v>
          </cell>
          <cell r="HE240">
            <v>0</v>
          </cell>
          <cell r="HF240">
            <v>-0.2</v>
          </cell>
          <cell r="HG240">
            <v>1.3</v>
          </cell>
          <cell r="HH240">
            <v>0.7</v>
          </cell>
          <cell r="HI240">
            <v>-4.5999999999999996</v>
          </cell>
          <cell r="HJ240">
            <v>-0.5</v>
          </cell>
          <cell r="HK240">
            <v>-0.6</v>
          </cell>
          <cell r="HL240">
            <v>-1.1000000000000001</v>
          </cell>
          <cell r="HM240">
            <v>-0.9</v>
          </cell>
          <cell r="HN240">
            <v>0.6</v>
          </cell>
          <cell r="HO240">
            <v>1.4</v>
          </cell>
          <cell r="HP240">
            <v>0.2</v>
          </cell>
          <cell r="HQ240">
            <v>1.1000000000000001</v>
          </cell>
          <cell r="HR240">
            <v>-0.7</v>
          </cell>
          <cell r="HS240">
            <v>1</v>
          </cell>
          <cell r="HT240">
            <v>-0.8</v>
          </cell>
          <cell r="HU240">
            <v>0</v>
          </cell>
          <cell r="HV240">
            <v>-2.1</v>
          </cell>
          <cell r="HW240">
            <v>-3.2</v>
          </cell>
          <cell r="HX240">
            <v>-0.8</v>
          </cell>
          <cell r="HY240">
            <v>0.2</v>
          </cell>
          <cell r="HZ240">
            <v>0.3</v>
          </cell>
          <cell r="IA240">
            <v>0.1</v>
          </cell>
          <cell r="IB240">
            <v>0.7</v>
          </cell>
          <cell r="IC240">
            <v>-1</v>
          </cell>
          <cell r="ID240">
            <v>-1.1000000000000001</v>
          </cell>
          <cell r="IE240">
            <v>0.4</v>
          </cell>
          <cell r="IF240">
            <v>3.2</v>
          </cell>
          <cell r="IG240">
            <v>0.9</v>
          </cell>
          <cell r="IH240">
            <v>1.8</v>
          </cell>
          <cell r="II240">
            <v>0.8</v>
          </cell>
          <cell r="IJ240">
            <v>3.3</v>
          </cell>
          <cell r="IK240">
            <v>-2.5</v>
          </cell>
          <cell r="IL240">
            <v>0.1</v>
          </cell>
          <cell r="IM240">
            <v>0.5</v>
          </cell>
          <cell r="IN240">
            <v>0</v>
          </cell>
          <cell r="IO240">
            <v>0</v>
          </cell>
          <cell r="IP240">
            <v>1.5</v>
          </cell>
          <cell r="IQ240">
            <v>1.7</v>
          </cell>
        </row>
        <row r="241">
          <cell r="B241">
            <v>162.5</v>
          </cell>
          <cell r="C241">
            <v>173.4</v>
          </cell>
          <cell r="D241">
            <v>188.4</v>
          </cell>
          <cell r="E241">
            <v>152.30000000000001</v>
          </cell>
          <cell r="F241">
            <v>163.5</v>
          </cell>
          <cell r="G241">
            <v>171.4</v>
          </cell>
          <cell r="H241">
            <v>196.3</v>
          </cell>
          <cell r="I241">
            <v>160.19999999999999</v>
          </cell>
          <cell r="J241">
            <v>145.80000000000001</v>
          </cell>
          <cell r="K241">
            <v>139.5</v>
          </cell>
          <cell r="L241">
            <v>146.80000000000001</v>
          </cell>
          <cell r="M241">
            <v>164.6</v>
          </cell>
          <cell r="N241">
            <v>210.3</v>
          </cell>
          <cell r="O241">
            <v>168.9</v>
          </cell>
          <cell r="P241">
            <v>96.6</v>
          </cell>
          <cell r="Q241">
            <v>136.9</v>
          </cell>
          <cell r="R241">
            <v>153.5</v>
          </cell>
          <cell r="S241">
            <v>130.9</v>
          </cell>
          <cell r="T241">
            <v>154.4</v>
          </cell>
          <cell r="U241">
            <v>160.19999999999999</v>
          </cell>
          <cell r="V241">
            <v>152.30000000000001</v>
          </cell>
          <cell r="W241">
            <v>165.2</v>
          </cell>
          <cell r="X241">
            <v>147.30000000000001</v>
          </cell>
          <cell r="Y241">
            <v>187.9</v>
          </cell>
          <cell r="Z241">
            <v>169.6</v>
          </cell>
          <cell r="AA241">
            <v>174.4</v>
          </cell>
          <cell r="AB241">
            <v>167.9</v>
          </cell>
          <cell r="AC241">
            <v>150.6</v>
          </cell>
          <cell r="AD241">
            <v>175.2</v>
          </cell>
          <cell r="AE241">
            <v>186.1</v>
          </cell>
          <cell r="AF241">
            <v>140.30000000000001</v>
          </cell>
          <cell r="AG241">
            <v>131.19999999999999</v>
          </cell>
          <cell r="AH241">
            <v>154.1</v>
          </cell>
          <cell r="AI241">
            <v>151.69999999999999</v>
          </cell>
          <cell r="AJ241">
            <v>234.3</v>
          </cell>
          <cell r="AK241">
            <v>171.9</v>
          </cell>
          <cell r="AL241">
            <v>187.6</v>
          </cell>
          <cell r="AM241">
            <v>149.19999999999999</v>
          </cell>
          <cell r="AN241">
            <v>169.9</v>
          </cell>
          <cell r="AO241">
            <v>407.6</v>
          </cell>
          <cell r="AP241">
            <v>107.5</v>
          </cell>
          <cell r="AQ241">
            <v>104.4</v>
          </cell>
          <cell r="AR241">
            <v>102.1</v>
          </cell>
          <cell r="AS241">
            <v>117.5</v>
          </cell>
          <cell r="AT241">
            <v>110.3</v>
          </cell>
          <cell r="AU241">
            <v>104.1</v>
          </cell>
          <cell r="AV241">
            <v>134.80000000000001</v>
          </cell>
          <cell r="AW241">
            <v>112.1</v>
          </cell>
          <cell r="AX241">
            <v>94.9</v>
          </cell>
          <cell r="AY241">
            <v>90.1</v>
          </cell>
          <cell r="AZ241">
            <v>99.2</v>
          </cell>
          <cell r="BA241">
            <v>94.4</v>
          </cell>
          <cell r="BB241">
            <v>104.9</v>
          </cell>
          <cell r="BC241">
            <v>89</v>
          </cell>
          <cell r="BD241">
            <v>180.1</v>
          </cell>
          <cell r="BE241">
            <v>129.6</v>
          </cell>
          <cell r="BF241">
            <v>146.19999999999999</v>
          </cell>
          <cell r="BG241">
            <v>163.6</v>
          </cell>
          <cell r="BH241">
            <v>155.9</v>
          </cell>
          <cell r="BI241">
            <v>183.3</v>
          </cell>
          <cell r="BJ241">
            <v>133.4</v>
          </cell>
          <cell r="BK241">
            <v>124</v>
          </cell>
          <cell r="BL241">
            <v>149.69999999999999</v>
          </cell>
          <cell r="BM241">
            <v>147.9</v>
          </cell>
          <cell r="BN241">
            <v>160.5</v>
          </cell>
          <cell r="BO241">
            <v>121.9</v>
          </cell>
          <cell r="BP241">
            <v>126.8</v>
          </cell>
          <cell r="BQ241">
            <v>126.5</v>
          </cell>
          <cell r="BR241">
            <v>142.4</v>
          </cell>
          <cell r="BS241">
            <v>105.1</v>
          </cell>
          <cell r="BT241">
            <v>102.9</v>
          </cell>
          <cell r="BU241">
            <v>109</v>
          </cell>
          <cell r="BV241">
            <v>93.1</v>
          </cell>
          <cell r="BW241">
            <v>93.5</v>
          </cell>
          <cell r="BX241">
            <v>109.6</v>
          </cell>
          <cell r="BY241">
            <v>136</v>
          </cell>
          <cell r="BZ241">
            <v>127.2</v>
          </cell>
          <cell r="CA241">
            <v>145.5</v>
          </cell>
          <cell r="CB241">
            <v>139.9</v>
          </cell>
          <cell r="CC241">
            <v>218.1</v>
          </cell>
          <cell r="CD241">
            <v>222.5</v>
          </cell>
          <cell r="CE241">
            <v>181.4</v>
          </cell>
          <cell r="CF241">
            <v>213.7</v>
          </cell>
          <cell r="CG241">
            <v>216.2</v>
          </cell>
          <cell r="CH241">
            <v>228.8</v>
          </cell>
          <cell r="CI241">
            <v>238.5</v>
          </cell>
          <cell r="CJ241">
            <v>146</v>
          </cell>
          <cell r="CK241">
            <v>219.9</v>
          </cell>
          <cell r="CL241">
            <v>164.4</v>
          </cell>
          <cell r="CM241">
            <v>155</v>
          </cell>
          <cell r="CN241">
            <v>151.69999999999999</v>
          </cell>
          <cell r="CO241">
            <v>99.3</v>
          </cell>
          <cell r="CP241">
            <v>204.7</v>
          </cell>
          <cell r="CQ241">
            <v>147.5</v>
          </cell>
          <cell r="CR241">
            <v>118.5</v>
          </cell>
          <cell r="CS241">
            <v>204.2</v>
          </cell>
          <cell r="CT241">
            <v>212.1</v>
          </cell>
          <cell r="CU241">
            <v>109.5</v>
          </cell>
          <cell r="CV241">
            <v>136.30000000000001</v>
          </cell>
          <cell r="CW241">
            <v>107.2</v>
          </cell>
          <cell r="CX241">
            <v>132.5</v>
          </cell>
          <cell r="CY241">
            <v>51.5</v>
          </cell>
          <cell r="CZ241">
            <v>27</v>
          </cell>
          <cell r="DA241">
            <v>98</v>
          </cell>
          <cell r="DB241">
            <v>208</v>
          </cell>
          <cell r="DC241">
            <v>125</v>
          </cell>
          <cell r="DD241">
            <v>139.30000000000001</v>
          </cell>
          <cell r="DE241">
            <v>166</v>
          </cell>
          <cell r="DF241">
            <v>87.4</v>
          </cell>
          <cell r="DG241">
            <v>96.2</v>
          </cell>
          <cell r="DH241">
            <v>150.19999999999999</v>
          </cell>
          <cell r="DI241">
            <v>147.6</v>
          </cell>
          <cell r="DJ241">
            <v>204</v>
          </cell>
          <cell r="DK241">
            <v>141.5</v>
          </cell>
          <cell r="DL241">
            <v>137.80000000000001</v>
          </cell>
          <cell r="DM241">
            <v>147.5</v>
          </cell>
          <cell r="DN241">
            <v>126</v>
          </cell>
          <cell r="DO241">
            <v>260.10000000000002</v>
          </cell>
          <cell r="DP241">
            <v>146.1</v>
          </cell>
          <cell r="DQ241">
            <v>147.80000000000001</v>
          </cell>
          <cell r="DR241">
            <v>129.80000000000001</v>
          </cell>
          <cell r="DS241">
            <v>101</v>
          </cell>
          <cell r="DT241">
            <v>100.6</v>
          </cell>
          <cell r="DU241">
            <v>99.5</v>
          </cell>
          <cell r="DV241">
            <v>102</v>
          </cell>
          <cell r="DW241">
            <v>255.6</v>
          </cell>
          <cell r="DY241">
            <v>1.4</v>
          </cell>
          <cell r="DZ241">
            <v>0.9</v>
          </cell>
          <cell r="EA241">
            <v>0.3</v>
          </cell>
          <cell r="EB241">
            <v>1.7</v>
          </cell>
          <cell r="EC241">
            <v>1.1000000000000001</v>
          </cell>
          <cell r="ED241">
            <v>0.8</v>
          </cell>
          <cell r="EE241">
            <v>1.6</v>
          </cell>
          <cell r="EF241">
            <v>1.2</v>
          </cell>
          <cell r="EG241">
            <v>-1.3</v>
          </cell>
          <cell r="EH241">
            <v>-1.8</v>
          </cell>
          <cell r="EI241">
            <v>1</v>
          </cell>
          <cell r="EJ241">
            <v>1</v>
          </cell>
          <cell r="EK241">
            <v>0.5</v>
          </cell>
          <cell r="EL241">
            <v>3.4</v>
          </cell>
          <cell r="EM241">
            <v>-1.1000000000000001</v>
          </cell>
          <cell r="EN241">
            <v>1.9</v>
          </cell>
          <cell r="EO241">
            <v>0.8</v>
          </cell>
          <cell r="EP241">
            <v>2.1</v>
          </cell>
          <cell r="EQ241">
            <v>3.9</v>
          </cell>
          <cell r="ER241">
            <v>-0.8</v>
          </cell>
          <cell r="ES241">
            <v>7.9</v>
          </cell>
          <cell r="ET241">
            <v>1.7</v>
          </cell>
          <cell r="EU241">
            <v>2.2999999999999998</v>
          </cell>
          <cell r="EV241">
            <v>1</v>
          </cell>
          <cell r="EW241">
            <v>0.8</v>
          </cell>
          <cell r="EX241">
            <v>1</v>
          </cell>
          <cell r="EY241">
            <v>0.7</v>
          </cell>
          <cell r="EZ241">
            <v>1.8</v>
          </cell>
          <cell r="FA241">
            <v>-1.4</v>
          </cell>
          <cell r="FB241">
            <v>1.9</v>
          </cell>
          <cell r="FC241">
            <v>2</v>
          </cell>
          <cell r="FD241">
            <v>1.2</v>
          </cell>
          <cell r="FE241">
            <v>1.8</v>
          </cell>
          <cell r="FF241">
            <v>2.6</v>
          </cell>
          <cell r="FG241">
            <v>1.3</v>
          </cell>
          <cell r="FH241">
            <v>1.1000000000000001</v>
          </cell>
          <cell r="FI241">
            <v>1.6</v>
          </cell>
          <cell r="FJ241">
            <v>0.4</v>
          </cell>
          <cell r="FK241">
            <v>1.5</v>
          </cell>
          <cell r="FL241">
            <v>1.4</v>
          </cell>
          <cell r="FM241">
            <v>-2.5</v>
          </cell>
          <cell r="FN241">
            <v>-2.8</v>
          </cell>
          <cell r="FO241">
            <v>-2.6</v>
          </cell>
          <cell r="FP241">
            <v>-3.5</v>
          </cell>
          <cell r="FQ241">
            <v>-1.7</v>
          </cell>
          <cell r="FR241">
            <v>-1.6</v>
          </cell>
          <cell r="FS241">
            <v>-2.2999999999999998</v>
          </cell>
          <cell r="FT241">
            <v>-4</v>
          </cell>
          <cell r="FU241">
            <v>-3.2</v>
          </cell>
          <cell r="FV241">
            <v>-2.9</v>
          </cell>
          <cell r="FW241">
            <v>-2.6</v>
          </cell>
          <cell r="FX241">
            <v>-5.0999999999999996</v>
          </cell>
          <cell r="FY241">
            <v>-2.5</v>
          </cell>
          <cell r="FZ241">
            <v>-3.5</v>
          </cell>
          <cell r="GA241">
            <v>0.7</v>
          </cell>
          <cell r="GB241">
            <v>0.6</v>
          </cell>
          <cell r="GC241">
            <v>0.8</v>
          </cell>
          <cell r="GD241">
            <v>1.6</v>
          </cell>
          <cell r="GE241">
            <v>1.5</v>
          </cell>
          <cell r="GF241">
            <v>2.4</v>
          </cell>
          <cell r="GG241">
            <v>1</v>
          </cell>
          <cell r="GH241">
            <v>0.3</v>
          </cell>
          <cell r="GI241">
            <v>0.3</v>
          </cell>
          <cell r="GJ241">
            <v>0</v>
          </cell>
          <cell r="GK241">
            <v>0.4</v>
          </cell>
          <cell r="GL241">
            <v>-0.4</v>
          </cell>
          <cell r="GM241">
            <v>-2.2999999999999998</v>
          </cell>
          <cell r="GN241">
            <v>-3.2</v>
          </cell>
          <cell r="GO241">
            <v>-0.1</v>
          </cell>
          <cell r="GP241">
            <v>-2.1</v>
          </cell>
          <cell r="GQ241">
            <v>-1.1000000000000001</v>
          </cell>
          <cell r="GR241">
            <v>-0.8</v>
          </cell>
          <cell r="GS241">
            <v>-1</v>
          </cell>
          <cell r="GT241">
            <v>-2</v>
          </cell>
          <cell r="GU241">
            <v>-0.5</v>
          </cell>
          <cell r="GV241">
            <v>0.7</v>
          </cell>
          <cell r="GW241">
            <v>-0.7</v>
          </cell>
          <cell r="GX241">
            <v>1.1000000000000001</v>
          </cell>
          <cell r="GY241">
            <v>0.6</v>
          </cell>
          <cell r="GZ241">
            <v>2</v>
          </cell>
          <cell r="HA241">
            <v>5.0999999999999996</v>
          </cell>
          <cell r="HB241">
            <v>0.9</v>
          </cell>
          <cell r="HC241">
            <v>1</v>
          </cell>
          <cell r="HD241">
            <v>4.4000000000000004</v>
          </cell>
          <cell r="HE241">
            <v>1.6</v>
          </cell>
          <cell r="HF241">
            <v>1.4</v>
          </cell>
          <cell r="HG241">
            <v>0.7</v>
          </cell>
          <cell r="HH241">
            <v>2.1</v>
          </cell>
          <cell r="HI241">
            <v>14.2</v>
          </cell>
          <cell r="HJ241">
            <v>1.3</v>
          </cell>
          <cell r="HK241">
            <v>1.3</v>
          </cell>
          <cell r="HL241">
            <v>1.4</v>
          </cell>
          <cell r="HM241">
            <v>1.4</v>
          </cell>
          <cell r="HN241">
            <v>1.4</v>
          </cell>
          <cell r="HO241">
            <v>0</v>
          </cell>
          <cell r="HP241">
            <v>0.9</v>
          </cell>
          <cell r="HQ241">
            <v>1.1000000000000001</v>
          </cell>
          <cell r="HR241">
            <v>0.5</v>
          </cell>
          <cell r="HS241">
            <v>0.2</v>
          </cell>
          <cell r="HT241">
            <v>0.5</v>
          </cell>
          <cell r="HU241">
            <v>0.6</v>
          </cell>
          <cell r="HV241">
            <v>-0.8</v>
          </cell>
          <cell r="HW241">
            <v>-1.5</v>
          </cell>
          <cell r="HX241">
            <v>0.2</v>
          </cell>
          <cell r="HY241">
            <v>0.4</v>
          </cell>
          <cell r="HZ241">
            <v>0.2</v>
          </cell>
          <cell r="IA241">
            <v>0.7</v>
          </cell>
          <cell r="IB241">
            <v>0.6</v>
          </cell>
          <cell r="IC241">
            <v>-1</v>
          </cell>
          <cell r="ID241">
            <v>-0.4</v>
          </cell>
          <cell r="IE241">
            <v>0.9</v>
          </cell>
          <cell r="IF241">
            <v>0.2</v>
          </cell>
          <cell r="IG241">
            <v>1.1000000000000001</v>
          </cell>
          <cell r="IH241">
            <v>1.4</v>
          </cell>
          <cell r="II241">
            <v>1.6</v>
          </cell>
          <cell r="IJ241">
            <v>1</v>
          </cell>
          <cell r="IK241">
            <v>2.6</v>
          </cell>
          <cell r="IL241">
            <v>5.6</v>
          </cell>
          <cell r="IM241">
            <v>5.4</v>
          </cell>
          <cell r="IN241">
            <v>6.9</v>
          </cell>
          <cell r="IO241">
            <v>4.8</v>
          </cell>
          <cell r="IP241">
            <v>-0.6</v>
          </cell>
          <cell r="IQ241">
            <v>-0.9</v>
          </cell>
        </row>
        <row r="242">
          <cell r="B242">
            <v>169.1</v>
          </cell>
          <cell r="C242">
            <v>175.2</v>
          </cell>
          <cell r="D242">
            <v>190.2</v>
          </cell>
          <cell r="E242">
            <v>153.69999999999999</v>
          </cell>
          <cell r="F242">
            <v>165.6</v>
          </cell>
          <cell r="G242">
            <v>173.7</v>
          </cell>
          <cell r="H242">
            <v>198.1</v>
          </cell>
          <cell r="I242">
            <v>161.80000000000001</v>
          </cell>
          <cell r="J242">
            <v>150.30000000000001</v>
          </cell>
          <cell r="K242">
            <v>142.4</v>
          </cell>
          <cell r="L242">
            <v>148.1</v>
          </cell>
          <cell r="M242">
            <v>166</v>
          </cell>
          <cell r="N242">
            <v>215.1</v>
          </cell>
          <cell r="O242">
            <v>164.5</v>
          </cell>
          <cell r="P242">
            <v>97.3</v>
          </cell>
          <cell r="Q242">
            <v>138.69999999999999</v>
          </cell>
          <cell r="R242">
            <v>158.1</v>
          </cell>
          <cell r="S242">
            <v>130.19999999999999</v>
          </cell>
          <cell r="T242">
            <v>189.7</v>
          </cell>
          <cell r="U242">
            <v>243.5</v>
          </cell>
          <cell r="V242">
            <v>152.6</v>
          </cell>
          <cell r="W242">
            <v>167.5</v>
          </cell>
          <cell r="X242">
            <v>148.30000000000001</v>
          </cell>
          <cell r="Y242">
            <v>191.8</v>
          </cell>
          <cell r="Z242">
            <v>170.9</v>
          </cell>
          <cell r="AA242">
            <v>175.4</v>
          </cell>
          <cell r="AB242">
            <v>169.3</v>
          </cell>
          <cell r="AC242">
            <v>150.4</v>
          </cell>
          <cell r="AD242">
            <v>182.4</v>
          </cell>
          <cell r="AE242">
            <v>182.5</v>
          </cell>
          <cell r="AF242">
            <v>141.4</v>
          </cell>
          <cell r="AG242">
            <v>131.80000000000001</v>
          </cell>
          <cell r="AH242">
            <v>155.80000000000001</v>
          </cell>
          <cell r="AI242">
            <v>149.1</v>
          </cell>
          <cell r="AJ242">
            <v>236.4</v>
          </cell>
          <cell r="AK242">
            <v>173.2</v>
          </cell>
          <cell r="AL242">
            <v>188.9</v>
          </cell>
          <cell r="AM242">
            <v>150.30000000000001</v>
          </cell>
          <cell r="AN242">
            <v>171.3</v>
          </cell>
          <cell r="AO242">
            <v>412.3</v>
          </cell>
          <cell r="AP242">
            <v>108.4</v>
          </cell>
          <cell r="AQ242">
            <v>106.7</v>
          </cell>
          <cell r="AR242">
            <v>104.3</v>
          </cell>
          <cell r="AS242">
            <v>120.2</v>
          </cell>
          <cell r="AT242">
            <v>108.8</v>
          </cell>
          <cell r="AU242">
            <v>101.9</v>
          </cell>
          <cell r="AV242">
            <v>137.6</v>
          </cell>
          <cell r="AW242">
            <v>114.7</v>
          </cell>
          <cell r="AX242">
            <v>97.3</v>
          </cell>
          <cell r="AY242">
            <v>90.8</v>
          </cell>
          <cell r="AZ242">
            <v>102</v>
          </cell>
          <cell r="BA242">
            <v>98.3</v>
          </cell>
          <cell r="BB242">
            <v>106.5</v>
          </cell>
          <cell r="BC242">
            <v>90.7</v>
          </cell>
          <cell r="BD242">
            <v>180.8</v>
          </cell>
          <cell r="BE242">
            <v>130.6</v>
          </cell>
          <cell r="BF242">
            <v>147.5</v>
          </cell>
          <cell r="BG242">
            <v>162.69999999999999</v>
          </cell>
          <cell r="BH242">
            <v>154.1</v>
          </cell>
          <cell r="BI242">
            <v>183.9</v>
          </cell>
          <cell r="BJ242">
            <v>133.4</v>
          </cell>
          <cell r="BK242">
            <v>125.2</v>
          </cell>
          <cell r="BL242">
            <v>151.4</v>
          </cell>
          <cell r="BM242">
            <v>147.9</v>
          </cell>
          <cell r="BN242">
            <v>162.30000000000001</v>
          </cell>
          <cell r="BO242">
            <v>122.9</v>
          </cell>
          <cell r="BP242">
            <v>128</v>
          </cell>
          <cell r="BQ242">
            <v>128.1</v>
          </cell>
          <cell r="BR242">
            <v>143.6</v>
          </cell>
          <cell r="BS242">
            <v>104.4</v>
          </cell>
          <cell r="BT242">
            <v>103.9</v>
          </cell>
          <cell r="BU242">
            <v>108.9</v>
          </cell>
          <cell r="BV242">
            <v>93.3</v>
          </cell>
          <cell r="BW242">
            <v>96.7</v>
          </cell>
          <cell r="BX242">
            <v>110</v>
          </cell>
          <cell r="BY242">
            <v>136.1</v>
          </cell>
          <cell r="BZ242">
            <v>129.1</v>
          </cell>
          <cell r="CA242">
            <v>145.5</v>
          </cell>
          <cell r="CB242">
            <v>139.69999999999999</v>
          </cell>
          <cell r="CC242">
            <v>221</v>
          </cell>
          <cell r="CD242">
            <v>226.5</v>
          </cell>
          <cell r="CE242">
            <v>182.9</v>
          </cell>
          <cell r="CF242">
            <v>216.7</v>
          </cell>
          <cell r="CG242">
            <v>221.4</v>
          </cell>
          <cell r="CH242">
            <v>236.5</v>
          </cell>
          <cell r="CI242">
            <v>248.1</v>
          </cell>
          <cell r="CJ242">
            <v>146</v>
          </cell>
          <cell r="CK242">
            <v>222.9</v>
          </cell>
          <cell r="CL242">
            <v>163.6</v>
          </cell>
          <cell r="CM242">
            <v>160.19999999999999</v>
          </cell>
          <cell r="CN242">
            <v>157.1</v>
          </cell>
          <cell r="CO242">
            <v>98.3</v>
          </cell>
          <cell r="CP242">
            <v>227.6</v>
          </cell>
          <cell r="CQ242">
            <v>148.80000000000001</v>
          </cell>
          <cell r="CR242">
            <v>120</v>
          </cell>
          <cell r="CS242">
            <v>205.1</v>
          </cell>
          <cell r="CT242">
            <v>212.1</v>
          </cell>
          <cell r="CU242">
            <v>109.6</v>
          </cell>
          <cell r="CV242">
            <v>137</v>
          </cell>
          <cell r="CW242">
            <v>107.3</v>
          </cell>
          <cell r="CX242">
            <v>132</v>
          </cell>
          <cell r="CY242">
            <v>50.9</v>
          </cell>
          <cell r="CZ242">
            <v>26.3</v>
          </cell>
          <cell r="DA242">
            <v>97.9</v>
          </cell>
          <cell r="DB242">
            <v>208.7</v>
          </cell>
          <cell r="DC242">
            <v>124.3</v>
          </cell>
          <cell r="DD242">
            <v>141.1</v>
          </cell>
          <cell r="DE242">
            <v>165.8</v>
          </cell>
          <cell r="DF242">
            <v>86.1</v>
          </cell>
          <cell r="DG242">
            <v>96</v>
          </cell>
          <cell r="DH242">
            <v>150.4</v>
          </cell>
          <cell r="DI242">
            <v>146.69999999999999</v>
          </cell>
          <cell r="DJ242">
            <v>204.9</v>
          </cell>
          <cell r="DK242">
            <v>142.19999999999999</v>
          </cell>
          <cell r="DL242">
            <v>137.5</v>
          </cell>
          <cell r="DM242">
            <v>146.19999999999999</v>
          </cell>
          <cell r="DN242">
            <v>126.7</v>
          </cell>
          <cell r="DO242">
            <v>260.2</v>
          </cell>
          <cell r="DP242">
            <v>146.5</v>
          </cell>
          <cell r="DQ242">
            <v>147.80000000000001</v>
          </cell>
          <cell r="DR242">
            <v>129.80000000000001</v>
          </cell>
          <cell r="DS242">
            <v>102.2</v>
          </cell>
          <cell r="DT242">
            <v>101.9</v>
          </cell>
          <cell r="DU242">
            <v>101</v>
          </cell>
          <cell r="DV242">
            <v>103</v>
          </cell>
          <cell r="DW242">
            <v>257.8</v>
          </cell>
          <cell r="DY242">
            <v>4.0999999999999996</v>
          </cell>
          <cell r="DZ242">
            <v>1</v>
          </cell>
          <cell r="EA242">
            <v>1</v>
          </cell>
          <cell r="EB242">
            <v>0.9</v>
          </cell>
          <cell r="EC242">
            <v>1.3</v>
          </cell>
          <cell r="ED242">
            <v>1.3</v>
          </cell>
          <cell r="EE242">
            <v>0.9</v>
          </cell>
          <cell r="EF242">
            <v>1</v>
          </cell>
          <cell r="EG242">
            <v>3.1</v>
          </cell>
          <cell r="EH242">
            <v>2.1</v>
          </cell>
          <cell r="EI242">
            <v>0.9</v>
          </cell>
          <cell r="EJ242">
            <v>0.9</v>
          </cell>
          <cell r="EK242">
            <v>2.2999999999999998</v>
          </cell>
          <cell r="EL242">
            <v>-2.6</v>
          </cell>
          <cell r="EM242">
            <v>0.7</v>
          </cell>
          <cell r="EN242">
            <v>1.3</v>
          </cell>
          <cell r="EO242">
            <v>3</v>
          </cell>
          <cell r="EP242">
            <v>-0.5</v>
          </cell>
          <cell r="EQ242">
            <v>22.9</v>
          </cell>
          <cell r="ER242">
            <v>52</v>
          </cell>
          <cell r="ES242">
            <v>0.2</v>
          </cell>
          <cell r="ET242">
            <v>1.4</v>
          </cell>
          <cell r="EU242">
            <v>0.7</v>
          </cell>
          <cell r="EV242">
            <v>2.1</v>
          </cell>
          <cell r="EW242">
            <v>0.8</v>
          </cell>
          <cell r="EX242">
            <v>0.6</v>
          </cell>
          <cell r="EY242">
            <v>0.8</v>
          </cell>
          <cell r="EZ242">
            <v>-0.1</v>
          </cell>
          <cell r="FA242">
            <v>4.0999999999999996</v>
          </cell>
          <cell r="FB242">
            <v>-1.9</v>
          </cell>
          <cell r="FC242">
            <v>0.8</v>
          </cell>
          <cell r="FD242">
            <v>0.5</v>
          </cell>
          <cell r="FE242">
            <v>1.1000000000000001</v>
          </cell>
          <cell r="FF242">
            <v>-1.7</v>
          </cell>
          <cell r="FG242">
            <v>0.9</v>
          </cell>
          <cell r="FH242">
            <v>0.8</v>
          </cell>
          <cell r="FI242">
            <v>0.7</v>
          </cell>
          <cell r="FJ242">
            <v>0.7</v>
          </cell>
          <cell r="FK242">
            <v>0.8</v>
          </cell>
          <cell r="FL242">
            <v>1.2</v>
          </cell>
          <cell r="FM242">
            <v>0.8</v>
          </cell>
          <cell r="FN242">
            <v>2.2000000000000002</v>
          </cell>
          <cell r="FO242">
            <v>2.2000000000000002</v>
          </cell>
          <cell r="FP242">
            <v>2.2999999999999998</v>
          </cell>
          <cell r="FQ242">
            <v>-1.4</v>
          </cell>
          <cell r="FR242">
            <v>-2.1</v>
          </cell>
          <cell r="FS242">
            <v>2.1</v>
          </cell>
          <cell r="FT242">
            <v>2.2999999999999998</v>
          </cell>
          <cell r="FU242">
            <v>2.5</v>
          </cell>
          <cell r="FV242">
            <v>0.8</v>
          </cell>
          <cell r="FW242">
            <v>2.8</v>
          </cell>
          <cell r="FX242">
            <v>4.0999999999999996</v>
          </cell>
          <cell r="FY242">
            <v>1.5</v>
          </cell>
          <cell r="FZ242">
            <v>1.9</v>
          </cell>
          <cell r="GA242">
            <v>0.4</v>
          </cell>
          <cell r="GB242">
            <v>0.8</v>
          </cell>
          <cell r="GC242">
            <v>0.9</v>
          </cell>
          <cell r="GD242">
            <v>-0.6</v>
          </cell>
          <cell r="GE242">
            <v>-1.2</v>
          </cell>
          <cell r="GF242">
            <v>0.3</v>
          </cell>
          <cell r="GG242">
            <v>0</v>
          </cell>
          <cell r="GH242">
            <v>1</v>
          </cell>
          <cell r="GI242">
            <v>1.1000000000000001</v>
          </cell>
          <cell r="GJ242">
            <v>0</v>
          </cell>
          <cell r="GK242">
            <v>1.1000000000000001</v>
          </cell>
          <cell r="GL242">
            <v>0.8</v>
          </cell>
          <cell r="GM242">
            <v>0.9</v>
          </cell>
          <cell r="GN242">
            <v>1.3</v>
          </cell>
          <cell r="GO242">
            <v>0.8</v>
          </cell>
          <cell r="GP242">
            <v>-0.7</v>
          </cell>
          <cell r="GQ242">
            <v>1</v>
          </cell>
          <cell r="GR242">
            <v>-0.1</v>
          </cell>
          <cell r="GS242">
            <v>0.2</v>
          </cell>
          <cell r="GT242">
            <v>3.4</v>
          </cell>
          <cell r="GU242">
            <v>0.4</v>
          </cell>
          <cell r="GV242">
            <v>0.1</v>
          </cell>
          <cell r="GW242">
            <v>1.5</v>
          </cell>
          <cell r="GX242">
            <v>0</v>
          </cell>
          <cell r="GY242">
            <v>-0.1</v>
          </cell>
          <cell r="GZ242">
            <v>1.3</v>
          </cell>
          <cell r="HA242">
            <v>1.8</v>
          </cell>
          <cell r="HB242">
            <v>0.8</v>
          </cell>
          <cell r="HC242">
            <v>1.4</v>
          </cell>
          <cell r="HD242">
            <v>2.4</v>
          </cell>
          <cell r="HE242">
            <v>3.4</v>
          </cell>
          <cell r="HF242">
            <v>4</v>
          </cell>
          <cell r="HG242">
            <v>0</v>
          </cell>
          <cell r="HH242">
            <v>1.4</v>
          </cell>
          <cell r="HI242">
            <v>-0.5</v>
          </cell>
          <cell r="HJ242">
            <v>3.4</v>
          </cell>
          <cell r="HK242">
            <v>3.6</v>
          </cell>
          <cell r="HL242">
            <v>-1</v>
          </cell>
          <cell r="HM242">
            <v>11.2</v>
          </cell>
          <cell r="HN242">
            <v>0.9</v>
          </cell>
          <cell r="HO242">
            <v>1.3</v>
          </cell>
          <cell r="HP242">
            <v>0.4</v>
          </cell>
          <cell r="HQ242">
            <v>0</v>
          </cell>
          <cell r="HR242">
            <v>0.1</v>
          </cell>
          <cell r="HS242">
            <v>0.5</v>
          </cell>
          <cell r="HT242">
            <v>0.1</v>
          </cell>
          <cell r="HU242">
            <v>-0.4</v>
          </cell>
          <cell r="HV242">
            <v>-1.2</v>
          </cell>
          <cell r="HW242">
            <v>-2.6</v>
          </cell>
          <cell r="HX242">
            <v>-0.1</v>
          </cell>
          <cell r="HY242">
            <v>0.3</v>
          </cell>
          <cell r="HZ242">
            <v>-0.6</v>
          </cell>
          <cell r="IA242">
            <v>1.3</v>
          </cell>
          <cell r="IB242">
            <v>-0.1</v>
          </cell>
          <cell r="IC242">
            <v>-1.5</v>
          </cell>
          <cell r="ID242">
            <v>-0.2</v>
          </cell>
          <cell r="IE242">
            <v>0.1</v>
          </cell>
          <cell r="IF242">
            <v>-0.6</v>
          </cell>
          <cell r="IG242">
            <v>0.4</v>
          </cell>
          <cell r="IH242">
            <v>0.5</v>
          </cell>
          <cell r="II242">
            <v>-0.2</v>
          </cell>
          <cell r="IJ242">
            <v>-0.9</v>
          </cell>
          <cell r="IK242">
            <v>0.6</v>
          </cell>
          <cell r="IL242">
            <v>0</v>
          </cell>
          <cell r="IM242">
            <v>0.3</v>
          </cell>
          <cell r="IN242">
            <v>0</v>
          </cell>
          <cell r="IO242">
            <v>0</v>
          </cell>
          <cell r="IP242">
            <v>1.2</v>
          </cell>
          <cell r="IQ242">
            <v>1.3</v>
          </cell>
        </row>
        <row r="243">
          <cell r="B243">
            <v>173</v>
          </cell>
          <cell r="C243">
            <v>176.7</v>
          </cell>
          <cell r="D243">
            <v>191.8</v>
          </cell>
          <cell r="E243">
            <v>155.6</v>
          </cell>
          <cell r="F243">
            <v>166.4</v>
          </cell>
          <cell r="G243">
            <v>175.1</v>
          </cell>
          <cell r="H243">
            <v>201.5</v>
          </cell>
          <cell r="I243">
            <v>162.30000000000001</v>
          </cell>
          <cell r="J243">
            <v>151</v>
          </cell>
          <cell r="K243">
            <v>142</v>
          </cell>
          <cell r="L243">
            <v>147.6</v>
          </cell>
          <cell r="M243">
            <v>165.5</v>
          </cell>
          <cell r="N243">
            <v>216.2</v>
          </cell>
          <cell r="O243">
            <v>168.4</v>
          </cell>
          <cell r="P243">
            <v>95.1</v>
          </cell>
          <cell r="Q243">
            <v>137.9</v>
          </cell>
          <cell r="R243">
            <v>157.9</v>
          </cell>
          <cell r="S243">
            <v>130.19999999999999</v>
          </cell>
          <cell r="T243">
            <v>206.1</v>
          </cell>
          <cell r="U243">
            <v>293.39999999999998</v>
          </cell>
          <cell r="V243">
            <v>144.5</v>
          </cell>
          <cell r="W243">
            <v>170.7</v>
          </cell>
          <cell r="X243">
            <v>153</v>
          </cell>
          <cell r="Y243">
            <v>193.4</v>
          </cell>
          <cell r="Z243">
            <v>172.4</v>
          </cell>
          <cell r="AA243">
            <v>176.9</v>
          </cell>
          <cell r="AB243">
            <v>170.8</v>
          </cell>
          <cell r="AC243">
            <v>153.9</v>
          </cell>
          <cell r="AD243">
            <v>184.7</v>
          </cell>
          <cell r="AE243">
            <v>189.9</v>
          </cell>
          <cell r="AF243">
            <v>144.1</v>
          </cell>
          <cell r="AG243">
            <v>134.4</v>
          </cell>
          <cell r="AH243">
            <v>162.19999999999999</v>
          </cell>
          <cell r="AI243">
            <v>152</v>
          </cell>
          <cell r="AJ243">
            <v>237.7</v>
          </cell>
          <cell r="AK243">
            <v>173.4</v>
          </cell>
          <cell r="AL243">
            <v>190.7</v>
          </cell>
          <cell r="AM243">
            <v>148.19999999999999</v>
          </cell>
          <cell r="AN243">
            <v>172.8</v>
          </cell>
          <cell r="AO243">
            <v>418</v>
          </cell>
          <cell r="AP243">
            <v>108.5</v>
          </cell>
          <cell r="AQ243">
            <v>106.3</v>
          </cell>
          <cell r="AR243">
            <v>103.5</v>
          </cell>
          <cell r="AS243">
            <v>121.8</v>
          </cell>
          <cell r="AT243">
            <v>108.6</v>
          </cell>
          <cell r="AU243">
            <v>101.5</v>
          </cell>
          <cell r="AV243">
            <v>138.30000000000001</v>
          </cell>
          <cell r="AW243">
            <v>115.7</v>
          </cell>
          <cell r="AX243">
            <v>98.2</v>
          </cell>
          <cell r="AY243">
            <v>91.5</v>
          </cell>
          <cell r="AZ243">
            <v>103.6</v>
          </cell>
          <cell r="BA243">
            <v>97.6</v>
          </cell>
          <cell r="BB243">
            <v>106.5</v>
          </cell>
          <cell r="BC243">
            <v>90.3</v>
          </cell>
          <cell r="BD243">
            <v>183.8</v>
          </cell>
          <cell r="BE243">
            <v>132.19999999999999</v>
          </cell>
          <cell r="BF243">
            <v>149</v>
          </cell>
          <cell r="BG243">
            <v>167.4</v>
          </cell>
          <cell r="BH243">
            <v>157.4</v>
          </cell>
          <cell r="BI243">
            <v>188.6</v>
          </cell>
          <cell r="BJ243">
            <v>139.69999999999999</v>
          </cell>
          <cell r="BK243">
            <v>126.3</v>
          </cell>
          <cell r="BL243">
            <v>151.69999999999999</v>
          </cell>
          <cell r="BM243">
            <v>156.19999999999999</v>
          </cell>
          <cell r="BN243">
            <v>163.1</v>
          </cell>
          <cell r="BO243">
            <v>124.5</v>
          </cell>
          <cell r="BP243">
            <v>129.69999999999999</v>
          </cell>
          <cell r="BQ243">
            <v>129.9</v>
          </cell>
          <cell r="BR243">
            <v>144.5</v>
          </cell>
          <cell r="BS243">
            <v>107.3</v>
          </cell>
          <cell r="BT243">
            <v>103.6</v>
          </cell>
          <cell r="BU243">
            <v>106.8</v>
          </cell>
          <cell r="BV243">
            <v>93.5</v>
          </cell>
          <cell r="BW243">
            <v>97.9</v>
          </cell>
          <cell r="BX243">
            <v>110.3</v>
          </cell>
          <cell r="BY243">
            <v>138.5</v>
          </cell>
          <cell r="BZ243">
            <v>130</v>
          </cell>
          <cell r="CA243">
            <v>146.4</v>
          </cell>
          <cell r="CB243">
            <v>143.69999999999999</v>
          </cell>
          <cell r="CC243">
            <v>225.4</v>
          </cell>
          <cell r="CD243">
            <v>233.9</v>
          </cell>
          <cell r="CE243">
            <v>184.9</v>
          </cell>
          <cell r="CF243">
            <v>221.6</v>
          </cell>
          <cell r="CG243">
            <v>219.8</v>
          </cell>
          <cell r="CH243">
            <v>237.9</v>
          </cell>
          <cell r="CI243">
            <v>249.1</v>
          </cell>
          <cell r="CJ243">
            <v>146.5</v>
          </cell>
          <cell r="CK243">
            <v>226.2</v>
          </cell>
          <cell r="CL243">
            <v>155.5</v>
          </cell>
          <cell r="CM243">
            <v>160.80000000000001</v>
          </cell>
          <cell r="CN243">
            <v>157.5</v>
          </cell>
          <cell r="CO243">
            <v>99.1</v>
          </cell>
          <cell r="CP243">
            <v>225</v>
          </cell>
          <cell r="CQ243">
            <v>149.80000000000001</v>
          </cell>
          <cell r="CR243">
            <v>120.8</v>
          </cell>
          <cell r="CS243">
            <v>210.8</v>
          </cell>
          <cell r="CT243">
            <v>217.3</v>
          </cell>
          <cell r="CU243">
            <v>110.3</v>
          </cell>
          <cell r="CV243">
            <v>137.5</v>
          </cell>
          <cell r="CW243">
            <v>108</v>
          </cell>
          <cell r="CX243">
            <v>133</v>
          </cell>
          <cell r="CY243">
            <v>50.3</v>
          </cell>
          <cell r="CZ243">
            <v>25.9</v>
          </cell>
          <cell r="DA243">
            <v>97.3</v>
          </cell>
          <cell r="DB243">
            <v>209.9</v>
          </cell>
          <cell r="DC243">
            <v>125.4</v>
          </cell>
          <cell r="DD243">
            <v>141.4</v>
          </cell>
          <cell r="DE243">
            <v>168.5</v>
          </cell>
          <cell r="DF243">
            <v>86.6</v>
          </cell>
          <cell r="DG243">
            <v>95.4</v>
          </cell>
          <cell r="DH243">
            <v>153</v>
          </cell>
          <cell r="DI243">
            <v>152.1</v>
          </cell>
          <cell r="DJ243">
            <v>207.4</v>
          </cell>
          <cell r="DK243">
            <v>145.6</v>
          </cell>
          <cell r="DL243">
            <v>139.19999999999999</v>
          </cell>
          <cell r="DM243">
            <v>147.9</v>
          </cell>
          <cell r="DN243">
            <v>128.5</v>
          </cell>
          <cell r="DO243">
            <v>258</v>
          </cell>
          <cell r="DP243">
            <v>147.69999999999999</v>
          </cell>
          <cell r="DQ243">
            <v>147.80000000000001</v>
          </cell>
          <cell r="DR243">
            <v>126.9</v>
          </cell>
          <cell r="DS243">
            <v>102.5</v>
          </cell>
          <cell r="DT243">
            <v>101.9</v>
          </cell>
          <cell r="DU243">
            <v>100.4</v>
          </cell>
          <cell r="DV243">
            <v>103.8</v>
          </cell>
          <cell r="DW243">
            <v>263.39999999999998</v>
          </cell>
          <cell r="DY243">
            <v>2.2999999999999998</v>
          </cell>
          <cell r="DZ243">
            <v>0.9</v>
          </cell>
          <cell r="EA243">
            <v>0.8</v>
          </cell>
          <cell r="EB243">
            <v>1.2</v>
          </cell>
          <cell r="EC243">
            <v>0.5</v>
          </cell>
          <cell r="ED243">
            <v>0.8</v>
          </cell>
          <cell r="EE243">
            <v>1.7</v>
          </cell>
          <cell r="EF243">
            <v>0.3</v>
          </cell>
          <cell r="EG243">
            <v>0.5</v>
          </cell>
          <cell r="EH243">
            <v>-0.3</v>
          </cell>
          <cell r="EI243">
            <v>-0.3</v>
          </cell>
          <cell r="EJ243">
            <v>-0.3</v>
          </cell>
          <cell r="EK243">
            <v>0.5</v>
          </cell>
          <cell r="EL243">
            <v>2.4</v>
          </cell>
          <cell r="EM243">
            <v>-2.2999999999999998</v>
          </cell>
          <cell r="EN243">
            <v>-0.6</v>
          </cell>
          <cell r="EO243">
            <v>-0.1</v>
          </cell>
          <cell r="EP243">
            <v>0</v>
          </cell>
          <cell r="EQ243">
            <v>8.6</v>
          </cell>
          <cell r="ER243">
            <v>20.5</v>
          </cell>
          <cell r="ES243">
            <v>-5.3</v>
          </cell>
          <cell r="ET243">
            <v>1.9</v>
          </cell>
          <cell r="EU243">
            <v>3.2</v>
          </cell>
          <cell r="EV243">
            <v>0.8</v>
          </cell>
          <cell r="EW243">
            <v>0.9</v>
          </cell>
          <cell r="EX243">
            <v>0.9</v>
          </cell>
          <cell r="EY243">
            <v>0.9</v>
          </cell>
          <cell r="EZ243">
            <v>2.2999999999999998</v>
          </cell>
          <cell r="FA243">
            <v>1.3</v>
          </cell>
          <cell r="FB243">
            <v>4.0999999999999996</v>
          </cell>
          <cell r="FC243">
            <v>1.9</v>
          </cell>
          <cell r="FD243">
            <v>2</v>
          </cell>
          <cell r="FE243">
            <v>4.0999999999999996</v>
          </cell>
          <cell r="FF243">
            <v>1.9</v>
          </cell>
          <cell r="FG243">
            <v>0.5</v>
          </cell>
          <cell r="FH243">
            <v>0.1</v>
          </cell>
          <cell r="FI243">
            <v>1</v>
          </cell>
          <cell r="FJ243">
            <v>-1.4</v>
          </cell>
          <cell r="FK243">
            <v>0.9</v>
          </cell>
          <cell r="FL243">
            <v>1.4</v>
          </cell>
          <cell r="FM243">
            <v>0.1</v>
          </cell>
          <cell r="FN243">
            <v>-0.4</v>
          </cell>
          <cell r="FO243">
            <v>-0.8</v>
          </cell>
          <cell r="FP243">
            <v>1.3</v>
          </cell>
          <cell r="FQ243">
            <v>-0.2</v>
          </cell>
          <cell r="FR243">
            <v>-0.4</v>
          </cell>
          <cell r="FS243">
            <v>0.5</v>
          </cell>
          <cell r="FT243">
            <v>0.9</v>
          </cell>
          <cell r="FU243">
            <v>0.9</v>
          </cell>
          <cell r="FV243">
            <v>0.8</v>
          </cell>
          <cell r="FW243">
            <v>1.6</v>
          </cell>
          <cell r="FX243">
            <v>-0.7</v>
          </cell>
          <cell r="FY243">
            <v>0</v>
          </cell>
          <cell r="FZ243">
            <v>-0.4</v>
          </cell>
          <cell r="GA243">
            <v>1.7</v>
          </cell>
          <cell r="GB243">
            <v>1.2</v>
          </cell>
          <cell r="GC243">
            <v>1</v>
          </cell>
          <cell r="GD243">
            <v>2.9</v>
          </cell>
          <cell r="GE243">
            <v>2.1</v>
          </cell>
          <cell r="GF243">
            <v>2.6</v>
          </cell>
          <cell r="GG243">
            <v>4.7</v>
          </cell>
          <cell r="GH243">
            <v>0.9</v>
          </cell>
          <cell r="GI243">
            <v>0.2</v>
          </cell>
          <cell r="GJ243">
            <v>5.6</v>
          </cell>
          <cell r="GK243">
            <v>0.5</v>
          </cell>
          <cell r="GL243">
            <v>1.3</v>
          </cell>
          <cell r="GM243">
            <v>1.3</v>
          </cell>
          <cell r="GN243">
            <v>1.4</v>
          </cell>
          <cell r="GO243">
            <v>0.6</v>
          </cell>
          <cell r="GP243">
            <v>2.8</v>
          </cell>
          <cell r="GQ243">
            <v>-0.3</v>
          </cell>
          <cell r="GR243">
            <v>-1.9</v>
          </cell>
          <cell r="GS243">
            <v>0.2</v>
          </cell>
          <cell r="GT243">
            <v>1.2</v>
          </cell>
          <cell r="GU243">
            <v>0.3</v>
          </cell>
          <cell r="GV243">
            <v>1.8</v>
          </cell>
          <cell r="GW243">
            <v>0.7</v>
          </cell>
          <cell r="GX243">
            <v>0.6</v>
          </cell>
          <cell r="GY243">
            <v>2.9</v>
          </cell>
          <cell r="GZ243">
            <v>2</v>
          </cell>
          <cell r="HA243">
            <v>3.3</v>
          </cell>
          <cell r="HB243">
            <v>1.1000000000000001</v>
          </cell>
          <cell r="HC243">
            <v>2.2999999999999998</v>
          </cell>
          <cell r="HD243">
            <v>-0.7</v>
          </cell>
          <cell r="HE243">
            <v>0.6</v>
          </cell>
          <cell r="HF243">
            <v>0.4</v>
          </cell>
          <cell r="HG243">
            <v>0.3</v>
          </cell>
          <cell r="HH243">
            <v>1.5</v>
          </cell>
          <cell r="HI243">
            <v>-5</v>
          </cell>
          <cell r="HJ243">
            <v>0.4</v>
          </cell>
          <cell r="HK243">
            <v>0.3</v>
          </cell>
          <cell r="HL243">
            <v>0.8</v>
          </cell>
          <cell r="HM243">
            <v>-1.1000000000000001</v>
          </cell>
          <cell r="HN243">
            <v>0.7</v>
          </cell>
          <cell r="HO243">
            <v>0.7</v>
          </cell>
          <cell r="HP243">
            <v>2.8</v>
          </cell>
          <cell r="HQ243">
            <v>2.5</v>
          </cell>
          <cell r="HR243">
            <v>0.6</v>
          </cell>
          <cell r="HS243">
            <v>0.4</v>
          </cell>
          <cell r="HT243">
            <v>0.7</v>
          </cell>
          <cell r="HU243">
            <v>0.8</v>
          </cell>
          <cell r="HV243">
            <v>-1.2</v>
          </cell>
          <cell r="HW243">
            <v>-1.5</v>
          </cell>
          <cell r="HX243">
            <v>-0.6</v>
          </cell>
          <cell r="HY243">
            <v>0.6</v>
          </cell>
          <cell r="HZ243">
            <v>0.9</v>
          </cell>
          <cell r="IA243">
            <v>0.2</v>
          </cell>
          <cell r="IB243">
            <v>1.6</v>
          </cell>
          <cell r="IC243">
            <v>0.6</v>
          </cell>
          <cell r="ID243">
            <v>-0.6</v>
          </cell>
          <cell r="IE243">
            <v>1.7</v>
          </cell>
          <cell r="IF243">
            <v>3.7</v>
          </cell>
          <cell r="IG243">
            <v>1.2</v>
          </cell>
          <cell r="IH243">
            <v>2.4</v>
          </cell>
          <cell r="II243">
            <v>1.2</v>
          </cell>
          <cell r="IJ243">
            <v>1.2</v>
          </cell>
          <cell r="IK243">
            <v>1.4</v>
          </cell>
          <cell r="IL243">
            <v>-0.8</v>
          </cell>
          <cell r="IM243">
            <v>0.8</v>
          </cell>
          <cell r="IN243">
            <v>0</v>
          </cell>
          <cell r="IO243">
            <v>-2.2000000000000002</v>
          </cell>
          <cell r="IP243">
            <v>0.3</v>
          </cell>
          <cell r="IQ243">
            <v>0</v>
          </cell>
        </row>
        <row r="244">
          <cell r="B244">
            <v>173.9</v>
          </cell>
          <cell r="C244">
            <v>178.7</v>
          </cell>
          <cell r="D244">
            <v>193.9</v>
          </cell>
          <cell r="E244">
            <v>156.1</v>
          </cell>
          <cell r="F244">
            <v>169.8</v>
          </cell>
          <cell r="G244">
            <v>178.6</v>
          </cell>
          <cell r="H244">
            <v>205.2</v>
          </cell>
          <cell r="I244">
            <v>165.5</v>
          </cell>
          <cell r="J244">
            <v>154.9</v>
          </cell>
          <cell r="K244">
            <v>145.19999999999999</v>
          </cell>
          <cell r="L244">
            <v>148</v>
          </cell>
          <cell r="M244">
            <v>162.4</v>
          </cell>
          <cell r="N244">
            <v>214.7</v>
          </cell>
          <cell r="O244">
            <v>169.7</v>
          </cell>
          <cell r="P244">
            <v>94.8</v>
          </cell>
          <cell r="Q244">
            <v>143.5</v>
          </cell>
          <cell r="R244">
            <v>159.19999999999999</v>
          </cell>
          <cell r="S244">
            <v>132.19999999999999</v>
          </cell>
          <cell r="T244">
            <v>203</v>
          </cell>
          <cell r="U244">
            <v>278.10000000000002</v>
          </cell>
          <cell r="V244">
            <v>150.4</v>
          </cell>
          <cell r="W244">
            <v>171.5</v>
          </cell>
          <cell r="X244">
            <v>154.4</v>
          </cell>
          <cell r="Y244">
            <v>193.5</v>
          </cell>
          <cell r="Z244">
            <v>173.6</v>
          </cell>
          <cell r="AA244">
            <v>178.4</v>
          </cell>
          <cell r="AB244">
            <v>171.8</v>
          </cell>
          <cell r="AC244">
            <v>156.69999999999999</v>
          </cell>
          <cell r="AD244">
            <v>193.5</v>
          </cell>
          <cell r="AE244">
            <v>190.6</v>
          </cell>
          <cell r="AF244">
            <v>146.6</v>
          </cell>
          <cell r="AG244">
            <v>137.80000000000001</v>
          </cell>
          <cell r="AH244">
            <v>168.1</v>
          </cell>
          <cell r="AI244">
            <v>153</v>
          </cell>
          <cell r="AJ244">
            <v>239.5</v>
          </cell>
          <cell r="AK244">
            <v>174.8</v>
          </cell>
          <cell r="AL244">
            <v>193</v>
          </cell>
          <cell r="AM244">
            <v>148.1</v>
          </cell>
          <cell r="AN244">
            <v>175.4</v>
          </cell>
          <cell r="AO244">
            <v>420.5</v>
          </cell>
          <cell r="AP244">
            <v>108.1</v>
          </cell>
          <cell r="AQ244">
            <v>106.9</v>
          </cell>
          <cell r="AR244">
            <v>104.1</v>
          </cell>
          <cell r="AS244">
            <v>122.4</v>
          </cell>
          <cell r="AT244">
            <v>107.9</v>
          </cell>
          <cell r="AU244">
            <v>100.6</v>
          </cell>
          <cell r="AV244">
            <v>138.9</v>
          </cell>
          <cell r="AW244">
            <v>115.5</v>
          </cell>
          <cell r="AX244">
            <v>96.8</v>
          </cell>
          <cell r="AY244">
            <v>89.6</v>
          </cell>
          <cell r="AZ244">
            <v>102.2</v>
          </cell>
          <cell r="BA244">
            <v>97.2</v>
          </cell>
          <cell r="BB244">
            <v>106.2</v>
          </cell>
          <cell r="BC244">
            <v>89.9</v>
          </cell>
          <cell r="BD244">
            <v>183.9</v>
          </cell>
          <cell r="BE244">
            <v>132.9</v>
          </cell>
          <cell r="BF244">
            <v>150.5</v>
          </cell>
          <cell r="BG244">
            <v>167.8</v>
          </cell>
          <cell r="BH244">
            <v>158.30000000000001</v>
          </cell>
          <cell r="BI244">
            <v>187.4</v>
          </cell>
          <cell r="BJ244">
            <v>140.19999999999999</v>
          </cell>
          <cell r="BK244">
            <v>126.8</v>
          </cell>
          <cell r="BL244">
            <v>152.4</v>
          </cell>
          <cell r="BM244">
            <v>156.19999999999999</v>
          </cell>
          <cell r="BN244">
            <v>163.69999999999999</v>
          </cell>
          <cell r="BO244">
            <v>124.7</v>
          </cell>
          <cell r="BP244">
            <v>130.4</v>
          </cell>
          <cell r="BQ244">
            <v>131</v>
          </cell>
          <cell r="BR244">
            <v>145.4</v>
          </cell>
          <cell r="BS244">
            <v>105.6</v>
          </cell>
          <cell r="BT244">
            <v>102.7</v>
          </cell>
          <cell r="BU244">
            <v>106.7</v>
          </cell>
          <cell r="BV244">
            <v>92.9</v>
          </cell>
          <cell r="BW244">
            <v>95</v>
          </cell>
          <cell r="BX244">
            <v>110.7</v>
          </cell>
          <cell r="BY244">
            <v>138.19999999999999</v>
          </cell>
          <cell r="BZ244">
            <v>131.30000000000001</v>
          </cell>
          <cell r="CA244">
            <v>145</v>
          </cell>
          <cell r="CB244">
            <v>144</v>
          </cell>
          <cell r="CC244">
            <v>227.8</v>
          </cell>
          <cell r="CD244">
            <v>238.5</v>
          </cell>
          <cell r="CE244">
            <v>186</v>
          </cell>
          <cell r="CF244">
            <v>223.4</v>
          </cell>
          <cell r="CG244">
            <v>218</v>
          </cell>
          <cell r="CH244">
            <v>238.9</v>
          </cell>
          <cell r="CI244">
            <v>250.2</v>
          </cell>
          <cell r="CJ244">
            <v>146.6</v>
          </cell>
          <cell r="CK244">
            <v>227.3</v>
          </cell>
          <cell r="CL244">
            <v>147.69999999999999</v>
          </cell>
          <cell r="CM244">
            <v>154.69999999999999</v>
          </cell>
          <cell r="CN244">
            <v>151.19999999999999</v>
          </cell>
          <cell r="CO244">
            <v>99.4</v>
          </cell>
          <cell r="CP244">
            <v>197.2</v>
          </cell>
          <cell r="CQ244">
            <v>151.30000000000001</v>
          </cell>
          <cell r="CR244">
            <v>121.6</v>
          </cell>
          <cell r="CS244">
            <v>211.8</v>
          </cell>
          <cell r="CT244">
            <v>217.5</v>
          </cell>
          <cell r="CU244">
            <v>110.8</v>
          </cell>
          <cell r="CV244">
            <v>138.30000000000001</v>
          </cell>
          <cell r="CW244">
            <v>108.4</v>
          </cell>
          <cell r="CX244">
            <v>134.80000000000001</v>
          </cell>
          <cell r="CY244">
            <v>49.4</v>
          </cell>
          <cell r="CZ244">
            <v>25.2</v>
          </cell>
          <cell r="DA244">
            <v>96.5</v>
          </cell>
          <cell r="DB244">
            <v>211.9</v>
          </cell>
          <cell r="DC244">
            <v>125.9</v>
          </cell>
          <cell r="DD244">
            <v>143.6</v>
          </cell>
          <cell r="DE244">
            <v>169.3</v>
          </cell>
          <cell r="DF244">
            <v>86.5</v>
          </cell>
          <cell r="DG244">
            <v>94.6</v>
          </cell>
          <cell r="DH244">
            <v>154.1</v>
          </cell>
          <cell r="DI244">
            <v>154.6</v>
          </cell>
          <cell r="DJ244">
            <v>208.5</v>
          </cell>
          <cell r="DK244">
            <v>146.80000000000001</v>
          </cell>
          <cell r="DL244">
            <v>144.9</v>
          </cell>
          <cell r="DM244">
            <v>157.1</v>
          </cell>
          <cell r="DN244">
            <v>130.1</v>
          </cell>
          <cell r="DO244">
            <v>258</v>
          </cell>
          <cell r="DP244">
            <v>147.80000000000001</v>
          </cell>
          <cell r="DQ244">
            <v>147.80000000000001</v>
          </cell>
          <cell r="DR244">
            <v>126.9</v>
          </cell>
          <cell r="DS244">
            <v>103</v>
          </cell>
          <cell r="DT244">
            <v>102.5</v>
          </cell>
          <cell r="DU244">
            <v>100.9</v>
          </cell>
          <cell r="DV244">
            <v>104.6</v>
          </cell>
          <cell r="DW244">
            <v>262</v>
          </cell>
          <cell r="DY244">
            <v>0.5</v>
          </cell>
          <cell r="DZ244">
            <v>1.1000000000000001</v>
          </cell>
          <cell r="EA244">
            <v>1.1000000000000001</v>
          </cell>
          <cell r="EB244">
            <v>0.3</v>
          </cell>
          <cell r="EC244">
            <v>2</v>
          </cell>
          <cell r="ED244">
            <v>2</v>
          </cell>
          <cell r="EE244">
            <v>1.8</v>
          </cell>
          <cell r="EF244">
            <v>2</v>
          </cell>
          <cell r="EG244">
            <v>2.6</v>
          </cell>
          <cell r="EH244">
            <v>2.2999999999999998</v>
          </cell>
          <cell r="EI244">
            <v>0.3</v>
          </cell>
          <cell r="EJ244">
            <v>-1.9</v>
          </cell>
          <cell r="EK244">
            <v>-0.7</v>
          </cell>
          <cell r="EL244">
            <v>0.8</v>
          </cell>
          <cell r="EM244">
            <v>-0.3</v>
          </cell>
          <cell r="EN244">
            <v>4.0999999999999996</v>
          </cell>
          <cell r="EO244">
            <v>0.8</v>
          </cell>
          <cell r="EP244">
            <v>1.5</v>
          </cell>
          <cell r="EQ244">
            <v>-1.5</v>
          </cell>
          <cell r="ER244">
            <v>-5.2</v>
          </cell>
          <cell r="ES244">
            <v>4.0999999999999996</v>
          </cell>
          <cell r="ET244">
            <v>0.5</v>
          </cell>
          <cell r="EU244">
            <v>0.9</v>
          </cell>
          <cell r="EV244">
            <v>0.1</v>
          </cell>
          <cell r="EW244">
            <v>0.7</v>
          </cell>
          <cell r="EX244">
            <v>0.8</v>
          </cell>
          <cell r="EY244">
            <v>0.6</v>
          </cell>
          <cell r="EZ244">
            <v>1.8</v>
          </cell>
          <cell r="FA244">
            <v>4.8</v>
          </cell>
          <cell r="FB244">
            <v>0.4</v>
          </cell>
          <cell r="FC244">
            <v>1.7</v>
          </cell>
          <cell r="FD244">
            <v>2.5</v>
          </cell>
          <cell r="FE244">
            <v>3.6</v>
          </cell>
          <cell r="FF244">
            <v>0.7</v>
          </cell>
          <cell r="FG244">
            <v>0.8</v>
          </cell>
          <cell r="FH244">
            <v>0.8</v>
          </cell>
          <cell r="FI244">
            <v>1.2</v>
          </cell>
          <cell r="FJ244">
            <v>-0.1</v>
          </cell>
          <cell r="FK244">
            <v>1.5</v>
          </cell>
          <cell r="FL244">
            <v>0.6</v>
          </cell>
          <cell r="FM244">
            <v>-0.4</v>
          </cell>
          <cell r="FN244">
            <v>0.6</v>
          </cell>
          <cell r="FO244">
            <v>0.6</v>
          </cell>
          <cell r="FP244">
            <v>0.5</v>
          </cell>
          <cell r="FQ244">
            <v>-0.6</v>
          </cell>
          <cell r="FR244">
            <v>-0.9</v>
          </cell>
          <cell r="FS244">
            <v>0.4</v>
          </cell>
          <cell r="FT244">
            <v>-0.2</v>
          </cell>
          <cell r="FU244">
            <v>-1.4</v>
          </cell>
          <cell r="FV244">
            <v>-2.1</v>
          </cell>
          <cell r="FW244">
            <v>-1.4</v>
          </cell>
          <cell r="FX244">
            <v>-0.4</v>
          </cell>
          <cell r="FY244">
            <v>-0.3</v>
          </cell>
          <cell r="FZ244">
            <v>-0.4</v>
          </cell>
          <cell r="GA244">
            <v>0.1</v>
          </cell>
          <cell r="GB244">
            <v>0.5</v>
          </cell>
          <cell r="GC244">
            <v>1</v>
          </cell>
          <cell r="GD244">
            <v>0.2</v>
          </cell>
          <cell r="GE244">
            <v>0.6</v>
          </cell>
          <cell r="GF244">
            <v>-0.6</v>
          </cell>
          <cell r="GG244">
            <v>0.4</v>
          </cell>
          <cell r="GH244">
            <v>0.4</v>
          </cell>
          <cell r="GI244">
            <v>0.5</v>
          </cell>
          <cell r="GJ244">
            <v>0</v>
          </cell>
          <cell r="GK244">
            <v>0.4</v>
          </cell>
          <cell r="GL244">
            <v>0.2</v>
          </cell>
          <cell r="GM244">
            <v>0.5</v>
          </cell>
          <cell r="GN244">
            <v>0.8</v>
          </cell>
          <cell r="GO244">
            <v>0.6</v>
          </cell>
          <cell r="GP244">
            <v>-1.6</v>
          </cell>
          <cell r="GQ244">
            <v>-0.9</v>
          </cell>
          <cell r="GR244">
            <v>-0.1</v>
          </cell>
          <cell r="GS244">
            <v>-0.6</v>
          </cell>
          <cell r="GT244">
            <v>-3</v>
          </cell>
          <cell r="GU244">
            <v>0.4</v>
          </cell>
          <cell r="GV244">
            <v>-0.2</v>
          </cell>
          <cell r="GW244">
            <v>1</v>
          </cell>
          <cell r="GX244">
            <v>-1</v>
          </cell>
          <cell r="GY244">
            <v>0.2</v>
          </cell>
          <cell r="GZ244">
            <v>1.1000000000000001</v>
          </cell>
          <cell r="HA244">
            <v>2</v>
          </cell>
          <cell r="HB244">
            <v>0.6</v>
          </cell>
          <cell r="HC244">
            <v>0.8</v>
          </cell>
          <cell r="HD244">
            <v>-0.8</v>
          </cell>
          <cell r="HE244">
            <v>0.4</v>
          </cell>
          <cell r="HF244">
            <v>0.4</v>
          </cell>
          <cell r="HG244">
            <v>0.1</v>
          </cell>
          <cell r="HH244">
            <v>0.5</v>
          </cell>
          <cell r="HI244">
            <v>-5</v>
          </cell>
          <cell r="HJ244">
            <v>-3.8</v>
          </cell>
          <cell r="HK244">
            <v>-4</v>
          </cell>
          <cell r="HL244">
            <v>0.3</v>
          </cell>
          <cell r="HM244">
            <v>-12.4</v>
          </cell>
          <cell r="HN244">
            <v>1</v>
          </cell>
          <cell r="HO244">
            <v>0.7</v>
          </cell>
          <cell r="HP244">
            <v>0.5</v>
          </cell>
          <cell r="HQ244">
            <v>0.1</v>
          </cell>
          <cell r="HR244">
            <v>0.5</v>
          </cell>
          <cell r="HS244">
            <v>0.6</v>
          </cell>
          <cell r="HT244">
            <v>0.4</v>
          </cell>
          <cell r="HU244">
            <v>1.4</v>
          </cell>
          <cell r="HV244">
            <v>-1.8</v>
          </cell>
          <cell r="HW244">
            <v>-2.7</v>
          </cell>
          <cell r="HX244">
            <v>-0.8</v>
          </cell>
          <cell r="HY244">
            <v>1</v>
          </cell>
          <cell r="HZ244">
            <v>0.4</v>
          </cell>
          <cell r="IA244">
            <v>1.6</v>
          </cell>
          <cell r="IB244">
            <v>0.5</v>
          </cell>
          <cell r="IC244">
            <v>-0.1</v>
          </cell>
          <cell r="ID244">
            <v>-0.8</v>
          </cell>
          <cell r="IE244">
            <v>0.7</v>
          </cell>
          <cell r="IF244">
            <v>1.6</v>
          </cell>
          <cell r="IG244">
            <v>0.5</v>
          </cell>
          <cell r="IH244">
            <v>0.8</v>
          </cell>
          <cell r="II244">
            <v>4.0999999999999996</v>
          </cell>
          <cell r="IJ244">
            <v>6.2</v>
          </cell>
          <cell r="IK244">
            <v>1.2</v>
          </cell>
          <cell r="IL244">
            <v>0</v>
          </cell>
          <cell r="IM244">
            <v>0.1</v>
          </cell>
          <cell r="IN244">
            <v>0</v>
          </cell>
          <cell r="IO244">
            <v>0</v>
          </cell>
          <cell r="IP244">
            <v>0.5</v>
          </cell>
          <cell r="IQ244">
            <v>0.6</v>
          </cell>
        </row>
        <row r="245">
          <cell r="B245">
            <v>169.9</v>
          </cell>
          <cell r="C245">
            <v>180.6</v>
          </cell>
          <cell r="D245">
            <v>195.9</v>
          </cell>
          <cell r="E245">
            <v>159.30000000000001</v>
          </cell>
          <cell r="F245">
            <v>170.2</v>
          </cell>
          <cell r="G245">
            <v>181.3</v>
          </cell>
          <cell r="H245">
            <v>213.1</v>
          </cell>
          <cell r="I245">
            <v>167.8</v>
          </cell>
          <cell r="J245">
            <v>147.19999999999999</v>
          </cell>
          <cell r="K245">
            <v>146.19999999999999</v>
          </cell>
          <cell r="L245">
            <v>149.4</v>
          </cell>
          <cell r="M245">
            <v>160.80000000000001</v>
          </cell>
          <cell r="N245">
            <v>208</v>
          </cell>
          <cell r="O245">
            <v>174.2</v>
          </cell>
          <cell r="P245">
            <v>96.8</v>
          </cell>
          <cell r="Q245">
            <v>145.9</v>
          </cell>
          <cell r="R245">
            <v>160.4</v>
          </cell>
          <cell r="S245">
            <v>136.6</v>
          </cell>
          <cell r="T245">
            <v>165.1</v>
          </cell>
          <cell r="U245">
            <v>184.1</v>
          </cell>
          <cell r="V245">
            <v>153.30000000000001</v>
          </cell>
          <cell r="W245">
            <v>174.2</v>
          </cell>
          <cell r="X245">
            <v>156.19999999999999</v>
          </cell>
          <cell r="Y245">
            <v>197.1</v>
          </cell>
          <cell r="Z245">
            <v>175.9</v>
          </cell>
          <cell r="AA245">
            <v>180</v>
          </cell>
          <cell r="AB245">
            <v>174.6</v>
          </cell>
          <cell r="AC245">
            <v>159</v>
          </cell>
          <cell r="AD245">
            <v>200.6</v>
          </cell>
          <cell r="AE245">
            <v>192.6</v>
          </cell>
          <cell r="AF245">
            <v>146.69999999999999</v>
          </cell>
          <cell r="AG245">
            <v>139.69999999999999</v>
          </cell>
          <cell r="AH245">
            <v>170.7</v>
          </cell>
          <cell r="AI245">
            <v>155.69999999999999</v>
          </cell>
          <cell r="AJ245">
            <v>241.6</v>
          </cell>
          <cell r="AK245">
            <v>175.8</v>
          </cell>
          <cell r="AL245">
            <v>194.4</v>
          </cell>
          <cell r="AM245">
            <v>148.30000000000001</v>
          </cell>
          <cell r="AN245">
            <v>177.3</v>
          </cell>
          <cell r="AO245">
            <v>426.3</v>
          </cell>
          <cell r="AP245">
            <v>107.7</v>
          </cell>
          <cell r="AQ245">
            <v>104.8</v>
          </cell>
          <cell r="AR245">
            <v>101.8</v>
          </cell>
          <cell r="AS245">
            <v>121.7</v>
          </cell>
          <cell r="AT245">
            <v>108.5</v>
          </cell>
          <cell r="AU245">
            <v>101.5</v>
          </cell>
          <cell r="AV245">
            <v>137.80000000000001</v>
          </cell>
          <cell r="AW245">
            <v>116</v>
          </cell>
          <cell r="AX245">
            <v>98.3</v>
          </cell>
          <cell r="AY245">
            <v>93</v>
          </cell>
          <cell r="AZ245">
            <v>103.3</v>
          </cell>
          <cell r="BA245">
            <v>97</v>
          </cell>
          <cell r="BB245">
            <v>103.7</v>
          </cell>
          <cell r="BC245">
            <v>86.9</v>
          </cell>
          <cell r="BD245">
            <v>185.5</v>
          </cell>
          <cell r="BE245">
            <v>134.19999999999999</v>
          </cell>
          <cell r="BF245">
            <v>152.6</v>
          </cell>
          <cell r="BG245">
            <v>170</v>
          </cell>
          <cell r="BH245">
            <v>161.19999999999999</v>
          </cell>
          <cell r="BI245">
            <v>190.3</v>
          </cell>
          <cell r="BJ245">
            <v>140.19999999999999</v>
          </cell>
          <cell r="BK245">
            <v>127.7</v>
          </cell>
          <cell r="BL245">
            <v>154</v>
          </cell>
          <cell r="BM245">
            <v>156.19999999999999</v>
          </cell>
          <cell r="BN245">
            <v>163.5</v>
          </cell>
          <cell r="BO245">
            <v>123.6</v>
          </cell>
          <cell r="BP245">
            <v>126.8</v>
          </cell>
          <cell r="BQ245">
            <v>126.7</v>
          </cell>
          <cell r="BR245">
            <v>145.1</v>
          </cell>
          <cell r="BS245">
            <v>100.4</v>
          </cell>
          <cell r="BT245">
            <v>101.9</v>
          </cell>
          <cell r="BU245">
            <v>106.2</v>
          </cell>
          <cell r="BV245">
            <v>92.7</v>
          </cell>
          <cell r="BW245">
            <v>92.9</v>
          </cell>
          <cell r="BX245">
            <v>111</v>
          </cell>
          <cell r="BY245">
            <v>137.30000000000001</v>
          </cell>
          <cell r="BZ245">
            <v>130.30000000000001</v>
          </cell>
          <cell r="CA245">
            <v>144.80000000000001</v>
          </cell>
          <cell r="CB245">
            <v>142.4</v>
          </cell>
          <cell r="CC245">
            <v>232.2</v>
          </cell>
          <cell r="CD245">
            <v>251.3</v>
          </cell>
          <cell r="CE245">
            <v>186.8</v>
          </cell>
          <cell r="CF245">
            <v>225.3</v>
          </cell>
          <cell r="CG245">
            <v>225.7</v>
          </cell>
          <cell r="CH245">
            <v>241.2</v>
          </cell>
          <cell r="CI245">
            <v>252.6</v>
          </cell>
          <cell r="CJ245">
            <v>147.19999999999999</v>
          </cell>
          <cell r="CK245">
            <v>229.7</v>
          </cell>
          <cell r="CL245">
            <v>166.6</v>
          </cell>
          <cell r="CM245">
            <v>155.80000000000001</v>
          </cell>
          <cell r="CN245">
            <v>152.19999999999999</v>
          </cell>
          <cell r="CO245">
            <v>99.5</v>
          </cell>
          <cell r="CP245">
            <v>199.9</v>
          </cell>
          <cell r="CQ245">
            <v>151.4</v>
          </cell>
          <cell r="CR245">
            <v>123</v>
          </cell>
          <cell r="CS245">
            <v>214.3</v>
          </cell>
          <cell r="CT245">
            <v>218.4</v>
          </cell>
          <cell r="CU245">
            <v>111</v>
          </cell>
          <cell r="CV245">
            <v>139.5</v>
          </cell>
          <cell r="CW245">
            <v>108.6</v>
          </cell>
          <cell r="CX245">
            <v>133.9</v>
          </cell>
          <cell r="CY245">
            <v>48.9</v>
          </cell>
          <cell r="CZ245">
            <v>24.6</v>
          </cell>
          <cell r="DA245">
            <v>96.9</v>
          </cell>
          <cell r="DB245">
            <v>213.1</v>
          </cell>
          <cell r="DC245">
            <v>126.4</v>
          </cell>
          <cell r="DD245">
            <v>144.6</v>
          </cell>
          <cell r="DE245">
            <v>170.2</v>
          </cell>
          <cell r="DF245">
            <v>86.1</v>
          </cell>
          <cell r="DG245">
            <v>94.5</v>
          </cell>
          <cell r="DH245">
            <v>154.6</v>
          </cell>
          <cell r="DI245">
            <v>155.1</v>
          </cell>
          <cell r="DJ245">
            <v>211.2</v>
          </cell>
          <cell r="DK245">
            <v>148.4</v>
          </cell>
          <cell r="DL245">
            <v>142.5</v>
          </cell>
          <cell r="DM245">
            <v>155.1</v>
          </cell>
          <cell r="DN245">
            <v>127.2</v>
          </cell>
          <cell r="DO245">
            <v>270.89999999999998</v>
          </cell>
          <cell r="DP245">
            <v>157.6</v>
          </cell>
          <cell r="DQ245">
            <v>158.30000000000001</v>
          </cell>
          <cell r="DR245">
            <v>130.19999999999999</v>
          </cell>
          <cell r="DS245">
            <v>102.8</v>
          </cell>
          <cell r="DT245">
            <v>102.3</v>
          </cell>
          <cell r="DU245">
            <v>100.3</v>
          </cell>
          <cell r="DV245">
            <v>105</v>
          </cell>
          <cell r="DW245">
            <v>261.7</v>
          </cell>
          <cell r="DY245">
            <v>-2.2999999999999998</v>
          </cell>
          <cell r="DZ245">
            <v>1.1000000000000001</v>
          </cell>
          <cell r="EA245">
            <v>1</v>
          </cell>
          <cell r="EB245">
            <v>2</v>
          </cell>
          <cell r="EC245">
            <v>0.2</v>
          </cell>
          <cell r="ED245">
            <v>1.5</v>
          </cell>
          <cell r="EE245">
            <v>3.8</v>
          </cell>
          <cell r="EF245">
            <v>1.4</v>
          </cell>
          <cell r="EG245">
            <v>-5</v>
          </cell>
          <cell r="EH245">
            <v>0.7</v>
          </cell>
          <cell r="EI245">
            <v>0.9</v>
          </cell>
          <cell r="EJ245">
            <v>-1</v>
          </cell>
          <cell r="EK245">
            <v>-3.1</v>
          </cell>
          <cell r="EL245">
            <v>2.7</v>
          </cell>
          <cell r="EM245">
            <v>2.1</v>
          </cell>
          <cell r="EN245">
            <v>1.7</v>
          </cell>
          <cell r="EO245">
            <v>0.8</v>
          </cell>
          <cell r="EP245">
            <v>3.3</v>
          </cell>
          <cell r="EQ245">
            <v>-18.7</v>
          </cell>
          <cell r="ER245">
            <v>-33.799999999999997</v>
          </cell>
          <cell r="ES245">
            <v>1.9</v>
          </cell>
          <cell r="ET245">
            <v>1.6</v>
          </cell>
          <cell r="EU245">
            <v>1.2</v>
          </cell>
          <cell r="EV245">
            <v>1.9</v>
          </cell>
          <cell r="EW245">
            <v>1.3</v>
          </cell>
          <cell r="EX245">
            <v>0.9</v>
          </cell>
          <cell r="EY245">
            <v>1.6</v>
          </cell>
          <cell r="EZ245">
            <v>1.5</v>
          </cell>
          <cell r="FA245">
            <v>3.7</v>
          </cell>
          <cell r="FB245">
            <v>1</v>
          </cell>
          <cell r="FC245">
            <v>0.1</v>
          </cell>
          <cell r="FD245">
            <v>1.4</v>
          </cell>
          <cell r="FE245">
            <v>1.5</v>
          </cell>
          <cell r="FF245">
            <v>1.8</v>
          </cell>
          <cell r="FG245">
            <v>0.9</v>
          </cell>
          <cell r="FH245">
            <v>0.6</v>
          </cell>
          <cell r="FI245">
            <v>0.7</v>
          </cell>
          <cell r="FJ245">
            <v>0.1</v>
          </cell>
          <cell r="FK245">
            <v>1.1000000000000001</v>
          </cell>
          <cell r="FL245">
            <v>1.4</v>
          </cell>
          <cell r="FM245">
            <v>-0.4</v>
          </cell>
          <cell r="FN245">
            <v>-2</v>
          </cell>
          <cell r="FO245">
            <v>-2.2000000000000002</v>
          </cell>
          <cell r="FP245">
            <v>-0.6</v>
          </cell>
          <cell r="FQ245">
            <v>0.6</v>
          </cell>
          <cell r="FR245">
            <v>0.9</v>
          </cell>
          <cell r="FS245">
            <v>-0.8</v>
          </cell>
          <cell r="FT245">
            <v>0.4</v>
          </cell>
          <cell r="FU245">
            <v>1.5</v>
          </cell>
          <cell r="FV245">
            <v>3.8</v>
          </cell>
          <cell r="FW245">
            <v>1.1000000000000001</v>
          </cell>
          <cell r="FX245">
            <v>-0.2</v>
          </cell>
          <cell r="FY245">
            <v>-2.4</v>
          </cell>
          <cell r="FZ245">
            <v>-3.3</v>
          </cell>
          <cell r="GA245">
            <v>0.9</v>
          </cell>
          <cell r="GB245">
            <v>1</v>
          </cell>
          <cell r="GC245">
            <v>1.4</v>
          </cell>
          <cell r="GD245">
            <v>1.3</v>
          </cell>
          <cell r="GE245">
            <v>1.8</v>
          </cell>
          <cell r="GF245">
            <v>1.5</v>
          </cell>
          <cell r="GG245">
            <v>0</v>
          </cell>
          <cell r="GH245">
            <v>0.7</v>
          </cell>
          <cell r="GI245">
            <v>1</v>
          </cell>
          <cell r="GJ245">
            <v>0</v>
          </cell>
          <cell r="GK245">
            <v>-0.1</v>
          </cell>
          <cell r="GL245">
            <v>-0.9</v>
          </cell>
          <cell r="GM245">
            <v>-2.8</v>
          </cell>
          <cell r="GN245">
            <v>-3.3</v>
          </cell>
          <cell r="GO245">
            <v>-0.2</v>
          </cell>
          <cell r="GP245">
            <v>-4.9000000000000004</v>
          </cell>
          <cell r="GQ245">
            <v>-0.8</v>
          </cell>
          <cell r="GR245">
            <v>-0.5</v>
          </cell>
          <cell r="GS245">
            <v>-0.2</v>
          </cell>
          <cell r="GT245">
            <v>-2.2000000000000002</v>
          </cell>
          <cell r="GU245">
            <v>0.3</v>
          </cell>
          <cell r="GV245">
            <v>-0.7</v>
          </cell>
          <cell r="GW245">
            <v>-0.8</v>
          </cell>
          <cell r="GX245">
            <v>-0.1</v>
          </cell>
          <cell r="GY245">
            <v>-1.1000000000000001</v>
          </cell>
          <cell r="GZ245">
            <v>1.9</v>
          </cell>
          <cell r="HA245">
            <v>5.4</v>
          </cell>
          <cell r="HB245">
            <v>0.4</v>
          </cell>
          <cell r="HC245">
            <v>0.9</v>
          </cell>
          <cell r="HD245">
            <v>3.5</v>
          </cell>
          <cell r="HE245">
            <v>1</v>
          </cell>
          <cell r="HF245">
            <v>1</v>
          </cell>
          <cell r="HG245">
            <v>0.4</v>
          </cell>
          <cell r="HH245">
            <v>1.1000000000000001</v>
          </cell>
          <cell r="HI245">
            <v>12.8</v>
          </cell>
          <cell r="HJ245">
            <v>0.7</v>
          </cell>
          <cell r="HK245">
            <v>0.7</v>
          </cell>
          <cell r="HL245">
            <v>0.1</v>
          </cell>
          <cell r="HM245">
            <v>1.4</v>
          </cell>
          <cell r="HN245">
            <v>0.1</v>
          </cell>
          <cell r="HO245">
            <v>1.2</v>
          </cell>
          <cell r="HP245">
            <v>1.2</v>
          </cell>
          <cell r="HQ245">
            <v>0.4</v>
          </cell>
          <cell r="HR245">
            <v>0.2</v>
          </cell>
          <cell r="HS245">
            <v>0.9</v>
          </cell>
          <cell r="HT245">
            <v>0.2</v>
          </cell>
          <cell r="HU245">
            <v>-0.7</v>
          </cell>
          <cell r="HV245">
            <v>-1</v>
          </cell>
          <cell r="HW245">
            <v>-2.4</v>
          </cell>
          <cell r="HX245">
            <v>0.4</v>
          </cell>
          <cell r="HY245">
            <v>0.6</v>
          </cell>
          <cell r="HZ245">
            <v>0.4</v>
          </cell>
          <cell r="IA245">
            <v>0.7</v>
          </cell>
          <cell r="IB245">
            <v>0.5</v>
          </cell>
          <cell r="IC245">
            <v>-0.5</v>
          </cell>
          <cell r="ID245">
            <v>-0.1</v>
          </cell>
          <cell r="IE245">
            <v>0.3</v>
          </cell>
          <cell r="IF245">
            <v>0.3</v>
          </cell>
          <cell r="IG245">
            <v>1.3</v>
          </cell>
          <cell r="IH245">
            <v>1.1000000000000001</v>
          </cell>
          <cell r="II245">
            <v>-1.7</v>
          </cell>
          <cell r="IJ245">
            <v>-1.3</v>
          </cell>
          <cell r="IK245">
            <v>-2.2000000000000002</v>
          </cell>
          <cell r="IL245">
            <v>5</v>
          </cell>
          <cell r="IM245">
            <v>6.6</v>
          </cell>
          <cell r="IN245">
            <v>7.1</v>
          </cell>
          <cell r="IO245">
            <v>2.6</v>
          </cell>
          <cell r="IP245">
            <v>-0.2</v>
          </cell>
          <cell r="IQ245">
            <v>-0.2</v>
          </cell>
        </row>
        <row r="246">
          <cell r="B246">
            <v>172.8</v>
          </cell>
          <cell r="C246">
            <v>182.7</v>
          </cell>
          <cell r="D246">
            <v>197.4</v>
          </cell>
          <cell r="E246">
            <v>164.3</v>
          </cell>
          <cell r="F246">
            <v>169.6</v>
          </cell>
          <cell r="G246">
            <v>182.6</v>
          </cell>
          <cell r="H246">
            <v>215.6</v>
          </cell>
          <cell r="I246">
            <v>168.7</v>
          </cell>
          <cell r="J246">
            <v>144.9</v>
          </cell>
          <cell r="K246">
            <v>149.19999999999999</v>
          </cell>
          <cell r="L246">
            <v>150</v>
          </cell>
          <cell r="M246">
            <v>163.9</v>
          </cell>
          <cell r="N246">
            <v>213.2</v>
          </cell>
          <cell r="O246">
            <v>170.1</v>
          </cell>
          <cell r="P246">
            <v>97.4</v>
          </cell>
          <cell r="Q246">
            <v>141.9</v>
          </cell>
          <cell r="R246">
            <v>160.80000000000001</v>
          </cell>
          <cell r="S246">
            <v>137.1</v>
          </cell>
          <cell r="T246">
            <v>176.9</v>
          </cell>
          <cell r="U246">
            <v>199.5</v>
          </cell>
          <cell r="V246">
            <v>162.6</v>
          </cell>
          <cell r="W246">
            <v>176.4</v>
          </cell>
          <cell r="X246">
            <v>160.19999999999999</v>
          </cell>
          <cell r="Y246">
            <v>197.3</v>
          </cell>
          <cell r="Z246">
            <v>177.1</v>
          </cell>
          <cell r="AA246">
            <v>181.1</v>
          </cell>
          <cell r="AB246">
            <v>176</v>
          </cell>
          <cell r="AC246">
            <v>159.9</v>
          </cell>
          <cell r="AD246">
            <v>202.9</v>
          </cell>
          <cell r="AE246">
            <v>193.7</v>
          </cell>
          <cell r="AF246">
            <v>149.69999999999999</v>
          </cell>
          <cell r="AG246">
            <v>140.9</v>
          </cell>
          <cell r="AH246">
            <v>172.4</v>
          </cell>
          <cell r="AI246">
            <v>154.9</v>
          </cell>
          <cell r="AJ246">
            <v>243.6</v>
          </cell>
          <cell r="AK246">
            <v>177.8</v>
          </cell>
          <cell r="AL246">
            <v>197.9</v>
          </cell>
          <cell r="AM246">
            <v>148.80000000000001</v>
          </cell>
          <cell r="AN246">
            <v>179</v>
          </cell>
          <cell r="AO246">
            <v>427.7</v>
          </cell>
          <cell r="AP246">
            <v>109.2</v>
          </cell>
          <cell r="AQ246">
            <v>106.1</v>
          </cell>
          <cell r="AR246">
            <v>103.3</v>
          </cell>
          <cell r="AS246">
            <v>121.7</v>
          </cell>
          <cell r="AT246">
            <v>110.4</v>
          </cell>
          <cell r="AU246">
            <v>102.7</v>
          </cell>
          <cell r="AV246">
            <v>142.9</v>
          </cell>
          <cell r="AW246">
            <v>116.5</v>
          </cell>
          <cell r="AX246">
            <v>95.7</v>
          </cell>
          <cell r="AY246">
            <v>91.7</v>
          </cell>
          <cell r="AZ246">
            <v>99.5</v>
          </cell>
          <cell r="BA246">
            <v>95.5</v>
          </cell>
          <cell r="BB246">
            <v>109.1</v>
          </cell>
          <cell r="BC246">
            <v>92.6</v>
          </cell>
          <cell r="BD246">
            <v>187.5</v>
          </cell>
          <cell r="BE246">
            <v>135.30000000000001</v>
          </cell>
          <cell r="BF246">
            <v>155.1</v>
          </cell>
          <cell r="BG246">
            <v>169.1</v>
          </cell>
          <cell r="BH246">
            <v>159.4</v>
          </cell>
          <cell r="BI246">
            <v>190.9</v>
          </cell>
          <cell r="BJ246">
            <v>140.19999999999999</v>
          </cell>
          <cell r="BK246">
            <v>128.69999999999999</v>
          </cell>
          <cell r="BL246">
            <v>155.5</v>
          </cell>
          <cell r="BM246">
            <v>156.19999999999999</v>
          </cell>
          <cell r="BN246">
            <v>164.5</v>
          </cell>
          <cell r="BO246">
            <v>125.5</v>
          </cell>
          <cell r="BP246">
            <v>130.80000000000001</v>
          </cell>
          <cell r="BQ246">
            <v>131.69999999999999</v>
          </cell>
          <cell r="BR246">
            <v>145.4</v>
          </cell>
          <cell r="BS246">
            <v>105.9</v>
          </cell>
          <cell r="BT246">
            <v>103.1</v>
          </cell>
          <cell r="BU246">
            <v>106.5</v>
          </cell>
          <cell r="BV246">
            <v>93.6</v>
          </cell>
          <cell r="BW246">
            <v>96.2</v>
          </cell>
          <cell r="BX246">
            <v>110.4</v>
          </cell>
          <cell r="BY246">
            <v>137.80000000000001</v>
          </cell>
          <cell r="BZ246">
            <v>132.30000000000001</v>
          </cell>
          <cell r="CA246">
            <v>145.19999999999999</v>
          </cell>
          <cell r="CB246">
            <v>142.6</v>
          </cell>
          <cell r="CC246">
            <v>234.1</v>
          </cell>
          <cell r="CD246">
            <v>255.6</v>
          </cell>
          <cell r="CE246">
            <v>187.8</v>
          </cell>
          <cell r="CF246">
            <v>226.3</v>
          </cell>
          <cell r="CG246">
            <v>230.5</v>
          </cell>
          <cell r="CH246">
            <v>248.2</v>
          </cell>
          <cell r="CI246">
            <v>261.10000000000002</v>
          </cell>
          <cell r="CJ246">
            <v>147.5</v>
          </cell>
          <cell r="CK246">
            <v>232.9</v>
          </cell>
          <cell r="CL246">
            <v>166</v>
          </cell>
          <cell r="CM246">
            <v>160.5</v>
          </cell>
          <cell r="CN246">
            <v>157.1</v>
          </cell>
          <cell r="CO246">
            <v>99.7</v>
          </cell>
          <cell r="CP246">
            <v>218.1</v>
          </cell>
          <cell r="CQ246">
            <v>152.80000000000001</v>
          </cell>
          <cell r="CR246">
            <v>124.2</v>
          </cell>
          <cell r="CS246">
            <v>214.9</v>
          </cell>
          <cell r="CT246">
            <v>220</v>
          </cell>
          <cell r="CU246">
            <v>111.2</v>
          </cell>
          <cell r="CV246">
            <v>141.9</v>
          </cell>
          <cell r="CW246">
            <v>108.7</v>
          </cell>
          <cell r="CX246">
            <v>133.30000000000001</v>
          </cell>
          <cell r="CY246">
            <v>48.1</v>
          </cell>
          <cell r="CZ246">
            <v>24</v>
          </cell>
          <cell r="DA246">
            <v>96</v>
          </cell>
          <cell r="DB246">
            <v>213.6</v>
          </cell>
          <cell r="DC246">
            <v>126.4</v>
          </cell>
          <cell r="DD246">
            <v>145.5</v>
          </cell>
          <cell r="DE246">
            <v>171.4</v>
          </cell>
          <cell r="DF246">
            <v>85.9</v>
          </cell>
          <cell r="DG246">
            <v>95.5</v>
          </cell>
          <cell r="DH246">
            <v>155.1</v>
          </cell>
          <cell r="DI246">
            <v>158.19999999999999</v>
          </cell>
          <cell r="DJ246">
            <v>212.5</v>
          </cell>
          <cell r="DK246">
            <v>149.4</v>
          </cell>
          <cell r="DL246">
            <v>141.1</v>
          </cell>
          <cell r="DM246">
            <v>149.69999999999999</v>
          </cell>
          <cell r="DN246">
            <v>130.4</v>
          </cell>
          <cell r="DO246">
            <v>271.3</v>
          </cell>
          <cell r="DP246">
            <v>158.6</v>
          </cell>
          <cell r="DQ246">
            <v>158.30000000000001</v>
          </cell>
          <cell r="DR246">
            <v>130.19999999999999</v>
          </cell>
          <cell r="DS246">
            <v>103.7</v>
          </cell>
          <cell r="DT246">
            <v>103.2</v>
          </cell>
          <cell r="DU246">
            <v>101.6</v>
          </cell>
          <cell r="DV246">
            <v>105.4</v>
          </cell>
          <cell r="DW246">
            <v>263.8</v>
          </cell>
          <cell r="DY246">
            <v>1.7</v>
          </cell>
          <cell r="DZ246">
            <v>1.2</v>
          </cell>
          <cell r="EA246">
            <v>0.8</v>
          </cell>
          <cell r="EB246">
            <v>3.1</v>
          </cell>
          <cell r="EC246">
            <v>-0.4</v>
          </cell>
          <cell r="ED246">
            <v>0.7</v>
          </cell>
          <cell r="EE246">
            <v>1.2</v>
          </cell>
          <cell r="EF246">
            <v>0.5</v>
          </cell>
          <cell r="EG246">
            <v>-1.6</v>
          </cell>
          <cell r="EH246">
            <v>2.1</v>
          </cell>
          <cell r="EI246">
            <v>0.4</v>
          </cell>
          <cell r="EJ246">
            <v>1.9</v>
          </cell>
          <cell r="EK246">
            <v>2.5</v>
          </cell>
          <cell r="EL246">
            <v>-2.4</v>
          </cell>
          <cell r="EM246">
            <v>0.6</v>
          </cell>
          <cell r="EN246">
            <v>-2.7</v>
          </cell>
          <cell r="EO246">
            <v>0.2</v>
          </cell>
          <cell r="EP246">
            <v>0.4</v>
          </cell>
          <cell r="EQ246">
            <v>7.1</v>
          </cell>
          <cell r="ER246">
            <v>8.4</v>
          </cell>
          <cell r="ES246">
            <v>6.1</v>
          </cell>
          <cell r="ET246">
            <v>1.3</v>
          </cell>
          <cell r="EU246">
            <v>2.6</v>
          </cell>
          <cell r="EV246">
            <v>0.1</v>
          </cell>
          <cell r="EW246">
            <v>0.7</v>
          </cell>
          <cell r="EX246">
            <v>0.6</v>
          </cell>
          <cell r="EY246">
            <v>0.8</v>
          </cell>
          <cell r="EZ246">
            <v>0.6</v>
          </cell>
          <cell r="FA246">
            <v>1.1000000000000001</v>
          </cell>
          <cell r="FB246">
            <v>0.6</v>
          </cell>
          <cell r="FC246">
            <v>2</v>
          </cell>
          <cell r="FD246">
            <v>0.9</v>
          </cell>
          <cell r="FE246">
            <v>1</v>
          </cell>
          <cell r="FF246">
            <v>-0.5</v>
          </cell>
          <cell r="FG246">
            <v>0.8</v>
          </cell>
          <cell r="FH246">
            <v>1.1000000000000001</v>
          </cell>
          <cell r="FI246">
            <v>1.8</v>
          </cell>
          <cell r="FJ246">
            <v>0.3</v>
          </cell>
          <cell r="FK246">
            <v>1</v>
          </cell>
          <cell r="FL246">
            <v>0.3</v>
          </cell>
          <cell r="FM246">
            <v>1.4</v>
          </cell>
          <cell r="FN246">
            <v>1.2</v>
          </cell>
          <cell r="FO246">
            <v>1.5</v>
          </cell>
          <cell r="FP246">
            <v>0</v>
          </cell>
          <cell r="FQ246">
            <v>1.8</v>
          </cell>
          <cell r="FR246">
            <v>1.2</v>
          </cell>
          <cell r="FS246">
            <v>3.7</v>
          </cell>
          <cell r="FT246">
            <v>0.4</v>
          </cell>
          <cell r="FU246">
            <v>-2.6</v>
          </cell>
          <cell r="FV246">
            <v>-1.4</v>
          </cell>
          <cell r="FW246">
            <v>-3.7</v>
          </cell>
          <cell r="FX246">
            <v>-1.5</v>
          </cell>
          <cell r="FY246">
            <v>5.2</v>
          </cell>
          <cell r="FZ246">
            <v>6.6</v>
          </cell>
          <cell r="GA246">
            <v>1.1000000000000001</v>
          </cell>
          <cell r="GB246">
            <v>0.8</v>
          </cell>
          <cell r="GC246">
            <v>1.6</v>
          </cell>
          <cell r="GD246">
            <v>-0.5</v>
          </cell>
          <cell r="GE246">
            <v>-1.1000000000000001</v>
          </cell>
          <cell r="GF246">
            <v>0.3</v>
          </cell>
          <cell r="GG246">
            <v>0</v>
          </cell>
          <cell r="GH246">
            <v>0.8</v>
          </cell>
          <cell r="GI246">
            <v>1</v>
          </cell>
          <cell r="GJ246">
            <v>0</v>
          </cell>
          <cell r="GK246">
            <v>0.6</v>
          </cell>
          <cell r="GL246">
            <v>1.5</v>
          </cell>
          <cell r="GM246">
            <v>3.2</v>
          </cell>
          <cell r="GN246">
            <v>3.9</v>
          </cell>
          <cell r="GO246">
            <v>0.2</v>
          </cell>
          <cell r="GP246">
            <v>5.5</v>
          </cell>
          <cell r="GQ246">
            <v>1.2</v>
          </cell>
          <cell r="GR246">
            <v>0.3</v>
          </cell>
          <cell r="GS246">
            <v>1</v>
          </cell>
          <cell r="GT246">
            <v>3.6</v>
          </cell>
          <cell r="GU246">
            <v>-0.5</v>
          </cell>
          <cell r="GV246">
            <v>0.4</v>
          </cell>
          <cell r="GW246">
            <v>1.5</v>
          </cell>
          <cell r="GX246">
            <v>0.3</v>
          </cell>
          <cell r="GY246">
            <v>0.1</v>
          </cell>
          <cell r="GZ246">
            <v>0.8</v>
          </cell>
          <cell r="HA246">
            <v>1.7</v>
          </cell>
          <cell r="HB246">
            <v>0.5</v>
          </cell>
          <cell r="HC246">
            <v>0.4</v>
          </cell>
          <cell r="HD246">
            <v>2.1</v>
          </cell>
          <cell r="HE246">
            <v>2.9</v>
          </cell>
          <cell r="HF246">
            <v>3.4</v>
          </cell>
          <cell r="HG246">
            <v>0.2</v>
          </cell>
          <cell r="HH246">
            <v>1.4</v>
          </cell>
          <cell r="HI246">
            <v>-0.4</v>
          </cell>
          <cell r="HJ246">
            <v>3</v>
          </cell>
          <cell r="HK246">
            <v>3.2</v>
          </cell>
          <cell r="HL246">
            <v>0.2</v>
          </cell>
          <cell r="HM246">
            <v>9.1</v>
          </cell>
          <cell r="HN246">
            <v>0.9</v>
          </cell>
          <cell r="HO246">
            <v>1</v>
          </cell>
          <cell r="HP246">
            <v>0.3</v>
          </cell>
          <cell r="HQ246">
            <v>0.7</v>
          </cell>
          <cell r="HR246">
            <v>0.2</v>
          </cell>
          <cell r="HS246">
            <v>1.7</v>
          </cell>
          <cell r="HT246">
            <v>0.1</v>
          </cell>
          <cell r="HU246">
            <v>-0.4</v>
          </cell>
          <cell r="HV246">
            <v>-1.6</v>
          </cell>
          <cell r="HW246">
            <v>-2.4</v>
          </cell>
          <cell r="HX246">
            <v>-0.9</v>
          </cell>
          <cell r="HY246">
            <v>0.2</v>
          </cell>
          <cell r="HZ246">
            <v>0</v>
          </cell>
          <cell r="IA246">
            <v>0.6</v>
          </cell>
          <cell r="IB246">
            <v>0.7</v>
          </cell>
          <cell r="IC246">
            <v>-0.2</v>
          </cell>
          <cell r="ID246">
            <v>1.1000000000000001</v>
          </cell>
          <cell r="IE246">
            <v>0.3</v>
          </cell>
          <cell r="IF246">
            <v>2</v>
          </cell>
          <cell r="IG246">
            <v>0.6</v>
          </cell>
          <cell r="IH246">
            <v>0.7</v>
          </cell>
          <cell r="II246">
            <v>-1</v>
          </cell>
          <cell r="IJ246">
            <v>-3.5</v>
          </cell>
          <cell r="IK246">
            <v>2.5</v>
          </cell>
          <cell r="IL246">
            <v>0.1</v>
          </cell>
          <cell r="IM246">
            <v>0.6</v>
          </cell>
          <cell r="IN246">
            <v>0</v>
          </cell>
          <cell r="IO246">
            <v>0</v>
          </cell>
          <cell r="IP246">
            <v>0.9</v>
          </cell>
          <cell r="IQ246">
            <v>0.9</v>
          </cell>
        </row>
        <row r="247">
          <cell r="B247">
            <v>176.1</v>
          </cell>
          <cell r="C247">
            <v>186.5</v>
          </cell>
          <cell r="D247">
            <v>202.2</v>
          </cell>
          <cell r="E247">
            <v>168.8</v>
          </cell>
          <cell r="F247">
            <v>170.7</v>
          </cell>
          <cell r="G247">
            <v>184.4</v>
          </cell>
          <cell r="H247">
            <v>217.4</v>
          </cell>
          <cell r="I247">
            <v>169.8</v>
          </cell>
          <cell r="J247">
            <v>150.1</v>
          </cell>
          <cell r="K247">
            <v>149.19999999999999</v>
          </cell>
          <cell r="L247">
            <v>150.6</v>
          </cell>
          <cell r="M247">
            <v>163.19999999999999</v>
          </cell>
          <cell r="N247">
            <v>213.4</v>
          </cell>
          <cell r="O247">
            <v>168.8</v>
          </cell>
          <cell r="P247">
            <v>98.9</v>
          </cell>
          <cell r="Q247">
            <v>140.4</v>
          </cell>
          <cell r="R247">
            <v>160.9</v>
          </cell>
          <cell r="S247">
            <v>139.6</v>
          </cell>
          <cell r="T247">
            <v>192.4</v>
          </cell>
          <cell r="U247">
            <v>218.7</v>
          </cell>
          <cell r="V247">
            <v>175.5</v>
          </cell>
          <cell r="W247">
            <v>176.2</v>
          </cell>
          <cell r="X247">
            <v>159.19999999999999</v>
          </cell>
          <cell r="Y247">
            <v>198.3</v>
          </cell>
          <cell r="Z247">
            <v>179.1</v>
          </cell>
          <cell r="AA247">
            <v>183.4</v>
          </cell>
          <cell r="AB247">
            <v>177.7</v>
          </cell>
          <cell r="AC247">
            <v>158.4</v>
          </cell>
          <cell r="AD247">
            <v>202.9</v>
          </cell>
          <cell r="AE247">
            <v>193.6</v>
          </cell>
          <cell r="AF247">
            <v>144.19999999999999</v>
          </cell>
          <cell r="AG247">
            <v>142.1</v>
          </cell>
          <cell r="AH247">
            <v>172</v>
          </cell>
          <cell r="AI247">
            <v>153.1</v>
          </cell>
          <cell r="AJ247">
            <v>245</v>
          </cell>
          <cell r="AK247">
            <v>178.6</v>
          </cell>
          <cell r="AL247">
            <v>199.3</v>
          </cell>
          <cell r="AM247">
            <v>148.19999999999999</v>
          </cell>
          <cell r="AN247">
            <v>180.9</v>
          </cell>
          <cell r="AO247">
            <v>431.4</v>
          </cell>
          <cell r="AP247">
            <v>109.6</v>
          </cell>
          <cell r="AQ247">
            <v>106.9</v>
          </cell>
          <cell r="AR247">
            <v>104.4</v>
          </cell>
          <cell r="AS247">
            <v>120.6</v>
          </cell>
          <cell r="AT247">
            <v>109.6</v>
          </cell>
          <cell r="AU247">
            <v>101.6</v>
          </cell>
          <cell r="AV247">
            <v>144</v>
          </cell>
          <cell r="AW247">
            <v>116</v>
          </cell>
          <cell r="AX247">
            <v>97.8</v>
          </cell>
          <cell r="AY247">
            <v>93.9</v>
          </cell>
          <cell r="AZ247">
            <v>101.2</v>
          </cell>
          <cell r="BA247">
            <v>98.5</v>
          </cell>
          <cell r="BB247">
            <v>109.6</v>
          </cell>
          <cell r="BC247">
            <v>93.1</v>
          </cell>
          <cell r="BD247">
            <v>188.2</v>
          </cell>
          <cell r="BE247">
            <v>137.80000000000001</v>
          </cell>
          <cell r="BF247">
            <v>157.6</v>
          </cell>
          <cell r="BG247">
            <v>176.1</v>
          </cell>
          <cell r="BH247">
            <v>166.2</v>
          </cell>
          <cell r="BI247">
            <v>195.6</v>
          </cell>
          <cell r="BJ247">
            <v>147.9</v>
          </cell>
          <cell r="BK247">
            <v>130.4</v>
          </cell>
          <cell r="BL247">
            <v>157</v>
          </cell>
          <cell r="BM247">
            <v>163.30000000000001</v>
          </cell>
          <cell r="BN247">
            <v>165.6</v>
          </cell>
          <cell r="BO247">
            <v>122.5</v>
          </cell>
          <cell r="BP247">
            <v>129.1</v>
          </cell>
          <cell r="BQ247">
            <v>129.69999999999999</v>
          </cell>
          <cell r="BR247">
            <v>146.19999999999999</v>
          </cell>
          <cell r="BS247">
            <v>101</v>
          </cell>
          <cell r="BT247">
            <v>103.3</v>
          </cell>
          <cell r="BU247">
            <v>106.6</v>
          </cell>
          <cell r="BV247">
            <v>93.8</v>
          </cell>
          <cell r="BW247">
            <v>96.9</v>
          </cell>
          <cell r="BX247">
            <v>110</v>
          </cell>
          <cell r="BY247">
            <v>137.30000000000001</v>
          </cell>
          <cell r="BZ247">
            <v>132.1</v>
          </cell>
          <cell r="CA247">
            <v>144</v>
          </cell>
          <cell r="CB247">
            <v>142.6</v>
          </cell>
          <cell r="CC247">
            <v>213</v>
          </cell>
          <cell r="CD247">
            <v>170.2</v>
          </cell>
          <cell r="CE247">
            <v>189.2</v>
          </cell>
          <cell r="CF247">
            <v>227</v>
          </cell>
          <cell r="CG247">
            <v>229.3</v>
          </cell>
          <cell r="CH247">
            <v>249.8</v>
          </cell>
          <cell r="CI247">
            <v>262.39999999999998</v>
          </cell>
          <cell r="CJ247">
            <v>148.1</v>
          </cell>
          <cell r="CK247">
            <v>236.3</v>
          </cell>
          <cell r="CL247">
            <v>158.5</v>
          </cell>
          <cell r="CM247">
            <v>159.4</v>
          </cell>
          <cell r="CN247">
            <v>155.80000000000001</v>
          </cell>
          <cell r="CO247">
            <v>99.6</v>
          </cell>
          <cell r="CP247">
            <v>210</v>
          </cell>
          <cell r="CQ247">
            <v>154.30000000000001</v>
          </cell>
          <cell r="CR247">
            <v>126.4</v>
          </cell>
          <cell r="CS247">
            <v>220.4</v>
          </cell>
          <cell r="CT247">
            <v>223.6</v>
          </cell>
          <cell r="CU247">
            <v>111.2</v>
          </cell>
          <cell r="CV247">
            <v>142.30000000000001</v>
          </cell>
          <cell r="CW247">
            <v>108.7</v>
          </cell>
          <cell r="CX247">
            <v>135.1</v>
          </cell>
          <cell r="CY247">
            <v>47.5</v>
          </cell>
          <cell r="CZ247">
            <v>23.4</v>
          </cell>
          <cell r="DA247">
            <v>95.7</v>
          </cell>
          <cell r="DB247">
            <v>215.1</v>
          </cell>
          <cell r="DC247">
            <v>126.9</v>
          </cell>
          <cell r="DD247">
            <v>146.80000000000001</v>
          </cell>
          <cell r="DE247">
            <v>174.5</v>
          </cell>
          <cell r="DF247">
            <v>86.3</v>
          </cell>
          <cell r="DG247">
            <v>95.1</v>
          </cell>
          <cell r="DH247">
            <v>161.30000000000001</v>
          </cell>
          <cell r="DI247">
            <v>162.30000000000001</v>
          </cell>
          <cell r="DJ247">
            <v>216.2</v>
          </cell>
          <cell r="DK247">
            <v>151.9</v>
          </cell>
          <cell r="DL247">
            <v>145.1</v>
          </cell>
          <cell r="DM247">
            <v>152.4</v>
          </cell>
          <cell r="DN247">
            <v>135.9</v>
          </cell>
          <cell r="DO247">
            <v>268.60000000000002</v>
          </cell>
          <cell r="DP247">
            <v>150.9</v>
          </cell>
          <cell r="DQ247">
            <v>158.30000000000001</v>
          </cell>
          <cell r="DR247">
            <v>130.19999999999999</v>
          </cell>
          <cell r="DS247">
            <v>105.8</v>
          </cell>
          <cell r="DT247">
            <v>105.5</v>
          </cell>
          <cell r="DU247">
            <v>103.8</v>
          </cell>
          <cell r="DV247">
            <v>107.8</v>
          </cell>
          <cell r="DW247">
            <v>266.39999999999998</v>
          </cell>
          <cell r="DY247">
            <v>1.9</v>
          </cell>
          <cell r="DZ247">
            <v>2.1</v>
          </cell>
          <cell r="EA247">
            <v>2.4</v>
          </cell>
          <cell r="EB247">
            <v>2.7</v>
          </cell>
          <cell r="EC247">
            <v>0.6</v>
          </cell>
          <cell r="ED247">
            <v>1</v>
          </cell>
          <cell r="EE247">
            <v>0.8</v>
          </cell>
          <cell r="EF247">
            <v>0.7</v>
          </cell>
          <cell r="EG247">
            <v>3.6</v>
          </cell>
          <cell r="EH247">
            <v>0</v>
          </cell>
          <cell r="EI247">
            <v>0.4</v>
          </cell>
          <cell r="EJ247">
            <v>-0.4</v>
          </cell>
          <cell r="EK247">
            <v>0.1</v>
          </cell>
          <cell r="EL247">
            <v>-0.8</v>
          </cell>
          <cell r="EM247">
            <v>1.5</v>
          </cell>
          <cell r="EN247">
            <v>-1.1000000000000001</v>
          </cell>
          <cell r="EO247">
            <v>0.1</v>
          </cell>
          <cell r="EP247">
            <v>1.8</v>
          </cell>
          <cell r="EQ247">
            <v>8.8000000000000007</v>
          </cell>
          <cell r="ER247">
            <v>9.6</v>
          </cell>
          <cell r="ES247">
            <v>7.9</v>
          </cell>
          <cell r="ET247">
            <v>-0.1</v>
          </cell>
          <cell r="EU247">
            <v>-0.6</v>
          </cell>
          <cell r="EV247">
            <v>0.5</v>
          </cell>
          <cell r="EW247">
            <v>1.1000000000000001</v>
          </cell>
          <cell r="EX247">
            <v>1.3</v>
          </cell>
          <cell r="EY247">
            <v>1</v>
          </cell>
          <cell r="EZ247">
            <v>-0.9</v>
          </cell>
          <cell r="FA247">
            <v>0</v>
          </cell>
          <cell r="FB247">
            <v>-0.1</v>
          </cell>
          <cell r="FC247">
            <v>-3.7</v>
          </cell>
          <cell r="FD247">
            <v>0.9</v>
          </cell>
          <cell r="FE247">
            <v>-0.2</v>
          </cell>
          <cell r="FF247">
            <v>-1.2</v>
          </cell>
          <cell r="FG247">
            <v>0.6</v>
          </cell>
          <cell r="FH247">
            <v>0.4</v>
          </cell>
          <cell r="FI247">
            <v>0.7</v>
          </cell>
          <cell r="FJ247">
            <v>-0.4</v>
          </cell>
          <cell r="FK247">
            <v>1.1000000000000001</v>
          </cell>
          <cell r="FL247">
            <v>0.9</v>
          </cell>
          <cell r="FM247">
            <v>0.4</v>
          </cell>
          <cell r="FN247">
            <v>0.8</v>
          </cell>
          <cell r="FO247">
            <v>1.1000000000000001</v>
          </cell>
          <cell r="FP247">
            <v>-0.9</v>
          </cell>
          <cell r="FQ247">
            <v>-0.7</v>
          </cell>
          <cell r="FR247">
            <v>-1.1000000000000001</v>
          </cell>
          <cell r="FS247">
            <v>0.8</v>
          </cell>
          <cell r="FT247">
            <v>-0.4</v>
          </cell>
          <cell r="FU247">
            <v>2.2000000000000002</v>
          </cell>
          <cell r="FV247">
            <v>2.4</v>
          </cell>
          <cell r="FW247">
            <v>1.7</v>
          </cell>
          <cell r="FX247">
            <v>3.1</v>
          </cell>
          <cell r="FY247">
            <v>0.5</v>
          </cell>
          <cell r="FZ247">
            <v>0.5</v>
          </cell>
          <cell r="GA247">
            <v>0.4</v>
          </cell>
          <cell r="GB247">
            <v>1.8</v>
          </cell>
          <cell r="GC247">
            <v>1.6</v>
          </cell>
          <cell r="GD247">
            <v>4.0999999999999996</v>
          </cell>
          <cell r="GE247">
            <v>4.3</v>
          </cell>
          <cell r="GF247">
            <v>2.5</v>
          </cell>
          <cell r="GG247">
            <v>5.5</v>
          </cell>
          <cell r="GH247">
            <v>1.3</v>
          </cell>
          <cell r="GI247">
            <v>1</v>
          </cell>
          <cell r="GJ247">
            <v>4.5</v>
          </cell>
          <cell r="GK247">
            <v>0.7</v>
          </cell>
          <cell r="GL247">
            <v>-2.4</v>
          </cell>
          <cell r="GM247">
            <v>-1.3</v>
          </cell>
          <cell r="GN247">
            <v>-1.5</v>
          </cell>
          <cell r="GO247">
            <v>0.6</v>
          </cell>
          <cell r="GP247">
            <v>-4.5999999999999996</v>
          </cell>
          <cell r="GQ247">
            <v>0.2</v>
          </cell>
          <cell r="GR247">
            <v>0.1</v>
          </cell>
          <cell r="GS247">
            <v>0.2</v>
          </cell>
          <cell r="GT247">
            <v>0.7</v>
          </cell>
          <cell r="GU247">
            <v>-0.4</v>
          </cell>
          <cell r="GV247">
            <v>-0.4</v>
          </cell>
          <cell r="GW247">
            <v>-0.2</v>
          </cell>
          <cell r="GX247">
            <v>-0.8</v>
          </cell>
          <cell r="GY247">
            <v>0</v>
          </cell>
          <cell r="GZ247">
            <v>-9</v>
          </cell>
          <cell r="HA247">
            <v>-33.4</v>
          </cell>
          <cell r="HB247">
            <v>0.7</v>
          </cell>
          <cell r="HC247">
            <v>0.3</v>
          </cell>
          <cell r="HD247">
            <v>-0.5</v>
          </cell>
          <cell r="HE247">
            <v>0.6</v>
          </cell>
          <cell r="HF247">
            <v>0.5</v>
          </cell>
          <cell r="HG247">
            <v>0.4</v>
          </cell>
          <cell r="HH247">
            <v>1.5</v>
          </cell>
          <cell r="HI247">
            <v>-4.5</v>
          </cell>
          <cell r="HJ247">
            <v>-0.7</v>
          </cell>
          <cell r="HK247">
            <v>-0.8</v>
          </cell>
          <cell r="HL247">
            <v>-0.1</v>
          </cell>
          <cell r="HM247">
            <v>-3.7</v>
          </cell>
          <cell r="HN247">
            <v>1</v>
          </cell>
          <cell r="HO247">
            <v>1.8</v>
          </cell>
          <cell r="HP247">
            <v>2.6</v>
          </cell>
          <cell r="HQ247">
            <v>1.6</v>
          </cell>
          <cell r="HR247">
            <v>0</v>
          </cell>
          <cell r="HS247">
            <v>0.3</v>
          </cell>
          <cell r="HT247">
            <v>0</v>
          </cell>
          <cell r="HU247">
            <v>1.4</v>
          </cell>
          <cell r="HV247">
            <v>-1.2</v>
          </cell>
          <cell r="HW247">
            <v>-2.5</v>
          </cell>
          <cell r="HX247">
            <v>-0.3</v>
          </cell>
          <cell r="HY247">
            <v>0.7</v>
          </cell>
          <cell r="HZ247">
            <v>0.4</v>
          </cell>
          <cell r="IA247">
            <v>0.9</v>
          </cell>
          <cell r="IB247">
            <v>1.8</v>
          </cell>
          <cell r="IC247">
            <v>0.5</v>
          </cell>
          <cell r="ID247">
            <v>-0.4</v>
          </cell>
          <cell r="IE247">
            <v>4</v>
          </cell>
          <cell r="IF247">
            <v>2.6</v>
          </cell>
          <cell r="IG247">
            <v>1.7</v>
          </cell>
          <cell r="IH247">
            <v>1.7</v>
          </cell>
          <cell r="II247">
            <v>2.8</v>
          </cell>
          <cell r="IJ247">
            <v>1.8</v>
          </cell>
          <cell r="IK247">
            <v>4.2</v>
          </cell>
          <cell r="IL247">
            <v>-1</v>
          </cell>
          <cell r="IM247">
            <v>-4.9000000000000004</v>
          </cell>
          <cell r="IN247">
            <v>0</v>
          </cell>
          <cell r="IO247">
            <v>0</v>
          </cell>
          <cell r="IP247">
            <v>2</v>
          </cell>
          <cell r="IQ247">
            <v>2.2000000000000002</v>
          </cell>
        </row>
        <row r="248">
          <cell r="B248">
            <v>175.9</v>
          </cell>
          <cell r="C248">
            <v>194.9</v>
          </cell>
          <cell r="D248">
            <v>213.5</v>
          </cell>
          <cell r="E248">
            <v>177.1</v>
          </cell>
          <cell r="F248">
            <v>174.1</v>
          </cell>
          <cell r="G248">
            <v>188.3</v>
          </cell>
          <cell r="H248">
            <v>223.3</v>
          </cell>
          <cell r="I248">
            <v>172.4</v>
          </cell>
          <cell r="J248">
            <v>154.1</v>
          </cell>
          <cell r="K248">
            <v>151.6</v>
          </cell>
          <cell r="L248">
            <v>152.80000000000001</v>
          </cell>
          <cell r="M248">
            <v>162.5</v>
          </cell>
          <cell r="N248">
            <v>213.4</v>
          </cell>
          <cell r="O248">
            <v>173.7</v>
          </cell>
          <cell r="P248">
            <v>103</v>
          </cell>
          <cell r="Q248">
            <v>139.9</v>
          </cell>
          <cell r="R248">
            <v>164.7</v>
          </cell>
          <cell r="S248">
            <v>141.30000000000001</v>
          </cell>
          <cell r="T248">
            <v>173</v>
          </cell>
          <cell r="U248">
            <v>189.2</v>
          </cell>
          <cell r="V248">
            <v>163.4</v>
          </cell>
          <cell r="W248">
            <v>179.5</v>
          </cell>
          <cell r="X248">
            <v>161.9</v>
          </cell>
          <cell r="Y248">
            <v>202.2</v>
          </cell>
          <cell r="Z248">
            <v>181.3</v>
          </cell>
          <cell r="AA248">
            <v>185.2</v>
          </cell>
          <cell r="AB248">
            <v>180.2</v>
          </cell>
          <cell r="AC248">
            <v>161.69999999999999</v>
          </cell>
          <cell r="AD248">
            <v>201.9</v>
          </cell>
          <cell r="AE248">
            <v>196.4</v>
          </cell>
          <cell r="AF248">
            <v>150.69999999999999</v>
          </cell>
          <cell r="AG248">
            <v>140.4</v>
          </cell>
          <cell r="AH248">
            <v>173.3</v>
          </cell>
          <cell r="AI248">
            <v>158.9</v>
          </cell>
          <cell r="AJ248">
            <v>248.2</v>
          </cell>
          <cell r="AK248">
            <v>181</v>
          </cell>
          <cell r="AL248">
            <v>203.5</v>
          </cell>
          <cell r="AM248">
            <v>149.4</v>
          </cell>
          <cell r="AN248">
            <v>182.2</v>
          </cell>
          <cell r="AO248">
            <v>436.2</v>
          </cell>
          <cell r="AP248">
            <v>109.8</v>
          </cell>
          <cell r="AQ248">
            <v>106.7</v>
          </cell>
          <cell r="AR248">
            <v>103.8</v>
          </cell>
          <cell r="AS248">
            <v>122.5</v>
          </cell>
          <cell r="AT248">
            <v>109.2</v>
          </cell>
          <cell r="AU248">
            <v>101.2</v>
          </cell>
          <cell r="AV248">
            <v>143.6</v>
          </cell>
          <cell r="AW248">
            <v>116.7</v>
          </cell>
          <cell r="AX248">
            <v>98.5</v>
          </cell>
          <cell r="AY248">
            <v>91.6</v>
          </cell>
          <cell r="AZ248">
            <v>103.6</v>
          </cell>
          <cell r="BA248">
            <v>99.2</v>
          </cell>
          <cell r="BB248">
            <v>111.1</v>
          </cell>
          <cell r="BC248">
            <v>94.7</v>
          </cell>
          <cell r="BD248">
            <v>188.6</v>
          </cell>
          <cell r="BE248">
            <v>139.30000000000001</v>
          </cell>
          <cell r="BF248">
            <v>160.19999999999999</v>
          </cell>
          <cell r="BG248">
            <v>176.9</v>
          </cell>
          <cell r="BH248">
            <v>167.3</v>
          </cell>
          <cell r="BI248">
            <v>195</v>
          </cell>
          <cell r="BJ248">
            <v>148.5</v>
          </cell>
          <cell r="BK248">
            <v>131.80000000000001</v>
          </cell>
          <cell r="BL248">
            <v>159</v>
          </cell>
          <cell r="BM248">
            <v>163.30000000000001</v>
          </cell>
          <cell r="BN248">
            <v>167.1</v>
          </cell>
          <cell r="BO248">
            <v>123.5</v>
          </cell>
          <cell r="BP248">
            <v>130.69999999999999</v>
          </cell>
          <cell r="BQ248">
            <v>132.4</v>
          </cell>
          <cell r="BR248">
            <v>146.19999999999999</v>
          </cell>
          <cell r="BS248">
            <v>100.7</v>
          </cell>
          <cell r="BT248">
            <v>103.2</v>
          </cell>
          <cell r="BU248">
            <v>105.9</v>
          </cell>
          <cell r="BV248">
            <v>94.7</v>
          </cell>
          <cell r="BW248">
            <v>97.1</v>
          </cell>
          <cell r="BX248">
            <v>110.2</v>
          </cell>
          <cell r="BY248">
            <v>137.69999999999999</v>
          </cell>
          <cell r="BZ248">
            <v>130.5</v>
          </cell>
          <cell r="CA248">
            <v>144.4</v>
          </cell>
          <cell r="CB248">
            <v>143.6</v>
          </cell>
          <cell r="CC248">
            <v>216.1</v>
          </cell>
          <cell r="CD248">
            <v>172.3</v>
          </cell>
          <cell r="CE248">
            <v>191.4</v>
          </cell>
          <cell r="CF248">
            <v>231.6</v>
          </cell>
          <cell r="CG248">
            <v>226.9</v>
          </cell>
          <cell r="CH248">
            <v>250.3</v>
          </cell>
          <cell r="CI248">
            <v>262.3</v>
          </cell>
          <cell r="CJ248">
            <v>149.5</v>
          </cell>
          <cell r="CK248">
            <v>238.5</v>
          </cell>
          <cell r="CL248">
            <v>150</v>
          </cell>
          <cell r="CM248">
            <v>163.30000000000001</v>
          </cell>
          <cell r="CN248">
            <v>159.6</v>
          </cell>
          <cell r="CO248">
            <v>98.9</v>
          </cell>
          <cell r="CP248">
            <v>225.4</v>
          </cell>
          <cell r="CQ248">
            <v>155.69999999999999</v>
          </cell>
          <cell r="CR248">
            <v>128.19999999999999</v>
          </cell>
          <cell r="CS248">
            <v>222.9</v>
          </cell>
          <cell r="CT248">
            <v>227</v>
          </cell>
          <cell r="CU248">
            <v>111.2</v>
          </cell>
          <cell r="CV248">
            <v>143.19999999999999</v>
          </cell>
          <cell r="CW248">
            <v>108.7</v>
          </cell>
          <cell r="CX248">
            <v>136.19999999999999</v>
          </cell>
          <cell r="CY248">
            <v>47.1</v>
          </cell>
          <cell r="CZ248">
            <v>22.4</v>
          </cell>
          <cell r="DA248">
            <v>97.8</v>
          </cell>
          <cell r="DB248">
            <v>215.8</v>
          </cell>
          <cell r="DC248">
            <v>126.9</v>
          </cell>
          <cell r="DD248">
            <v>147.80000000000001</v>
          </cell>
          <cell r="DE248">
            <v>174.6</v>
          </cell>
          <cell r="DF248">
            <v>86</v>
          </cell>
          <cell r="DG248">
            <v>93.8</v>
          </cell>
          <cell r="DH248">
            <v>162.6</v>
          </cell>
          <cell r="DI248">
            <v>160.9</v>
          </cell>
          <cell r="DJ248">
            <v>217.8</v>
          </cell>
          <cell r="DK248">
            <v>152.69999999999999</v>
          </cell>
          <cell r="DL248">
            <v>148.80000000000001</v>
          </cell>
          <cell r="DM248">
            <v>158.1</v>
          </cell>
          <cell r="DN248">
            <v>137.30000000000001</v>
          </cell>
          <cell r="DO248">
            <v>268.60000000000002</v>
          </cell>
          <cell r="DP248">
            <v>151</v>
          </cell>
          <cell r="DQ248">
            <v>158.30000000000001</v>
          </cell>
          <cell r="DR248">
            <v>130.19999999999999</v>
          </cell>
          <cell r="DS248">
            <v>108</v>
          </cell>
          <cell r="DT248">
            <v>107.9</v>
          </cell>
          <cell r="DU248">
            <v>106.6</v>
          </cell>
          <cell r="DV248">
            <v>109.8</v>
          </cell>
          <cell r="DW248">
            <v>269.60000000000002</v>
          </cell>
          <cell r="DY248">
            <v>-0.1</v>
          </cell>
          <cell r="DZ248">
            <v>4.5</v>
          </cell>
          <cell r="EA248">
            <v>5.6</v>
          </cell>
          <cell r="EB248">
            <v>4.9000000000000004</v>
          </cell>
          <cell r="EC248">
            <v>2</v>
          </cell>
          <cell r="ED248">
            <v>2.1</v>
          </cell>
          <cell r="EE248">
            <v>2.7</v>
          </cell>
          <cell r="EF248">
            <v>1.5</v>
          </cell>
          <cell r="EG248">
            <v>2.7</v>
          </cell>
          <cell r="EH248">
            <v>1.6</v>
          </cell>
          <cell r="EI248">
            <v>1.5</v>
          </cell>
          <cell r="EJ248">
            <v>-0.4</v>
          </cell>
          <cell r="EK248">
            <v>0</v>
          </cell>
          <cell r="EL248">
            <v>2.9</v>
          </cell>
          <cell r="EM248">
            <v>4.0999999999999996</v>
          </cell>
          <cell r="EN248">
            <v>-0.4</v>
          </cell>
          <cell r="EO248">
            <v>2.4</v>
          </cell>
          <cell r="EP248">
            <v>1.2</v>
          </cell>
          <cell r="EQ248">
            <v>-10.1</v>
          </cell>
          <cell r="ER248">
            <v>-13.5</v>
          </cell>
          <cell r="ES248">
            <v>-6.9</v>
          </cell>
          <cell r="ET248">
            <v>1.9</v>
          </cell>
          <cell r="EU248">
            <v>1.7</v>
          </cell>
          <cell r="EV248">
            <v>2</v>
          </cell>
          <cell r="EW248">
            <v>1.2</v>
          </cell>
          <cell r="EX248">
            <v>1</v>
          </cell>
          <cell r="EY248">
            <v>1.4</v>
          </cell>
          <cell r="EZ248">
            <v>2.1</v>
          </cell>
          <cell r="FA248">
            <v>-0.5</v>
          </cell>
          <cell r="FB248">
            <v>1.4</v>
          </cell>
          <cell r="FC248">
            <v>4.5</v>
          </cell>
          <cell r="FD248">
            <v>-1.2</v>
          </cell>
          <cell r="FE248">
            <v>0.8</v>
          </cell>
          <cell r="FF248">
            <v>3.8</v>
          </cell>
          <cell r="FG248">
            <v>1.3</v>
          </cell>
          <cell r="FH248">
            <v>1.3</v>
          </cell>
          <cell r="FI248">
            <v>2.1</v>
          </cell>
          <cell r="FJ248">
            <v>0.8</v>
          </cell>
          <cell r="FK248">
            <v>0.7</v>
          </cell>
          <cell r="FL248">
            <v>1.1000000000000001</v>
          </cell>
          <cell r="FM248">
            <v>0.2</v>
          </cell>
          <cell r="FN248">
            <v>-0.2</v>
          </cell>
          <cell r="FO248">
            <v>-0.6</v>
          </cell>
          <cell r="FP248">
            <v>1.6</v>
          </cell>
          <cell r="FQ248">
            <v>-0.4</v>
          </cell>
          <cell r="FR248">
            <v>-0.4</v>
          </cell>
          <cell r="FS248">
            <v>-0.3</v>
          </cell>
          <cell r="FT248">
            <v>0.6</v>
          </cell>
          <cell r="FU248">
            <v>0.7</v>
          </cell>
          <cell r="FV248">
            <v>-2.4</v>
          </cell>
          <cell r="FW248">
            <v>2.4</v>
          </cell>
          <cell r="FX248">
            <v>0.7</v>
          </cell>
          <cell r="FY248">
            <v>1.4</v>
          </cell>
          <cell r="FZ248">
            <v>1.7</v>
          </cell>
          <cell r="GA248">
            <v>0.2</v>
          </cell>
          <cell r="GB248">
            <v>1.1000000000000001</v>
          </cell>
          <cell r="GC248">
            <v>1.6</v>
          </cell>
          <cell r="GD248">
            <v>0.5</v>
          </cell>
          <cell r="GE248">
            <v>0.7</v>
          </cell>
          <cell r="GF248">
            <v>-0.3</v>
          </cell>
          <cell r="GG248">
            <v>0.4</v>
          </cell>
          <cell r="GH248">
            <v>1.1000000000000001</v>
          </cell>
          <cell r="GI248">
            <v>1.3</v>
          </cell>
          <cell r="GJ248">
            <v>0</v>
          </cell>
          <cell r="GK248">
            <v>0.9</v>
          </cell>
          <cell r="GL248">
            <v>0.8</v>
          </cell>
          <cell r="GM248">
            <v>1.2</v>
          </cell>
          <cell r="GN248">
            <v>2.1</v>
          </cell>
          <cell r="GO248">
            <v>0</v>
          </cell>
          <cell r="GP248">
            <v>-0.3</v>
          </cell>
          <cell r="GQ248">
            <v>-0.1</v>
          </cell>
          <cell r="GR248">
            <v>-0.7</v>
          </cell>
          <cell r="GS248">
            <v>1</v>
          </cell>
          <cell r="GT248">
            <v>0.2</v>
          </cell>
          <cell r="GU248">
            <v>0.2</v>
          </cell>
          <cell r="GV248">
            <v>0.3</v>
          </cell>
          <cell r="GW248">
            <v>-1.2</v>
          </cell>
          <cell r="GX248">
            <v>0.3</v>
          </cell>
          <cell r="GY248">
            <v>0.7</v>
          </cell>
          <cell r="GZ248">
            <v>1.5</v>
          </cell>
          <cell r="HA248">
            <v>1.2</v>
          </cell>
          <cell r="HB248">
            <v>1.2</v>
          </cell>
          <cell r="HC248">
            <v>2</v>
          </cell>
          <cell r="HD248">
            <v>-1</v>
          </cell>
          <cell r="HE248">
            <v>0.2</v>
          </cell>
          <cell r="HF248">
            <v>0</v>
          </cell>
          <cell r="HG248">
            <v>0.9</v>
          </cell>
          <cell r="HH248">
            <v>0.9</v>
          </cell>
          <cell r="HI248">
            <v>-5.4</v>
          </cell>
          <cell r="HJ248">
            <v>2.4</v>
          </cell>
          <cell r="HK248">
            <v>2.4</v>
          </cell>
          <cell r="HL248">
            <v>-0.7</v>
          </cell>
          <cell r="HM248">
            <v>7.3</v>
          </cell>
          <cell r="HN248">
            <v>0.9</v>
          </cell>
          <cell r="HO248">
            <v>1.4</v>
          </cell>
          <cell r="HP248">
            <v>1.1000000000000001</v>
          </cell>
          <cell r="HQ248">
            <v>1.5</v>
          </cell>
          <cell r="HR248">
            <v>0</v>
          </cell>
          <cell r="HS248">
            <v>0.6</v>
          </cell>
          <cell r="HT248">
            <v>0</v>
          </cell>
          <cell r="HU248">
            <v>0.8</v>
          </cell>
          <cell r="HV248">
            <v>-0.8</v>
          </cell>
          <cell r="HW248">
            <v>-4.3</v>
          </cell>
          <cell r="HX248">
            <v>2.2000000000000002</v>
          </cell>
          <cell r="HY248">
            <v>0.3</v>
          </cell>
          <cell r="HZ248">
            <v>0</v>
          </cell>
          <cell r="IA248">
            <v>0.7</v>
          </cell>
          <cell r="IB248">
            <v>0.1</v>
          </cell>
          <cell r="IC248">
            <v>-0.3</v>
          </cell>
          <cell r="ID248">
            <v>-1.4</v>
          </cell>
          <cell r="IE248">
            <v>0.8</v>
          </cell>
          <cell r="IF248">
            <v>-0.9</v>
          </cell>
          <cell r="IG248">
            <v>0.7</v>
          </cell>
          <cell r="IH248">
            <v>0.5</v>
          </cell>
          <cell r="II248">
            <v>2.5</v>
          </cell>
          <cell r="IJ248">
            <v>3.7</v>
          </cell>
          <cell r="IK248">
            <v>1</v>
          </cell>
          <cell r="IL248">
            <v>0</v>
          </cell>
          <cell r="IM248">
            <v>0.1</v>
          </cell>
          <cell r="IN248">
            <v>0</v>
          </cell>
          <cell r="IO248">
            <v>0</v>
          </cell>
          <cell r="IP248">
            <v>2.1</v>
          </cell>
          <cell r="IQ248">
            <v>2.2999999999999998</v>
          </cell>
        </row>
        <row r="249">
          <cell r="B249">
            <v>179.6</v>
          </cell>
          <cell r="C249">
            <v>199.2</v>
          </cell>
          <cell r="D249">
            <v>218.7</v>
          </cell>
          <cell r="E249">
            <v>183.2</v>
          </cell>
          <cell r="F249">
            <v>174.9</v>
          </cell>
          <cell r="G249">
            <v>195.7</v>
          </cell>
          <cell r="H249">
            <v>232.2</v>
          </cell>
          <cell r="I249">
            <v>178.4</v>
          </cell>
          <cell r="J249">
            <v>157.19999999999999</v>
          </cell>
          <cell r="K249">
            <v>163.1</v>
          </cell>
          <cell r="L249">
            <v>156.5</v>
          </cell>
          <cell r="M249">
            <v>167.5</v>
          </cell>
          <cell r="N249">
            <v>218.1</v>
          </cell>
          <cell r="O249">
            <v>177.6</v>
          </cell>
          <cell r="P249">
            <v>108</v>
          </cell>
          <cell r="Q249">
            <v>144.6</v>
          </cell>
          <cell r="R249">
            <v>165.7</v>
          </cell>
          <cell r="S249">
            <v>142.19999999999999</v>
          </cell>
          <cell r="T249">
            <v>175.3</v>
          </cell>
          <cell r="U249">
            <v>188.1</v>
          </cell>
          <cell r="V249">
            <v>168.2</v>
          </cell>
          <cell r="W249">
            <v>183.1</v>
          </cell>
          <cell r="X249">
            <v>165.8</v>
          </cell>
          <cell r="Y249">
            <v>205.6</v>
          </cell>
          <cell r="Z249">
            <v>184.3</v>
          </cell>
          <cell r="AA249">
            <v>187</v>
          </cell>
          <cell r="AB249">
            <v>184.3</v>
          </cell>
          <cell r="AC249">
            <v>164.9</v>
          </cell>
          <cell r="AD249">
            <v>212.4</v>
          </cell>
          <cell r="AE249">
            <v>198.8</v>
          </cell>
          <cell r="AF249">
            <v>154.4</v>
          </cell>
          <cell r="AG249">
            <v>141.30000000000001</v>
          </cell>
          <cell r="AH249">
            <v>177.3</v>
          </cell>
          <cell r="AI249">
            <v>162</v>
          </cell>
          <cell r="AJ249">
            <v>250.7</v>
          </cell>
          <cell r="AK249">
            <v>183.3</v>
          </cell>
          <cell r="AL249">
            <v>206.7</v>
          </cell>
          <cell r="AM249">
            <v>150.80000000000001</v>
          </cell>
          <cell r="AN249">
            <v>184.3</v>
          </cell>
          <cell r="AO249">
            <v>439</v>
          </cell>
          <cell r="AP249">
            <v>107.2</v>
          </cell>
          <cell r="AQ249">
            <v>102.9</v>
          </cell>
          <cell r="AR249">
            <v>100.4</v>
          </cell>
          <cell r="AS249">
            <v>116.1</v>
          </cell>
          <cell r="AT249">
            <v>108.7</v>
          </cell>
          <cell r="AU249">
            <v>101.2</v>
          </cell>
          <cell r="AV249">
            <v>140.4</v>
          </cell>
          <cell r="AW249">
            <v>112.1</v>
          </cell>
          <cell r="AX249">
            <v>95.8</v>
          </cell>
          <cell r="AY249">
            <v>89.1</v>
          </cell>
          <cell r="AZ249">
            <v>99.9</v>
          </cell>
          <cell r="BA249">
            <v>98.6</v>
          </cell>
          <cell r="BB249">
            <v>106.8</v>
          </cell>
          <cell r="BC249">
            <v>89.7</v>
          </cell>
          <cell r="BD249">
            <v>190</v>
          </cell>
          <cell r="BE249">
            <v>141.9</v>
          </cell>
          <cell r="BF249">
            <v>163.4</v>
          </cell>
          <cell r="BG249">
            <v>183.5</v>
          </cell>
          <cell r="BH249">
            <v>177.4</v>
          </cell>
          <cell r="BI249">
            <v>200.5</v>
          </cell>
          <cell r="BJ249">
            <v>148.5</v>
          </cell>
          <cell r="BK249">
            <v>133.5</v>
          </cell>
          <cell r="BL249">
            <v>161.69999999999999</v>
          </cell>
          <cell r="BM249">
            <v>163.30000000000001</v>
          </cell>
          <cell r="BN249">
            <v>168.4</v>
          </cell>
          <cell r="BO249">
            <v>122.7</v>
          </cell>
          <cell r="BP249">
            <v>126.8</v>
          </cell>
          <cell r="BQ249">
            <v>127.6</v>
          </cell>
          <cell r="BR249">
            <v>146</v>
          </cell>
          <cell r="BS249">
            <v>95.2</v>
          </cell>
          <cell r="BT249">
            <v>101.9</v>
          </cell>
          <cell r="BU249">
            <v>105.3</v>
          </cell>
          <cell r="BV249">
            <v>93.4</v>
          </cell>
          <cell r="BW249">
            <v>93.8</v>
          </cell>
          <cell r="BX249">
            <v>110.5</v>
          </cell>
          <cell r="BY249">
            <v>138.5</v>
          </cell>
          <cell r="BZ249">
            <v>131.6</v>
          </cell>
          <cell r="CA249">
            <v>144.4</v>
          </cell>
          <cell r="CB249">
            <v>144.9</v>
          </cell>
          <cell r="CC249">
            <v>220.3</v>
          </cell>
          <cell r="CD249">
            <v>180.1</v>
          </cell>
          <cell r="CE249">
            <v>193</v>
          </cell>
          <cell r="CF249">
            <v>235.7</v>
          </cell>
          <cell r="CG249">
            <v>236</v>
          </cell>
          <cell r="CH249">
            <v>254.2</v>
          </cell>
          <cell r="CI249">
            <v>266.39999999999998</v>
          </cell>
          <cell r="CJ249">
            <v>150</v>
          </cell>
          <cell r="CK249">
            <v>242.3</v>
          </cell>
          <cell r="CL249">
            <v>169.7</v>
          </cell>
          <cell r="CM249">
            <v>166.4</v>
          </cell>
          <cell r="CN249">
            <v>162.80000000000001</v>
          </cell>
          <cell r="CO249">
            <v>98.5</v>
          </cell>
          <cell r="CP249">
            <v>237.6</v>
          </cell>
          <cell r="CQ249">
            <v>156.69999999999999</v>
          </cell>
          <cell r="CR249">
            <v>130.4</v>
          </cell>
          <cell r="CS249">
            <v>224.6</v>
          </cell>
          <cell r="CT249">
            <v>230.1</v>
          </cell>
          <cell r="CU249">
            <v>111.1</v>
          </cell>
          <cell r="CV249">
            <v>143.30000000000001</v>
          </cell>
          <cell r="CW249">
            <v>108.7</v>
          </cell>
          <cell r="CX249">
            <v>135.80000000000001</v>
          </cell>
          <cell r="CY249">
            <v>45.7</v>
          </cell>
          <cell r="CZ249">
            <v>21.1</v>
          </cell>
          <cell r="DA249">
            <v>97.6</v>
          </cell>
          <cell r="DB249">
            <v>218.2</v>
          </cell>
          <cell r="DC249">
            <v>129</v>
          </cell>
          <cell r="DD249">
            <v>148.6</v>
          </cell>
          <cell r="DE249">
            <v>176.7</v>
          </cell>
          <cell r="DF249">
            <v>86.3</v>
          </cell>
          <cell r="DG249">
            <v>95.1</v>
          </cell>
          <cell r="DH249">
            <v>163.69999999999999</v>
          </cell>
          <cell r="DI249">
            <v>162.30000000000001</v>
          </cell>
          <cell r="DJ249">
            <v>220.1</v>
          </cell>
          <cell r="DK249">
            <v>155.80000000000001</v>
          </cell>
          <cell r="DL249">
            <v>148.1</v>
          </cell>
          <cell r="DM249">
            <v>155.9</v>
          </cell>
          <cell r="DN249">
            <v>138.19999999999999</v>
          </cell>
          <cell r="DO249">
            <v>282.5</v>
          </cell>
          <cell r="DP249">
            <v>159.80000000000001</v>
          </cell>
          <cell r="DQ249">
            <v>168.7</v>
          </cell>
          <cell r="DR249">
            <v>135.1</v>
          </cell>
          <cell r="DS249">
            <v>109.8</v>
          </cell>
          <cell r="DT249">
            <v>109.7</v>
          </cell>
          <cell r="DU249">
            <v>107.9</v>
          </cell>
          <cell r="DV249">
            <v>112</v>
          </cell>
          <cell r="DW249">
            <v>275.3</v>
          </cell>
          <cell r="DY249">
            <v>2.1</v>
          </cell>
          <cell r="DZ249">
            <v>2.2000000000000002</v>
          </cell>
          <cell r="EA249">
            <v>2.4</v>
          </cell>
          <cell r="EB249">
            <v>3.4</v>
          </cell>
          <cell r="EC249">
            <v>0.5</v>
          </cell>
          <cell r="ED249">
            <v>3.9</v>
          </cell>
          <cell r="EE249">
            <v>4</v>
          </cell>
          <cell r="EF249">
            <v>3.5</v>
          </cell>
          <cell r="EG249">
            <v>2</v>
          </cell>
          <cell r="EH249">
            <v>7.6</v>
          </cell>
          <cell r="EI249">
            <v>2.4</v>
          </cell>
          <cell r="EJ249">
            <v>3.1</v>
          </cell>
          <cell r="EK249">
            <v>2.2000000000000002</v>
          </cell>
          <cell r="EL249">
            <v>2.2000000000000002</v>
          </cell>
          <cell r="EM249">
            <v>4.9000000000000004</v>
          </cell>
          <cell r="EN249">
            <v>3.4</v>
          </cell>
          <cell r="EO249">
            <v>0.6</v>
          </cell>
          <cell r="EP249">
            <v>0.6</v>
          </cell>
          <cell r="EQ249">
            <v>1.3</v>
          </cell>
          <cell r="ER249">
            <v>-0.6</v>
          </cell>
          <cell r="ES249">
            <v>2.9</v>
          </cell>
          <cell r="ET249">
            <v>2</v>
          </cell>
          <cell r="EU249">
            <v>2.4</v>
          </cell>
          <cell r="EV249">
            <v>1.7</v>
          </cell>
          <cell r="EW249">
            <v>1.7</v>
          </cell>
          <cell r="EX249">
            <v>1</v>
          </cell>
          <cell r="EY249">
            <v>2.2999999999999998</v>
          </cell>
          <cell r="EZ249">
            <v>2</v>
          </cell>
          <cell r="FA249">
            <v>5.2</v>
          </cell>
          <cell r="FB249">
            <v>1.2</v>
          </cell>
          <cell r="FC249">
            <v>2.5</v>
          </cell>
          <cell r="FD249">
            <v>0.6</v>
          </cell>
          <cell r="FE249">
            <v>2.2999999999999998</v>
          </cell>
          <cell r="FF249">
            <v>2</v>
          </cell>
          <cell r="FG249">
            <v>1</v>
          </cell>
          <cell r="FH249">
            <v>1.3</v>
          </cell>
          <cell r="FI249">
            <v>1.6</v>
          </cell>
          <cell r="FJ249">
            <v>0.9</v>
          </cell>
          <cell r="FK249">
            <v>1.2</v>
          </cell>
          <cell r="FL249">
            <v>0.6</v>
          </cell>
          <cell r="FM249">
            <v>-2.4</v>
          </cell>
          <cell r="FN249">
            <v>-3.6</v>
          </cell>
          <cell r="FO249">
            <v>-3.3</v>
          </cell>
          <cell r="FP249">
            <v>-5.2</v>
          </cell>
          <cell r="FQ249">
            <v>-0.5</v>
          </cell>
          <cell r="FR249">
            <v>0</v>
          </cell>
          <cell r="FS249">
            <v>-2.2000000000000002</v>
          </cell>
          <cell r="FT249">
            <v>-3.9</v>
          </cell>
          <cell r="FU249">
            <v>-2.7</v>
          </cell>
          <cell r="FV249">
            <v>-2.7</v>
          </cell>
          <cell r="FW249">
            <v>-3.6</v>
          </cell>
          <cell r="FX249">
            <v>-0.6</v>
          </cell>
          <cell r="FY249">
            <v>-3.9</v>
          </cell>
          <cell r="FZ249">
            <v>-5.3</v>
          </cell>
          <cell r="GA249">
            <v>0.7</v>
          </cell>
          <cell r="GB249">
            <v>1.9</v>
          </cell>
          <cell r="GC249">
            <v>2</v>
          </cell>
          <cell r="GD249">
            <v>3.7</v>
          </cell>
          <cell r="GE249">
            <v>6</v>
          </cell>
          <cell r="GF249">
            <v>2.8</v>
          </cell>
          <cell r="GG249">
            <v>0</v>
          </cell>
          <cell r="GH249">
            <v>1.3</v>
          </cell>
          <cell r="GI249">
            <v>1.7</v>
          </cell>
          <cell r="GJ249">
            <v>0</v>
          </cell>
          <cell r="GK249">
            <v>0.8</v>
          </cell>
          <cell r="GL249">
            <v>-0.6</v>
          </cell>
          <cell r="GM249">
            <v>-3</v>
          </cell>
          <cell r="GN249">
            <v>-3.6</v>
          </cell>
          <cell r="GO249">
            <v>-0.1</v>
          </cell>
          <cell r="GP249">
            <v>-5.5</v>
          </cell>
          <cell r="GQ249">
            <v>-1.3</v>
          </cell>
          <cell r="GR249">
            <v>-0.6</v>
          </cell>
          <cell r="GS249">
            <v>-1.4</v>
          </cell>
          <cell r="GT249">
            <v>-3.4</v>
          </cell>
          <cell r="GU249">
            <v>0.3</v>
          </cell>
          <cell r="GV249">
            <v>0.6</v>
          </cell>
          <cell r="GW249">
            <v>0.8</v>
          </cell>
          <cell r="GX249">
            <v>0</v>
          </cell>
          <cell r="GY249">
            <v>0.9</v>
          </cell>
          <cell r="GZ249">
            <v>1.9</v>
          </cell>
          <cell r="HA249">
            <v>4.5</v>
          </cell>
          <cell r="HB249">
            <v>0.8</v>
          </cell>
          <cell r="HC249">
            <v>1.8</v>
          </cell>
          <cell r="HD249">
            <v>4</v>
          </cell>
          <cell r="HE249">
            <v>1.6</v>
          </cell>
          <cell r="HF249">
            <v>1.6</v>
          </cell>
          <cell r="HG249">
            <v>0.3</v>
          </cell>
          <cell r="HH249">
            <v>1.6</v>
          </cell>
          <cell r="HI249">
            <v>13.1</v>
          </cell>
          <cell r="HJ249">
            <v>1.9</v>
          </cell>
          <cell r="HK249">
            <v>2</v>
          </cell>
          <cell r="HL249">
            <v>-0.4</v>
          </cell>
          <cell r="HM249">
            <v>5.4</v>
          </cell>
          <cell r="HN249">
            <v>0.6</v>
          </cell>
          <cell r="HO249">
            <v>1.7</v>
          </cell>
          <cell r="HP249">
            <v>0.8</v>
          </cell>
          <cell r="HQ249">
            <v>1.4</v>
          </cell>
          <cell r="HR249">
            <v>-0.1</v>
          </cell>
          <cell r="HS249">
            <v>0.1</v>
          </cell>
          <cell r="HT249">
            <v>0</v>
          </cell>
          <cell r="HU249">
            <v>-0.3</v>
          </cell>
          <cell r="HV249">
            <v>-3</v>
          </cell>
          <cell r="HW249">
            <v>-5.8</v>
          </cell>
          <cell r="HX249">
            <v>-0.2</v>
          </cell>
          <cell r="HY249">
            <v>1.1000000000000001</v>
          </cell>
          <cell r="HZ249">
            <v>1.7</v>
          </cell>
          <cell r="IA249">
            <v>0.5</v>
          </cell>
          <cell r="IB249">
            <v>1.2</v>
          </cell>
          <cell r="IC249">
            <v>0.3</v>
          </cell>
          <cell r="ID249">
            <v>1.4</v>
          </cell>
          <cell r="IE249">
            <v>0.7</v>
          </cell>
          <cell r="IF249">
            <v>0.9</v>
          </cell>
          <cell r="IG249">
            <v>1.1000000000000001</v>
          </cell>
          <cell r="IH249">
            <v>2</v>
          </cell>
          <cell r="II249">
            <v>-0.5</v>
          </cell>
          <cell r="IJ249">
            <v>-1.4</v>
          </cell>
          <cell r="IK249">
            <v>0.7</v>
          </cell>
          <cell r="IL249">
            <v>5.2</v>
          </cell>
          <cell r="IM249">
            <v>5.8</v>
          </cell>
          <cell r="IN249">
            <v>6.6</v>
          </cell>
          <cell r="IO249">
            <v>3.8</v>
          </cell>
          <cell r="IP249">
            <v>1.7</v>
          </cell>
          <cell r="IQ249">
            <v>1.7</v>
          </cell>
        </row>
        <row r="250">
          <cell r="B250">
            <v>179.5</v>
          </cell>
          <cell r="C250">
            <v>204.8</v>
          </cell>
          <cell r="D250">
            <v>221.2</v>
          </cell>
          <cell r="E250">
            <v>187.6</v>
          </cell>
          <cell r="F250">
            <v>186.1</v>
          </cell>
          <cell r="G250">
            <v>196.7</v>
          </cell>
          <cell r="H250">
            <v>230.3</v>
          </cell>
          <cell r="I250">
            <v>182.5</v>
          </cell>
          <cell r="J250">
            <v>157.69999999999999</v>
          </cell>
          <cell r="K250">
            <v>162</v>
          </cell>
          <cell r="L250">
            <v>156.30000000000001</v>
          </cell>
          <cell r="M250">
            <v>166.7</v>
          </cell>
          <cell r="N250">
            <v>222.2</v>
          </cell>
          <cell r="O250">
            <v>181.5</v>
          </cell>
          <cell r="P250">
            <v>108.1</v>
          </cell>
          <cell r="Q250">
            <v>141.5</v>
          </cell>
          <cell r="R250">
            <v>165.5</v>
          </cell>
          <cell r="S250">
            <v>140.6</v>
          </cell>
          <cell r="T250">
            <v>163.19999999999999</v>
          </cell>
          <cell r="U250">
            <v>174.1</v>
          </cell>
          <cell r="V250">
            <v>157.30000000000001</v>
          </cell>
          <cell r="W250">
            <v>185.4</v>
          </cell>
          <cell r="X250">
            <v>168.2</v>
          </cell>
          <cell r="Y250">
            <v>207.8</v>
          </cell>
          <cell r="Z250">
            <v>187.1</v>
          </cell>
          <cell r="AA250">
            <v>189.3</v>
          </cell>
          <cell r="AB250">
            <v>187.5</v>
          </cell>
          <cell r="AC250">
            <v>167.5</v>
          </cell>
          <cell r="AD250">
            <v>206</v>
          </cell>
          <cell r="AE250">
            <v>203.5</v>
          </cell>
          <cell r="AF250">
            <v>156.1</v>
          </cell>
          <cell r="AG250">
            <v>145.19999999999999</v>
          </cell>
          <cell r="AH250">
            <v>186.5</v>
          </cell>
          <cell r="AI250">
            <v>163</v>
          </cell>
          <cell r="AJ250">
            <v>255.4</v>
          </cell>
          <cell r="AK250">
            <v>187.1</v>
          </cell>
          <cell r="AL250">
            <v>207.8</v>
          </cell>
          <cell r="AM250">
            <v>153.30000000000001</v>
          </cell>
          <cell r="AN250">
            <v>195.5</v>
          </cell>
          <cell r="AO250">
            <v>445.6</v>
          </cell>
          <cell r="AP250">
            <v>110.4</v>
          </cell>
          <cell r="AQ250">
            <v>108.3</v>
          </cell>
          <cell r="AR250">
            <v>105.3</v>
          </cell>
          <cell r="AS250">
            <v>125.2</v>
          </cell>
          <cell r="AT250">
            <v>109.8</v>
          </cell>
          <cell r="AU250">
            <v>101.5</v>
          </cell>
          <cell r="AV250">
            <v>146</v>
          </cell>
          <cell r="AW250">
            <v>116.4</v>
          </cell>
          <cell r="AX250">
            <v>97</v>
          </cell>
          <cell r="AY250">
            <v>89.6</v>
          </cell>
          <cell r="AZ250">
            <v>102</v>
          </cell>
          <cell r="BA250">
            <v>98.9</v>
          </cell>
          <cell r="BB250">
            <v>112.6</v>
          </cell>
          <cell r="BC250">
            <v>95.8</v>
          </cell>
          <cell r="BD250">
            <v>192.2</v>
          </cell>
          <cell r="BE250">
            <v>143.4</v>
          </cell>
          <cell r="BF250">
            <v>167</v>
          </cell>
          <cell r="BG250">
            <v>183.1</v>
          </cell>
          <cell r="BH250">
            <v>175</v>
          </cell>
          <cell r="BI250">
            <v>205.3</v>
          </cell>
          <cell r="BJ250">
            <v>148.5</v>
          </cell>
          <cell r="BK250">
            <v>134.6</v>
          </cell>
          <cell r="BL250">
            <v>163.30000000000001</v>
          </cell>
          <cell r="BM250">
            <v>163.30000000000001</v>
          </cell>
          <cell r="BN250">
            <v>169.5</v>
          </cell>
          <cell r="BO250">
            <v>124.7</v>
          </cell>
          <cell r="BP250">
            <v>130.4</v>
          </cell>
          <cell r="BQ250">
            <v>131.6</v>
          </cell>
          <cell r="BR250">
            <v>148.30000000000001</v>
          </cell>
          <cell r="BS250">
            <v>98.8</v>
          </cell>
          <cell r="BT250">
            <v>103.5</v>
          </cell>
          <cell r="BU250">
            <v>107.2</v>
          </cell>
          <cell r="BV250">
            <v>93.5</v>
          </cell>
          <cell r="BW250">
            <v>96.2</v>
          </cell>
          <cell r="BX250">
            <v>111.6</v>
          </cell>
          <cell r="BY250">
            <v>139.69999999999999</v>
          </cell>
          <cell r="BZ250">
            <v>128.80000000000001</v>
          </cell>
          <cell r="CA250">
            <v>144.80000000000001</v>
          </cell>
          <cell r="CB250">
            <v>148</v>
          </cell>
          <cell r="CC250">
            <v>222.7</v>
          </cell>
          <cell r="CD250">
            <v>182.3</v>
          </cell>
          <cell r="CE250">
            <v>195</v>
          </cell>
          <cell r="CF250">
            <v>238.1</v>
          </cell>
          <cell r="CG250">
            <v>241.6</v>
          </cell>
          <cell r="CH250">
            <v>262.7</v>
          </cell>
          <cell r="CI250">
            <v>277.10000000000002</v>
          </cell>
          <cell r="CJ250">
            <v>149.9</v>
          </cell>
          <cell r="CK250">
            <v>245.4</v>
          </cell>
          <cell r="CL250">
            <v>168.2</v>
          </cell>
          <cell r="CM250">
            <v>171.6</v>
          </cell>
          <cell r="CN250">
            <v>168.1</v>
          </cell>
          <cell r="CO250">
            <v>98.4</v>
          </cell>
          <cell r="CP250">
            <v>258.2</v>
          </cell>
          <cell r="CQ250">
            <v>158</v>
          </cell>
          <cell r="CR250">
            <v>130.4</v>
          </cell>
          <cell r="CS250">
            <v>226.3</v>
          </cell>
          <cell r="CT250">
            <v>230.7</v>
          </cell>
          <cell r="CU250">
            <v>111.2</v>
          </cell>
          <cell r="CV250">
            <v>143.30000000000001</v>
          </cell>
          <cell r="CW250">
            <v>108.7</v>
          </cell>
          <cell r="CX250">
            <v>135.5</v>
          </cell>
          <cell r="CY250">
            <v>45.2</v>
          </cell>
          <cell r="CZ250">
            <v>20.7</v>
          </cell>
          <cell r="DA250">
            <v>97.2</v>
          </cell>
          <cell r="DB250">
            <v>218.4</v>
          </cell>
          <cell r="DC250">
            <v>128.4</v>
          </cell>
          <cell r="DD250">
            <v>149.6</v>
          </cell>
          <cell r="DE250">
            <v>177.9</v>
          </cell>
          <cell r="DF250">
            <v>85.8</v>
          </cell>
          <cell r="DG250">
            <v>94.2</v>
          </cell>
          <cell r="DH250">
            <v>164.8</v>
          </cell>
          <cell r="DI250">
            <v>161.1</v>
          </cell>
          <cell r="DJ250">
            <v>221.5</v>
          </cell>
          <cell r="DK250">
            <v>159.30000000000001</v>
          </cell>
          <cell r="DL250">
            <v>147.1</v>
          </cell>
          <cell r="DM250">
            <v>152.80000000000001</v>
          </cell>
          <cell r="DN250">
            <v>139.6</v>
          </cell>
          <cell r="DO250">
            <v>282.60000000000002</v>
          </cell>
          <cell r="DP250">
            <v>160</v>
          </cell>
          <cell r="DQ250">
            <v>168.7</v>
          </cell>
          <cell r="DR250">
            <v>135.1</v>
          </cell>
          <cell r="DS250">
            <v>114</v>
          </cell>
          <cell r="DT250">
            <v>114.1</v>
          </cell>
          <cell r="DU250">
            <v>118.1</v>
          </cell>
          <cell r="DV250">
            <v>108.7</v>
          </cell>
          <cell r="DW250">
            <v>282.2</v>
          </cell>
          <cell r="DY250">
            <v>-0.1</v>
          </cell>
          <cell r="DZ250">
            <v>2.8</v>
          </cell>
          <cell r="EA250">
            <v>1.1000000000000001</v>
          </cell>
          <cell r="EB250">
            <v>2.4</v>
          </cell>
          <cell r="EC250">
            <v>6.4</v>
          </cell>
          <cell r="ED250">
            <v>0.5</v>
          </cell>
          <cell r="EE250">
            <v>-0.8</v>
          </cell>
          <cell r="EF250">
            <v>2.2999999999999998</v>
          </cell>
          <cell r="EG250">
            <v>0.3</v>
          </cell>
          <cell r="EH250">
            <v>-0.7</v>
          </cell>
          <cell r="EI250">
            <v>-0.1</v>
          </cell>
          <cell r="EJ250">
            <v>-0.5</v>
          </cell>
          <cell r="EK250">
            <v>1.9</v>
          </cell>
          <cell r="EL250">
            <v>2.2000000000000002</v>
          </cell>
          <cell r="EM250">
            <v>0.1</v>
          </cell>
          <cell r="EN250">
            <v>-2.1</v>
          </cell>
          <cell r="EO250">
            <v>-0.1</v>
          </cell>
          <cell r="EP250">
            <v>-1.1000000000000001</v>
          </cell>
          <cell r="EQ250">
            <v>-6.9</v>
          </cell>
          <cell r="ER250">
            <v>-7.4</v>
          </cell>
          <cell r="ES250">
            <v>-6.5</v>
          </cell>
          <cell r="ET250">
            <v>1.3</v>
          </cell>
          <cell r="EU250">
            <v>1.4</v>
          </cell>
          <cell r="EV250">
            <v>1.1000000000000001</v>
          </cell>
          <cell r="EW250">
            <v>1.5</v>
          </cell>
          <cell r="EX250">
            <v>1.2</v>
          </cell>
          <cell r="EY250">
            <v>1.7</v>
          </cell>
          <cell r="EZ250">
            <v>1.6</v>
          </cell>
          <cell r="FA250">
            <v>-3</v>
          </cell>
          <cell r="FB250">
            <v>2.4</v>
          </cell>
          <cell r="FC250">
            <v>1.1000000000000001</v>
          </cell>
          <cell r="FD250">
            <v>2.8</v>
          </cell>
          <cell r="FE250">
            <v>5.2</v>
          </cell>
          <cell r="FF250">
            <v>0.6</v>
          </cell>
          <cell r="FG250">
            <v>1.9</v>
          </cell>
          <cell r="FH250">
            <v>2.1</v>
          </cell>
          <cell r="FI250">
            <v>0.5</v>
          </cell>
          <cell r="FJ250">
            <v>1.7</v>
          </cell>
          <cell r="FK250">
            <v>6.1</v>
          </cell>
          <cell r="FL250">
            <v>1.5</v>
          </cell>
          <cell r="FM250">
            <v>3</v>
          </cell>
          <cell r="FN250">
            <v>5.2</v>
          </cell>
          <cell r="FO250">
            <v>4.9000000000000004</v>
          </cell>
          <cell r="FP250">
            <v>7.8</v>
          </cell>
          <cell r="FQ250">
            <v>1</v>
          </cell>
          <cell r="FR250">
            <v>0.3</v>
          </cell>
          <cell r="FS250">
            <v>4</v>
          </cell>
          <cell r="FT250">
            <v>3.8</v>
          </cell>
          <cell r="FU250">
            <v>1.3</v>
          </cell>
          <cell r="FV250">
            <v>0.6</v>
          </cell>
          <cell r="FW250">
            <v>2.1</v>
          </cell>
          <cell r="FX250">
            <v>0.3</v>
          </cell>
          <cell r="FY250">
            <v>5.4</v>
          </cell>
          <cell r="FZ250">
            <v>6.8</v>
          </cell>
          <cell r="GA250">
            <v>1.2</v>
          </cell>
          <cell r="GB250">
            <v>1.1000000000000001</v>
          </cell>
          <cell r="GC250">
            <v>2.2000000000000002</v>
          </cell>
          <cell r="GD250">
            <v>-0.2</v>
          </cell>
          <cell r="GE250">
            <v>-1.4</v>
          </cell>
          <cell r="GF250">
            <v>2.4</v>
          </cell>
          <cell r="GG250">
            <v>0</v>
          </cell>
          <cell r="GH250">
            <v>0.8</v>
          </cell>
          <cell r="GI250">
            <v>1</v>
          </cell>
          <cell r="GJ250">
            <v>0</v>
          </cell>
          <cell r="GK250">
            <v>0.7</v>
          </cell>
          <cell r="GL250">
            <v>1.6</v>
          </cell>
          <cell r="GM250">
            <v>2.8</v>
          </cell>
          <cell r="GN250">
            <v>3.1</v>
          </cell>
          <cell r="GO250">
            <v>1.6</v>
          </cell>
          <cell r="GP250">
            <v>3.8</v>
          </cell>
          <cell r="GQ250">
            <v>1.6</v>
          </cell>
          <cell r="GR250">
            <v>1.8</v>
          </cell>
          <cell r="GS250">
            <v>0.1</v>
          </cell>
          <cell r="GT250">
            <v>2.6</v>
          </cell>
          <cell r="GU250">
            <v>1</v>
          </cell>
          <cell r="GV250">
            <v>0.9</v>
          </cell>
          <cell r="GW250">
            <v>-2.1</v>
          </cell>
          <cell r="GX250">
            <v>0.3</v>
          </cell>
          <cell r="GY250">
            <v>2.1</v>
          </cell>
          <cell r="GZ250">
            <v>1.1000000000000001</v>
          </cell>
          <cell r="HA250">
            <v>1.2</v>
          </cell>
          <cell r="HB250">
            <v>1</v>
          </cell>
          <cell r="HC250">
            <v>1</v>
          </cell>
          <cell r="HD250">
            <v>2.4</v>
          </cell>
          <cell r="HE250">
            <v>3.3</v>
          </cell>
          <cell r="HF250">
            <v>4</v>
          </cell>
          <cell r="HG250">
            <v>-0.1</v>
          </cell>
          <cell r="HH250">
            <v>1.3</v>
          </cell>
          <cell r="HI250">
            <v>-0.9</v>
          </cell>
          <cell r="HJ250">
            <v>3.1</v>
          </cell>
          <cell r="HK250">
            <v>3.3</v>
          </cell>
          <cell r="HL250">
            <v>-0.1</v>
          </cell>
          <cell r="HM250">
            <v>8.6999999999999993</v>
          </cell>
          <cell r="HN250">
            <v>0.8</v>
          </cell>
          <cell r="HO250">
            <v>0</v>
          </cell>
          <cell r="HP250">
            <v>0.8</v>
          </cell>
          <cell r="HQ250">
            <v>0.3</v>
          </cell>
          <cell r="HR250">
            <v>0.1</v>
          </cell>
          <cell r="HS250">
            <v>0</v>
          </cell>
          <cell r="HT250">
            <v>0</v>
          </cell>
          <cell r="HU250">
            <v>-0.2</v>
          </cell>
          <cell r="HV250">
            <v>-1.1000000000000001</v>
          </cell>
          <cell r="HW250">
            <v>-1.9</v>
          </cell>
          <cell r="HX250">
            <v>-0.4</v>
          </cell>
          <cell r="HY250">
            <v>0.1</v>
          </cell>
          <cell r="HZ250">
            <v>-0.5</v>
          </cell>
          <cell r="IA250">
            <v>0.7</v>
          </cell>
          <cell r="IB250">
            <v>0.7</v>
          </cell>
          <cell r="IC250">
            <v>-0.6</v>
          </cell>
          <cell r="ID250">
            <v>-0.9</v>
          </cell>
          <cell r="IE250">
            <v>0.7</v>
          </cell>
          <cell r="IF250">
            <v>-0.7</v>
          </cell>
          <cell r="IG250">
            <v>0.6</v>
          </cell>
          <cell r="IH250">
            <v>2.2000000000000002</v>
          </cell>
          <cell r="II250">
            <v>-0.7</v>
          </cell>
          <cell r="IJ250">
            <v>-2</v>
          </cell>
          <cell r="IK250">
            <v>1</v>
          </cell>
          <cell r="IL250">
            <v>0</v>
          </cell>
          <cell r="IM250">
            <v>0.1</v>
          </cell>
          <cell r="IN250">
            <v>0</v>
          </cell>
          <cell r="IO250">
            <v>0</v>
          </cell>
          <cell r="IP250">
            <v>3.8</v>
          </cell>
          <cell r="IQ250">
            <v>4</v>
          </cell>
        </row>
        <row r="251">
          <cell r="B251">
            <v>182.1</v>
          </cell>
          <cell r="C251">
            <v>207.6</v>
          </cell>
          <cell r="D251">
            <v>224.3</v>
          </cell>
          <cell r="E251">
            <v>192.3</v>
          </cell>
          <cell r="F251">
            <v>186.4</v>
          </cell>
          <cell r="G251">
            <v>202.7</v>
          </cell>
          <cell r="H251">
            <v>241</v>
          </cell>
          <cell r="I251">
            <v>185.3</v>
          </cell>
          <cell r="J251">
            <v>156.5</v>
          </cell>
          <cell r="K251">
            <v>173</v>
          </cell>
          <cell r="L251">
            <v>157.30000000000001</v>
          </cell>
          <cell r="M251">
            <v>166.8</v>
          </cell>
          <cell r="N251">
            <v>223</v>
          </cell>
          <cell r="O251">
            <v>180.8</v>
          </cell>
          <cell r="P251">
            <v>107.4</v>
          </cell>
          <cell r="Q251">
            <v>137.5</v>
          </cell>
          <cell r="R251">
            <v>169.9</v>
          </cell>
          <cell r="S251">
            <v>145.30000000000001</v>
          </cell>
          <cell r="T251">
            <v>167.7</v>
          </cell>
          <cell r="U251">
            <v>182</v>
          </cell>
          <cell r="V251">
            <v>159.4</v>
          </cell>
          <cell r="W251">
            <v>185.7</v>
          </cell>
          <cell r="X251">
            <v>168.6</v>
          </cell>
          <cell r="Y251">
            <v>208</v>
          </cell>
          <cell r="Z251">
            <v>189.6</v>
          </cell>
          <cell r="AA251">
            <v>191.7</v>
          </cell>
          <cell r="AB251">
            <v>190</v>
          </cell>
          <cell r="AC251">
            <v>168.8</v>
          </cell>
          <cell r="AD251">
            <v>207.8</v>
          </cell>
          <cell r="AE251">
            <v>205</v>
          </cell>
          <cell r="AF251">
            <v>155.4</v>
          </cell>
          <cell r="AG251">
            <v>147.30000000000001</v>
          </cell>
          <cell r="AH251">
            <v>192</v>
          </cell>
          <cell r="AI251">
            <v>163.19999999999999</v>
          </cell>
          <cell r="AJ251">
            <v>259.10000000000002</v>
          </cell>
          <cell r="AK251">
            <v>189.6</v>
          </cell>
          <cell r="AL251">
            <v>209.4</v>
          </cell>
          <cell r="AM251">
            <v>153.30000000000001</v>
          </cell>
          <cell r="AN251">
            <v>204.8</v>
          </cell>
          <cell r="AO251">
            <v>452.6</v>
          </cell>
          <cell r="AP251">
            <v>109.6</v>
          </cell>
          <cell r="AQ251">
            <v>106.2</v>
          </cell>
          <cell r="AR251">
            <v>103.7</v>
          </cell>
          <cell r="AS251">
            <v>119.8</v>
          </cell>
          <cell r="AT251">
            <v>109.1</v>
          </cell>
          <cell r="AU251">
            <v>100.9</v>
          </cell>
          <cell r="AV251">
            <v>144.80000000000001</v>
          </cell>
          <cell r="AW251">
            <v>114</v>
          </cell>
          <cell r="AX251">
            <v>96.8</v>
          </cell>
          <cell r="AY251">
            <v>88.8</v>
          </cell>
          <cell r="AZ251">
            <v>101.5</v>
          </cell>
          <cell r="BA251">
            <v>100.1</v>
          </cell>
          <cell r="BB251">
            <v>113.4</v>
          </cell>
          <cell r="BC251">
            <v>96.3</v>
          </cell>
          <cell r="BD251">
            <v>194.2</v>
          </cell>
          <cell r="BE251">
            <v>147.19999999999999</v>
          </cell>
          <cell r="BF251">
            <v>170.5</v>
          </cell>
          <cell r="BG251">
            <v>195.1</v>
          </cell>
          <cell r="BH251">
            <v>183</v>
          </cell>
          <cell r="BI251">
            <v>214.9</v>
          </cell>
          <cell r="BJ251">
            <v>166.8</v>
          </cell>
          <cell r="BK251">
            <v>137</v>
          </cell>
          <cell r="BL251">
            <v>165.4</v>
          </cell>
          <cell r="BM251">
            <v>173.2</v>
          </cell>
          <cell r="BN251">
            <v>171.2</v>
          </cell>
          <cell r="BO251">
            <v>123.6</v>
          </cell>
          <cell r="BP251">
            <v>129.6</v>
          </cell>
          <cell r="BQ251">
            <v>129.9</v>
          </cell>
          <cell r="BR251">
            <v>148.1</v>
          </cell>
          <cell r="BS251">
            <v>100.8</v>
          </cell>
          <cell r="BT251">
            <v>102.8</v>
          </cell>
          <cell r="BU251">
            <v>105.9</v>
          </cell>
          <cell r="BV251">
            <v>93.3</v>
          </cell>
          <cell r="BW251">
            <v>95.9</v>
          </cell>
          <cell r="BX251">
            <v>110.9</v>
          </cell>
          <cell r="BY251">
            <v>140.30000000000001</v>
          </cell>
          <cell r="BZ251">
            <v>132.9</v>
          </cell>
          <cell r="CA251">
            <v>144.4</v>
          </cell>
          <cell r="CB251">
            <v>148.5</v>
          </cell>
          <cell r="CC251">
            <v>214.6</v>
          </cell>
          <cell r="CD251">
            <v>140.5</v>
          </cell>
          <cell r="CE251">
            <v>196.9</v>
          </cell>
          <cell r="CF251">
            <v>243.4</v>
          </cell>
          <cell r="CG251">
            <v>241</v>
          </cell>
          <cell r="CH251">
            <v>264.8</v>
          </cell>
          <cell r="CI251">
            <v>279.5</v>
          </cell>
          <cell r="CJ251">
            <v>150.1</v>
          </cell>
          <cell r="CK251">
            <v>247.1</v>
          </cell>
          <cell r="CL251">
            <v>161.69999999999999</v>
          </cell>
          <cell r="CM251">
            <v>173.3</v>
          </cell>
          <cell r="CN251">
            <v>169.8</v>
          </cell>
          <cell r="CO251">
            <v>97.7</v>
          </cell>
          <cell r="CP251">
            <v>263.3</v>
          </cell>
          <cell r="CQ251">
            <v>160</v>
          </cell>
          <cell r="CR251">
            <v>133.30000000000001</v>
          </cell>
          <cell r="CS251">
            <v>232.4</v>
          </cell>
          <cell r="CT251">
            <v>233.5</v>
          </cell>
          <cell r="CU251">
            <v>111.4</v>
          </cell>
          <cell r="CV251">
            <v>147.30000000000001</v>
          </cell>
          <cell r="CW251">
            <v>108.9</v>
          </cell>
          <cell r="CX251">
            <v>137.30000000000001</v>
          </cell>
          <cell r="CY251">
            <v>44.3</v>
          </cell>
          <cell r="CZ251">
            <v>19.899999999999999</v>
          </cell>
          <cell r="DA251">
            <v>96.9</v>
          </cell>
          <cell r="DB251">
            <v>219.3</v>
          </cell>
          <cell r="DC251">
            <v>128.5</v>
          </cell>
          <cell r="DD251">
            <v>150.80000000000001</v>
          </cell>
          <cell r="DE251">
            <v>179.8</v>
          </cell>
          <cell r="DF251">
            <v>85.4</v>
          </cell>
          <cell r="DG251">
            <v>94.5</v>
          </cell>
          <cell r="DH251">
            <v>169.2</v>
          </cell>
          <cell r="DI251">
            <v>163.4</v>
          </cell>
          <cell r="DJ251">
            <v>224</v>
          </cell>
          <cell r="DK251">
            <v>160.9</v>
          </cell>
          <cell r="DL251">
            <v>152.19999999999999</v>
          </cell>
          <cell r="DM251">
            <v>156.4</v>
          </cell>
          <cell r="DN251">
            <v>146.5</v>
          </cell>
          <cell r="DO251">
            <v>281.3</v>
          </cell>
          <cell r="DP251">
            <v>156.19999999999999</v>
          </cell>
          <cell r="DQ251">
            <v>168.7</v>
          </cell>
          <cell r="DR251">
            <v>135.1</v>
          </cell>
          <cell r="DS251">
            <v>115.9</v>
          </cell>
          <cell r="DT251">
            <v>115.8</v>
          </cell>
          <cell r="DU251">
            <v>120.4</v>
          </cell>
          <cell r="DV251">
            <v>109.5</v>
          </cell>
          <cell r="DW251">
            <v>290.5</v>
          </cell>
          <cell r="DY251">
            <v>1.4</v>
          </cell>
          <cell r="DZ251">
            <v>1.4</v>
          </cell>
          <cell r="EA251">
            <v>1.4</v>
          </cell>
          <cell r="EB251">
            <v>2.5</v>
          </cell>
          <cell r="EC251">
            <v>0.2</v>
          </cell>
          <cell r="ED251">
            <v>3.1</v>
          </cell>
          <cell r="EE251">
            <v>4.5999999999999996</v>
          </cell>
          <cell r="EF251">
            <v>1.5</v>
          </cell>
          <cell r="EG251">
            <v>-0.8</v>
          </cell>
          <cell r="EH251">
            <v>6.8</v>
          </cell>
          <cell r="EI251">
            <v>0.6</v>
          </cell>
          <cell r="EJ251">
            <v>0.1</v>
          </cell>
          <cell r="EK251">
            <v>0.4</v>
          </cell>
          <cell r="EL251">
            <v>-0.4</v>
          </cell>
          <cell r="EM251">
            <v>-0.6</v>
          </cell>
          <cell r="EN251">
            <v>-2.8</v>
          </cell>
          <cell r="EO251">
            <v>2.7</v>
          </cell>
          <cell r="EP251">
            <v>3.3</v>
          </cell>
          <cell r="EQ251">
            <v>2.8</v>
          </cell>
          <cell r="ER251">
            <v>4.5</v>
          </cell>
          <cell r="ES251">
            <v>1.3</v>
          </cell>
          <cell r="ET251">
            <v>0.2</v>
          </cell>
          <cell r="EU251">
            <v>0.2</v>
          </cell>
          <cell r="EV251">
            <v>0.1</v>
          </cell>
          <cell r="EW251">
            <v>1.3</v>
          </cell>
          <cell r="EX251">
            <v>1.3</v>
          </cell>
          <cell r="EY251">
            <v>1.3</v>
          </cell>
          <cell r="EZ251">
            <v>0.8</v>
          </cell>
          <cell r="FA251">
            <v>0.9</v>
          </cell>
          <cell r="FB251">
            <v>0.7</v>
          </cell>
          <cell r="FC251">
            <v>-0.4</v>
          </cell>
          <cell r="FD251">
            <v>1.4</v>
          </cell>
          <cell r="FE251">
            <v>2.9</v>
          </cell>
          <cell r="FF251">
            <v>0.1</v>
          </cell>
          <cell r="FG251">
            <v>1.4</v>
          </cell>
          <cell r="FH251">
            <v>1.3</v>
          </cell>
          <cell r="FI251">
            <v>0.8</v>
          </cell>
          <cell r="FJ251">
            <v>0</v>
          </cell>
          <cell r="FK251">
            <v>4.8</v>
          </cell>
          <cell r="FL251">
            <v>1.6</v>
          </cell>
          <cell r="FM251">
            <v>-0.7</v>
          </cell>
          <cell r="FN251">
            <v>-1.9</v>
          </cell>
          <cell r="FO251">
            <v>-1.5</v>
          </cell>
          <cell r="FP251">
            <v>-4.3</v>
          </cell>
          <cell r="FQ251">
            <v>-0.6</v>
          </cell>
          <cell r="FR251">
            <v>-0.6</v>
          </cell>
          <cell r="FS251">
            <v>-0.8</v>
          </cell>
          <cell r="FT251">
            <v>-2.1</v>
          </cell>
          <cell r="FU251">
            <v>-0.2</v>
          </cell>
          <cell r="FV251">
            <v>-0.9</v>
          </cell>
          <cell r="FW251">
            <v>-0.5</v>
          </cell>
          <cell r="FX251">
            <v>1.2</v>
          </cell>
          <cell r="FY251">
            <v>0.7</v>
          </cell>
          <cell r="FZ251">
            <v>0.5</v>
          </cell>
          <cell r="GA251">
            <v>1</v>
          </cell>
          <cell r="GB251">
            <v>2.6</v>
          </cell>
          <cell r="GC251">
            <v>2.1</v>
          </cell>
          <cell r="GD251">
            <v>6.6</v>
          </cell>
          <cell r="GE251">
            <v>4.5999999999999996</v>
          </cell>
          <cell r="GF251">
            <v>4.7</v>
          </cell>
          <cell r="GG251">
            <v>12.3</v>
          </cell>
          <cell r="GH251">
            <v>1.8</v>
          </cell>
          <cell r="GI251">
            <v>1.3</v>
          </cell>
          <cell r="GJ251">
            <v>6.1</v>
          </cell>
          <cell r="GK251">
            <v>1</v>
          </cell>
          <cell r="GL251">
            <v>-0.9</v>
          </cell>
          <cell r="GM251">
            <v>-0.6</v>
          </cell>
          <cell r="GN251">
            <v>-1.3</v>
          </cell>
          <cell r="GO251">
            <v>-0.1</v>
          </cell>
          <cell r="GP251">
            <v>2</v>
          </cell>
          <cell r="GQ251">
            <v>-0.7</v>
          </cell>
          <cell r="GR251">
            <v>-1.2</v>
          </cell>
          <cell r="GS251">
            <v>-0.2</v>
          </cell>
          <cell r="GT251">
            <v>-0.3</v>
          </cell>
          <cell r="GU251">
            <v>-0.6</v>
          </cell>
          <cell r="GV251">
            <v>0.4</v>
          </cell>
          <cell r="GW251">
            <v>3.2</v>
          </cell>
          <cell r="GX251">
            <v>-0.3</v>
          </cell>
          <cell r="GY251">
            <v>0.3</v>
          </cell>
          <cell r="GZ251">
            <v>-3.6</v>
          </cell>
          <cell r="HA251">
            <v>-22.9</v>
          </cell>
          <cell r="HB251">
            <v>1</v>
          </cell>
          <cell r="HC251">
            <v>2.2000000000000002</v>
          </cell>
          <cell r="HD251">
            <v>-0.2</v>
          </cell>
          <cell r="HE251">
            <v>0.8</v>
          </cell>
          <cell r="HF251">
            <v>0.9</v>
          </cell>
          <cell r="HG251">
            <v>0.1</v>
          </cell>
          <cell r="HH251">
            <v>0.7</v>
          </cell>
          <cell r="HI251">
            <v>-3.9</v>
          </cell>
          <cell r="HJ251">
            <v>1</v>
          </cell>
          <cell r="HK251">
            <v>1</v>
          </cell>
          <cell r="HL251">
            <v>-0.7</v>
          </cell>
          <cell r="HM251">
            <v>2</v>
          </cell>
          <cell r="HN251">
            <v>1.3</v>
          </cell>
          <cell r="HO251">
            <v>2.2000000000000002</v>
          </cell>
          <cell r="HP251">
            <v>2.7</v>
          </cell>
          <cell r="HQ251">
            <v>1.2</v>
          </cell>
          <cell r="HR251">
            <v>0.2</v>
          </cell>
          <cell r="HS251">
            <v>2.8</v>
          </cell>
          <cell r="HT251">
            <v>0.2</v>
          </cell>
          <cell r="HU251">
            <v>1.3</v>
          </cell>
          <cell r="HV251">
            <v>-2</v>
          </cell>
          <cell r="HW251">
            <v>-3.9</v>
          </cell>
          <cell r="HX251">
            <v>-0.3</v>
          </cell>
          <cell r="HY251">
            <v>0.4</v>
          </cell>
          <cell r="HZ251">
            <v>0.1</v>
          </cell>
          <cell r="IA251">
            <v>0.8</v>
          </cell>
          <cell r="IB251">
            <v>1.1000000000000001</v>
          </cell>
          <cell r="IC251">
            <v>-0.5</v>
          </cell>
          <cell r="ID251">
            <v>0.3</v>
          </cell>
          <cell r="IE251">
            <v>2.7</v>
          </cell>
          <cell r="IF251">
            <v>1.4</v>
          </cell>
          <cell r="IG251">
            <v>1.1000000000000001</v>
          </cell>
          <cell r="IH251">
            <v>1</v>
          </cell>
          <cell r="II251">
            <v>3.5</v>
          </cell>
          <cell r="IJ251">
            <v>2.4</v>
          </cell>
          <cell r="IK251">
            <v>4.9000000000000004</v>
          </cell>
          <cell r="IL251">
            <v>-0.5</v>
          </cell>
          <cell r="IM251">
            <v>-2.4</v>
          </cell>
          <cell r="IN251">
            <v>0</v>
          </cell>
          <cell r="IO251">
            <v>0</v>
          </cell>
          <cell r="IP251">
            <v>1.7</v>
          </cell>
          <cell r="IQ251">
            <v>1.5</v>
          </cell>
        </row>
        <row r="252">
          <cell r="B252">
            <v>185.8</v>
          </cell>
          <cell r="C252">
            <v>210.3</v>
          </cell>
          <cell r="D252">
            <v>227</v>
          </cell>
          <cell r="E252">
            <v>196.7</v>
          </cell>
          <cell r="F252">
            <v>186.7</v>
          </cell>
          <cell r="G252">
            <v>205.1</v>
          </cell>
          <cell r="H252">
            <v>241.6</v>
          </cell>
          <cell r="I252">
            <v>188.6</v>
          </cell>
          <cell r="J252">
            <v>159</v>
          </cell>
          <cell r="K252">
            <v>176.4</v>
          </cell>
          <cell r="L252">
            <v>160.80000000000001</v>
          </cell>
          <cell r="M252">
            <v>169.2</v>
          </cell>
          <cell r="N252">
            <v>228.5</v>
          </cell>
          <cell r="O252">
            <v>185</v>
          </cell>
          <cell r="P252">
            <v>107.9</v>
          </cell>
          <cell r="Q252">
            <v>147.5</v>
          </cell>
          <cell r="R252">
            <v>176.5</v>
          </cell>
          <cell r="S252">
            <v>146.4</v>
          </cell>
          <cell r="T252">
            <v>176.7</v>
          </cell>
          <cell r="U252">
            <v>196.5</v>
          </cell>
          <cell r="V252">
            <v>164.6</v>
          </cell>
          <cell r="W252">
            <v>188.9</v>
          </cell>
          <cell r="X252">
            <v>170.6</v>
          </cell>
          <cell r="Y252">
            <v>212.5</v>
          </cell>
          <cell r="Z252">
            <v>191.9</v>
          </cell>
          <cell r="AA252">
            <v>193.3</v>
          </cell>
          <cell r="AB252">
            <v>192.8</v>
          </cell>
          <cell r="AC252">
            <v>171.4</v>
          </cell>
          <cell r="AD252">
            <v>206.8</v>
          </cell>
          <cell r="AE252">
            <v>210.1</v>
          </cell>
          <cell r="AF252">
            <v>157.69999999999999</v>
          </cell>
          <cell r="AG252">
            <v>147.6</v>
          </cell>
          <cell r="AH252">
            <v>191.8</v>
          </cell>
          <cell r="AI252">
            <v>168.2</v>
          </cell>
          <cell r="AJ252">
            <v>262.60000000000002</v>
          </cell>
          <cell r="AK252">
            <v>191.8</v>
          </cell>
          <cell r="AL252">
            <v>213.2</v>
          </cell>
          <cell r="AM252">
            <v>153.6</v>
          </cell>
          <cell r="AN252">
            <v>207.6</v>
          </cell>
          <cell r="AO252">
            <v>460.4</v>
          </cell>
          <cell r="AP252">
            <v>110</v>
          </cell>
          <cell r="AQ252">
            <v>107.8</v>
          </cell>
          <cell r="AR252">
            <v>105</v>
          </cell>
          <cell r="AS252">
            <v>124</v>
          </cell>
          <cell r="AT252">
            <v>107.8</v>
          </cell>
          <cell r="AU252">
            <v>99.3</v>
          </cell>
          <cell r="AV252">
            <v>145.5</v>
          </cell>
          <cell r="AW252">
            <v>115.1</v>
          </cell>
          <cell r="AX252">
            <v>97.5</v>
          </cell>
          <cell r="AY252">
            <v>89.1</v>
          </cell>
          <cell r="AZ252">
            <v>102.9</v>
          </cell>
          <cell r="BA252">
            <v>99.8</v>
          </cell>
          <cell r="BB252">
            <v>115</v>
          </cell>
          <cell r="BC252">
            <v>97.6</v>
          </cell>
          <cell r="BD252">
            <v>197</v>
          </cell>
          <cell r="BE252">
            <v>148.30000000000001</v>
          </cell>
          <cell r="BF252">
            <v>173.6</v>
          </cell>
          <cell r="BG252">
            <v>196</v>
          </cell>
          <cell r="BH252">
            <v>184.3</v>
          </cell>
          <cell r="BI252">
            <v>213.7</v>
          </cell>
          <cell r="BJ252">
            <v>168</v>
          </cell>
          <cell r="BK252">
            <v>137.5</v>
          </cell>
          <cell r="BL252">
            <v>165.8</v>
          </cell>
          <cell r="BM252">
            <v>173.2</v>
          </cell>
          <cell r="BN252">
            <v>173.2</v>
          </cell>
          <cell r="BO252">
            <v>124</v>
          </cell>
          <cell r="BP252">
            <v>130.19999999999999</v>
          </cell>
          <cell r="BQ252">
            <v>130.6</v>
          </cell>
          <cell r="BR252">
            <v>150.19999999999999</v>
          </cell>
          <cell r="BS252">
            <v>98.8</v>
          </cell>
          <cell r="BT252">
            <v>102.2</v>
          </cell>
          <cell r="BU252">
            <v>105.6</v>
          </cell>
          <cell r="BV252">
            <v>93</v>
          </cell>
          <cell r="BW252">
            <v>93.9</v>
          </cell>
          <cell r="BX252">
            <v>111.5</v>
          </cell>
          <cell r="BY252">
            <v>140.80000000000001</v>
          </cell>
          <cell r="BZ252">
            <v>133.4</v>
          </cell>
          <cell r="CA252">
            <v>143.5</v>
          </cell>
          <cell r="CB252">
            <v>150.1</v>
          </cell>
          <cell r="CC252">
            <v>217.2</v>
          </cell>
          <cell r="CD252">
            <v>142.5</v>
          </cell>
          <cell r="CE252">
            <v>199.4</v>
          </cell>
          <cell r="CF252">
            <v>246</v>
          </cell>
          <cell r="CG252">
            <v>238.1</v>
          </cell>
          <cell r="CH252">
            <v>264.2</v>
          </cell>
          <cell r="CI252">
            <v>278.3</v>
          </cell>
          <cell r="CJ252">
            <v>147.6</v>
          </cell>
          <cell r="CK252">
            <v>249</v>
          </cell>
          <cell r="CL252">
            <v>154.1</v>
          </cell>
          <cell r="CM252">
            <v>161.30000000000001</v>
          </cell>
          <cell r="CN252">
            <v>157.30000000000001</v>
          </cell>
          <cell r="CO252">
            <v>95.4</v>
          </cell>
          <cell r="CP252">
            <v>215.5</v>
          </cell>
          <cell r="CQ252">
            <v>161.4</v>
          </cell>
          <cell r="CR252">
            <v>135.9</v>
          </cell>
          <cell r="CS252">
            <v>233.9</v>
          </cell>
          <cell r="CT252">
            <v>234.6</v>
          </cell>
          <cell r="CU252">
            <v>111.8</v>
          </cell>
          <cell r="CV252">
            <v>152.6</v>
          </cell>
          <cell r="CW252">
            <v>109.2</v>
          </cell>
          <cell r="CX252">
            <v>138</v>
          </cell>
          <cell r="CY252">
            <v>43</v>
          </cell>
          <cell r="CZ252">
            <v>19.3</v>
          </cell>
          <cell r="DA252">
            <v>94.2</v>
          </cell>
          <cell r="DB252">
            <v>222.1</v>
          </cell>
          <cell r="DC252">
            <v>130.1</v>
          </cell>
          <cell r="DD252">
            <v>152.69999999999999</v>
          </cell>
          <cell r="DE252">
            <v>181.9</v>
          </cell>
          <cell r="DF252">
            <v>86.5</v>
          </cell>
          <cell r="DG252">
            <v>94</v>
          </cell>
          <cell r="DH252">
            <v>168.7</v>
          </cell>
          <cell r="DI252">
            <v>170.6</v>
          </cell>
          <cell r="DJ252">
            <v>226</v>
          </cell>
          <cell r="DK252">
            <v>163.5</v>
          </cell>
          <cell r="DL252">
            <v>154.6</v>
          </cell>
          <cell r="DM252">
            <v>159</v>
          </cell>
          <cell r="DN252">
            <v>148.80000000000001</v>
          </cell>
          <cell r="DO252">
            <v>281.39999999999998</v>
          </cell>
          <cell r="DP252">
            <v>156.4</v>
          </cell>
          <cell r="DQ252">
            <v>168.7</v>
          </cell>
          <cell r="DR252">
            <v>135.1</v>
          </cell>
          <cell r="DS252">
            <v>115.6</v>
          </cell>
          <cell r="DT252">
            <v>114.9</v>
          </cell>
          <cell r="DU252">
            <v>118.1</v>
          </cell>
          <cell r="DV252">
            <v>110.7</v>
          </cell>
          <cell r="DW252">
            <v>295.3</v>
          </cell>
          <cell r="DY252">
            <v>2</v>
          </cell>
          <cell r="DZ252">
            <v>1.3</v>
          </cell>
          <cell r="EA252">
            <v>1.2</v>
          </cell>
          <cell r="EB252">
            <v>2.2999999999999998</v>
          </cell>
          <cell r="EC252">
            <v>0.2</v>
          </cell>
          <cell r="ED252">
            <v>1.2</v>
          </cell>
          <cell r="EE252">
            <v>0.2</v>
          </cell>
          <cell r="EF252">
            <v>1.8</v>
          </cell>
          <cell r="EG252">
            <v>1.6</v>
          </cell>
          <cell r="EH252">
            <v>2</v>
          </cell>
          <cell r="EI252">
            <v>2.2000000000000002</v>
          </cell>
          <cell r="EJ252">
            <v>1.4</v>
          </cell>
          <cell r="EK252">
            <v>2.5</v>
          </cell>
          <cell r="EL252">
            <v>2.2999999999999998</v>
          </cell>
          <cell r="EM252">
            <v>0.5</v>
          </cell>
          <cell r="EN252">
            <v>7.3</v>
          </cell>
          <cell r="EO252">
            <v>3.9</v>
          </cell>
          <cell r="EP252">
            <v>0.8</v>
          </cell>
          <cell r="EQ252">
            <v>5.4</v>
          </cell>
          <cell r="ER252">
            <v>8</v>
          </cell>
          <cell r="ES252">
            <v>3.3</v>
          </cell>
          <cell r="ET252">
            <v>1.7</v>
          </cell>
          <cell r="EU252">
            <v>1.2</v>
          </cell>
          <cell r="EV252">
            <v>2.2000000000000002</v>
          </cell>
          <cell r="EW252">
            <v>1.2</v>
          </cell>
          <cell r="EX252">
            <v>0.8</v>
          </cell>
          <cell r="EY252">
            <v>1.5</v>
          </cell>
          <cell r="EZ252">
            <v>1.5</v>
          </cell>
          <cell r="FA252">
            <v>-0.5</v>
          </cell>
          <cell r="FB252">
            <v>2.5</v>
          </cell>
          <cell r="FC252">
            <v>1.5</v>
          </cell>
          <cell r="FD252">
            <v>0.2</v>
          </cell>
          <cell r="FE252">
            <v>-0.1</v>
          </cell>
          <cell r="FF252">
            <v>3.1</v>
          </cell>
          <cell r="FG252">
            <v>1.4</v>
          </cell>
          <cell r="FH252">
            <v>1.2</v>
          </cell>
          <cell r="FI252">
            <v>1.8</v>
          </cell>
          <cell r="FJ252">
            <v>0.2</v>
          </cell>
          <cell r="FK252">
            <v>1.4</v>
          </cell>
          <cell r="FL252">
            <v>1.7</v>
          </cell>
          <cell r="FM252">
            <v>0.4</v>
          </cell>
          <cell r="FN252">
            <v>1.5</v>
          </cell>
          <cell r="FO252">
            <v>1.3</v>
          </cell>
          <cell r="FP252">
            <v>3.5</v>
          </cell>
          <cell r="FQ252">
            <v>-1.2</v>
          </cell>
          <cell r="FR252">
            <v>-1.6</v>
          </cell>
          <cell r="FS252">
            <v>0.5</v>
          </cell>
          <cell r="FT252">
            <v>1</v>
          </cell>
          <cell r="FU252">
            <v>0.7</v>
          </cell>
          <cell r="FV252">
            <v>0.3</v>
          </cell>
          <cell r="FW252">
            <v>1.4</v>
          </cell>
          <cell r="FX252">
            <v>-0.3</v>
          </cell>
          <cell r="FY252">
            <v>1.4</v>
          </cell>
          <cell r="FZ252">
            <v>1.3</v>
          </cell>
          <cell r="GA252">
            <v>1.4</v>
          </cell>
          <cell r="GB252">
            <v>0.7</v>
          </cell>
          <cell r="GC252">
            <v>1.8</v>
          </cell>
          <cell r="GD252">
            <v>0.5</v>
          </cell>
          <cell r="GE252">
            <v>0.7</v>
          </cell>
          <cell r="GF252">
            <v>-0.6</v>
          </cell>
          <cell r="GG252">
            <v>0.7</v>
          </cell>
          <cell r="GH252">
            <v>0.4</v>
          </cell>
          <cell r="GI252">
            <v>0.2</v>
          </cell>
          <cell r="GJ252">
            <v>0</v>
          </cell>
          <cell r="GK252">
            <v>1.2</v>
          </cell>
          <cell r="GL252">
            <v>0.3</v>
          </cell>
          <cell r="GM252">
            <v>0.5</v>
          </cell>
          <cell r="GN252">
            <v>0.5</v>
          </cell>
          <cell r="GO252">
            <v>1.4</v>
          </cell>
          <cell r="GP252">
            <v>-2</v>
          </cell>
          <cell r="GQ252">
            <v>-0.6</v>
          </cell>
          <cell r="GR252">
            <v>-0.3</v>
          </cell>
          <cell r="GS252">
            <v>-0.3</v>
          </cell>
          <cell r="GT252">
            <v>-2.1</v>
          </cell>
          <cell r="GU252">
            <v>0.5</v>
          </cell>
          <cell r="GV252">
            <v>0.4</v>
          </cell>
          <cell r="GW252">
            <v>0.4</v>
          </cell>
          <cell r="GX252">
            <v>-0.6</v>
          </cell>
          <cell r="GY252">
            <v>1.1000000000000001</v>
          </cell>
          <cell r="GZ252">
            <v>1.2</v>
          </cell>
          <cell r="HA252">
            <v>1.4</v>
          </cell>
          <cell r="HB252">
            <v>1.3</v>
          </cell>
          <cell r="HC252">
            <v>1.1000000000000001</v>
          </cell>
          <cell r="HD252">
            <v>-1.2</v>
          </cell>
          <cell r="HE252">
            <v>-0.2</v>
          </cell>
          <cell r="HF252">
            <v>-0.4</v>
          </cell>
          <cell r="HG252">
            <v>-1.7</v>
          </cell>
          <cell r="HH252">
            <v>0.8</v>
          </cell>
          <cell r="HI252">
            <v>-4.7</v>
          </cell>
          <cell r="HJ252">
            <v>-6.9</v>
          </cell>
          <cell r="HK252">
            <v>-7.4</v>
          </cell>
          <cell r="HL252">
            <v>-2.4</v>
          </cell>
          <cell r="HM252">
            <v>-18.2</v>
          </cell>
          <cell r="HN252">
            <v>0.9</v>
          </cell>
          <cell r="HO252">
            <v>2</v>
          </cell>
          <cell r="HP252">
            <v>0.6</v>
          </cell>
          <cell r="HQ252">
            <v>0.5</v>
          </cell>
          <cell r="HR252">
            <v>0.4</v>
          </cell>
          <cell r="HS252">
            <v>3.6</v>
          </cell>
          <cell r="HT252">
            <v>0.3</v>
          </cell>
          <cell r="HU252">
            <v>0.5</v>
          </cell>
          <cell r="HV252">
            <v>-2.9</v>
          </cell>
          <cell r="HW252">
            <v>-3</v>
          </cell>
          <cell r="HX252">
            <v>-2.8</v>
          </cell>
          <cell r="HY252">
            <v>1.3</v>
          </cell>
          <cell r="HZ252">
            <v>1.2</v>
          </cell>
          <cell r="IA252">
            <v>1.3</v>
          </cell>
          <cell r="IB252">
            <v>1.2</v>
          </cell>
          <cell r="IC252">
            <v>1.3</v>
          </cell>
          <cell r="ID252">
            <v>-0.5</v>
          </cell>
          <cell r="IE252">
            <v>-0.3</v>
          </cell>
          <cell r="IF252">
            <v>4.4000000000000004</v>
          </cell>
          <cell r="IG252">
            <v>0.9</v>
          </cell>
          <cell r="IH252">
            <v>1.6</v>
          </cell>
          <cell r="II252">
            <v>1.6</v>
          </cell>
          <cell r="IJ252">
            <v>1.7</v>
          </cell>
          <cell r="IK252">
            <v>1.6</v>
          </cell>
          <cell r="IL252">
            <v>0</v>
          </cell>
          <cell r="IM252">
            <v>0.1</v>
          </cell>
          <cell r="IN252">
            <v>0</v>
          </cell>
          <cell r="IO252">
            <v>0</v>
          </cell>
          <cell r="IP252">
            <v>-0.3</v>
          </cell>
          <cell r="IQ252">
            <v>-0.8</v>
          </cell>
        </row>
        <row r="253">
          <cell r="B253">
            <v>189.9</v>
          </cell>
          <cell r="C253">
            <v>211.1</v>
          </cell>
          <cell r="D253">
            <v>223.5</v>
          </cell>
          <cell r="E253">
            <v>196.6</v>
          </cell>
          <cell r="F253">
            <v>195.1</v>
          </cell>
          <cell r="G253">
            <v>207.6</v>
          </cell>
          <cell r="H253">
            <v>245</v>
          </cell>
          <cell r="I253">
            <v>190</v>
          </cell>
          <cell r="J253">
            <v>160.19999999999999</v>
          </cell>
          <cell r="K253">
            <v>181.6</v>
          </cell>
          <cell r="L253">
            <v>165.8</v>
          </cell>
          <cell r="M253">
            <v>172.6</v>
          </cell>
          <cell r="N253">
            <v>242.7</v>
          </cell>
          <cell r="O253">
            <v>199.5</v>
          </cell>
          <cell r="P253">
            <v>108.4</v>
          </cell>
          <cell r="Q253">
            <v>152.19999999999999</v>
          </cell>
          <cell r="R253">
            <v>181.4</v>
          </cell>
          <cell r="S253">
            <v>151.69999999999999</v>
          </cell>
          <cell r="T253">
            <v>185.2</v>
          </cell>
          <cell r="U253">
            <v>203</v>
          </cell>
          <cell r="V253">
            <v>174.5</v>
          </cell>
          <cell r="W253">
            <v>193.1</v>
          </cell>
          <cell r="X253">
            <v>174.1</v>
          </cell>
          <cell r="Y253">
            <v>217.6</v>
          </cell>
          <cell r="Z253">
            <v>194.7</v>
          </cell>
          <cell r="AA253">
            <v>195.6</v>
          </cell>
          <cell r="AB253">
            <v>196</v>
          </cell>
          <cell r="AC253">
            <v>175</v>
          </cell>
          <cell r="AD253">
            <v>208.4</v>
          </cell>
          <cell r="AE253">
            <v>215.7</v>
          </cell>
          <cell r="AF253">
            <v>161.5</v>
          </cell>
          <cell r="AG253">
            <v>148.1</v>
          </cell>
          <cell r="AH253">
            <v>196.1</v>
          </cell>
          <cell r="AI253">
            <v>172.9</v>
          </cell>
          <cell r="AJ253">
            <v>265.10000000000002</v>
          </cell>
          <cell r="AK253">
            <v>192.6</v>
          </cell>
          <cell r="AL253">
            <v>214.2</v>
          </cell>
          <cell r="AM253">
            <v>152.5</v>
          </cell>
          <cell r="AN253">
            <v>211.5</v>
          </cell>
          <cell r="AO253">
            <v>469.2</v>
          </cell>
          <cell r="AP253">
            <v>109.5</v>
          </cell>
          <cell r="AQ253">
            <v>106.5</v>
          </cell>
          <cell r="AR253">
            <v>102.8</v>
          </cell>
          <cell r="AS253">
            <v>128</v>
          </cell>
          <cell r="AT253">
            <v>109.3</v>
          </cell>
          <cell r="AU253">
            <v>100.8</v>
          </cell>
          <cell r="AV253">
            <v>146.30000000000001</v>
          </cell>
          <cell r="AW253">
            <v>112.1</v>
          </cell>
          <cell r="AX253">
            <v>95.8</v>
          </cell>
          <cell r="AY253">
            <v>90.8</v>
          </cell>
          <cell r="AZ253">
            <v>99.1</v>
          </cell>
          <cell r="BA253">
            <v>98.1</v>
          </cell>
          <cell r="BB253">
            <v>114.2</v>
          </cell>
          <cell r="BC253">
            <v>96.5</v>
          </cell>
          <cell r="BD253">
            <v>198.9</v>
          </cell>
          <cell r="BE253">
            <v>149.69999999999999</v>
          </cell>
          <cell r="BF253">
            <v>176.6</v>
          </cell>
          <cell r="BG253">
            <v>201.3</v>
          </cell>
          <cell r="BH253">
            <v>191</v>
          </cell>
          <cell r="BI253">
            <v>222.3</v>
          </cell>
          <cell r="BJ253">
            <v>168</v>
          </cell>
          <cell r="BK253">
            <v>137.5</v>
          </cell>
          <cell r="BL253">
            <v>165</v>
          </cell>
          <cell r="BM253">
            <v>173.2</v>
          </cell>
          <cell r="BN253">
            <v>176.1</v>
          </cell>
          <cell r="BO253">
            <v>125</v>
          </cell>
          <cell r="BP253">
            <v>130.4</v>
          </cell>
          <cell r="BQ253">
            <v>130.69999999999999</v>
          </cell>
          <cell r="BR253">
            <v>153</v>
          </cell>
          <cell r="BS253">
            <v>96</v>
          </cell>
          <cell r="BT253">
            <v>102.2</v>
          </cell>
          <cell r="BU253">
            <v>107.5</v>
          </cell>
          <cell r="BV253">
            <v>93.9</v>
          </cell>
          <cell r="BW253">
            <v>91.1</v>
          </cell>
          <cell r="BX253">
            <v>111.7</v>
          </cell>
          <cell r="BY253">
            <v>142.80000000000001</v>
          </cell>
          <cell r="BZ253">
            <v>133.80000000000001</v>
          </cell>
          <cell r="CA253">
            <v>145.80000000000001</v>
          </cell>
          <cell r="CB253">
            <v>152.5</v>
          </cell>
          <cell r="CC253">
            <v>220</v>
          </cell>
          <cell r="CD253">
            <v>146.80000000000001</v>
          </cell>
          <cell r="CE253">
            <v>200.6</v>
          </cell>
          <cell r="CF253">
            <v>249.1</v>
          </cell>
          <cell r="CG253">
            <v>248.5</v>
          </cell>
          <cell r="CH253">
            <v>269.7</v>
          </cell>
          <cell r="CI253">
            <v>284.60000000000002</v>
          </cell>
          <cell r="CJ253">
            <v>147</v>
          </cell>
          <cell r="CK253">
            <v>253.6</v>
          </cell>
          <cell r="CL253">
            <v>174.1</v>
          </cell>
          <cell r="CM253">
            <v>158.80000000000001</v>
          </cell>
          <cell r="CN253">
            <v>154.4</v>
          </cell>
          <cell r="CO253">
            <v>96.6</v>
          </cell>
          <cell r="CP253">
            <v>198</v>
          </cell>
          <cell r="CQ253">
            <v>163.19999999999999</v>
          </cell>
          <cell r="CR253">
            <v>139.6</v>
          </cell>
          <cell r="CS253">
            <v>235.2</v>
          </cell>
          <cell r="CT253">
            <v>242.4</v>
          </cell>
          <cell r="CU253">
            <v>112.2</v>
          </cell>
          <cell r="CV253">
            <v>152.6</v>
          </cell>
          <cell r="CW253">
            <v>109.6</v>
          </cell>
          <cell r="CX253">
            <v>136.5</v>
          </cell>
          <cell r="CY253">
            <v>43.8</v>
          </cell>
          <cell r="CZ253">
            <v>18.899999999999999</v>
          </cell>
          <cell r="DA253">
            <v>98.6</v>
          </cell>
          <cell r="DB253">
            <v>222.7</v>
          </cell>
          <cell r="DC253">
            <v>130.4</v>
          </cell>
          <cell r="DD253">
            <v>153.30000000000001</v>
          </cell>
          <cell r="DE253">
            <v>183.7</v>
          </cell>
          <cell r="DF253">
            <v>88.7</v>
          </cell>
          <cell r="DG253">
            <v>94.9</v>
          </cell>
          <cell r="DH253">
            <v>169.1</v>
          </cell>
          <cell r="DI253">
            <v>168.7</v>
          </cell>
          <cell r="DJ253">
            <v>229.4</v>
          </cell>
          <cell r="DK253">
            <v>165.7</v>
          </cell>
          <cell r="DL253">
            <v>147.6</v>
          </cell>
          <cell r="DM253">
            <v>150.9</v>
          </cell>
          <cell r="DN253">
            <v>142.9</v>
          </cell>
          <cell r="DO253">
            <v>296.7</v>
          </cell>
          <cell r="DP253">
            <v>166.7</v>
          </cell>
          <cell r="DQ253">
            <v>181.5</v>
          </cell>
          <cell r="DR253">
            <v>139.4</v>
          </cell>
          <cell r="DS253">
            <v>108.3</v>
          </cell>
          <cell r="DT253">
            <v>105.7</v>
          </cell>
          <cell r="DU253">
            <v>101.4</v>
          </cell>
          <cell r="DV253">
            <v>111.4</v>
          </cell>
          <cell r="DW253">
            <v>303.60000000000002</v>
          </cell>
          <cell r="DY253">
            <v>2.2000000000000002</v>
          </cell>
          <cell r="DZ253">
            <v>0.4</v>
          </cell>
          <cell r="EA253">
            <v>-1.5</v>
          </cell>
          <cell r="EB253">
            <v>-0.1</v>
          </cell>
          <cell r="EC253">
            <v>4.5</v>
          </cell>
          <cell r="ED253">
            <v>1.2</v>
          </cell>
          <cell r="EE253">
            <v>1.4</v>
          </cell>
          <cell r="EF253">
            <v>0.7</v>
          </cell>
          <cell r="EG253">
            <v>0.8</v>
          </cell>
          <cell r="EH253">
            <v>2.9</v>
          </cell>
          <cell r="EI253">
            <v>3.1</v>
          </cell>
          <cell r="EJ253">
            <v>2</v>
          </cell>
          <cell r="EK253">
            <v>6.2</v>
          </cell>
          <cell r="EL253">
            <v>7.8</v>
          </cell>
          <cell r="EM253">
            <v>0.5</v>
          </cell>
          <cell r="EN253">
            <v>3.2</v>
          </cell>
          <cell r="EO253">
            <v>2.8</v>
          </cell>
          <cell r="EP253">
            <v>3.6</v>
          </cell>
          <cell r="EQ253">
            <v>4.8</v>
          </cell>
          <cell r="ER253">
            <v>3.3</v>
          </cell>
          <cell r="ES253">
            <v>6</v>
          </cell>
          <cell r="ET253">
            <v>2.2000000000000002</v>
          </cell>
          <cell r="EU253">
            <v>2.1</v>
          </cell>
          <cell r="EV253">
            <v>2.4</v>
          </cell>
          <cell r="EW253">
            <v>1.5</v>
          </cell>
          <cell r="EX253">
            <v>1.2</v>
          </cell>
          <cell r="EY253">
            <v>1.7</v>
          </cell>
          <cell r="EZ253">
            <v>2.1</v>
          </cell>
          <cell r="FA253">
            <v>0.8</v>
          </cell>
          <cell r="FB253">
            <v>2.7</v>
          </cell>
          <cell r="FC253">
            <v>2.4</v>
          </cell>
          <cell r="FD253">
            <v>0.3</v>
          </cell>
          <cell r="FE253">
            <v>2.2000000000000002</v>
          </cell>
          <cell r="FF253">
            <v>2.8</v>
          </cell>
          <cell r="FG253">
            <v>1</v>
          </cell>
          <cell r="FH253">
            <v>0.4</v>
          </cell>
          <cell r="FI253">
            <v>0.5</v>
          </cell>
          <cell r="FJ253">
            <v>-0.7</v>
          </cell>
          <cell r="FK253">
            <v>1.9</v>
          </cell>
          <cell r="FL253">
            <v>1.9</v>
          </cell>
          <cell r="FM253">
            <v>-0.5</v>
          </cell>
          <cell r="FN253">
            <v>-1.2</v>
          </cell>
          <cell r="FO253">
            <v>-2.1</v>
          </cell>
          <cell r="FP253">
            <v>3.2</v>
          </cell>
          <cell r="FQ253">
            <v>1.4</v>
          </cell>
          <cell r="FR253">
            <v>1.5</v>
          </cell>
          <cell r="FS253">
            <v>0.5</v>
          </cell>
          <cell r="FT253">
            <v>-2.6</v>
          </cell>
          <cell r="FU253">
            <v>-1.7</v>
          </cell>
          <cell r="FV253">
            <v>1.9</v>
          </cell>
          <cell r="FW253">
            <v>-3.7</v>
          </cell>
          <cell r="FX253">
            <v>-1.7</v>
          </cell>
          <cell r="FY253">
            <v>-0.7</v>
          </cell>
          <cell r="FZ253">
            <v>-1.1000000000000001</v>
          </cell>
          <cell r="GA253">
            <v>1</v>
          </cell>
          <cell r="GB253">
            <v>0.9</v>
          </cell>
          <cell r="GC253">
            <v>1.7</v>
          </cell>
          <cell r="GD253">
            <v>2.7</v>
          </cell>
          <cell r="GE253">
            <v>3.6</v>
          </cell>
          <cell r="GF253">
            <v>4</v>
          </cell>
          <cell r="GG253">
            <v>0</v>
          </cell>
          <cell r="GH253">
            <v>0</v>
          </cell>
          <cell r="GI253">
            <v>-0.5</v>
          </cell>
          <cell r="GJ253">
            <v>0</v>
          </cell>
          <cell r="GK253">
            <v>1.7</v>
          </cell>
          <cell r="GL253">
            <v>0.8</v>
          </cell>
          <cell r="GM253">
            <v>0.2</v>
          </cell>
          <cell r="GN253">
            <v>0.1</v>
          </cell>
          <cell r="GO253">
            <v>1.9</v>
          </cell>
          <cell r="GP253">
            <v>-2.8</v>
          </cell>
          <cell r="GQ253">
            <v>0</v>
          </cell>
          <cell r="GR253">
            <v>1.8</v>
          </cell>
          <cell r="GS253">
            <v>1</v>
          </cell>
          <cell r="GT253">
            <v>-3</v>
          </cell>
          <cell r="GU253">
            <v>0.2</v>
          </cell>
          <cell r="GV253">
            <v>1.4</v>
          </cell>
          <cell r="GW253">
            <v>0.3</v>
          </cell>
          <cell r="GX253">
            <v>1.6</v>
          </cell>
          <cell r="GY253">
            <v>1.6</v>
          </cell>
          <cell r="GZ253">
            <v>1.3</v>
          </cell>
          <cell r="HA253">
            <v>3</v>
          </cell>
          <cell r="HB253">
            <v>0.6</v>
          </cell>
          <cell r="HC253">
            <v>1.3</v>
          </cell>
          <cell r="HD253">
            <v>4.4000000000000004</v>
          </cell>
          <cell r="HE253">
            <v>2.1</v>
          </cell>
          <cell r="HF253">
            <v>2.2999999999999998</v>
          </cell>
          <cell r="HG253">
            <v>-0.4</v>
          </cell>
          <cell r="HH253">
            <v>1.8</v>
          </cell>
          <cell r="HI253">
            <v>13</v>
          </cell>
          <cell r="HJ253">
            <v>-1.5</v>
          </cell>
          <cell r="HK253">
            <v>-1.8</v>
          </cell>
          <cell r="HL253">
            <v>1.3</v>
          </cell>
          <cell r="HM253">
            <v>-8.1</v>
          </cell>
          <cell r="HN253">
            <v>1.1000000000000001</v>
          </cell>
          <cell r="HO253">
            <v>2.7</v>
          </cell>
          <cell r="HP253">
            <v>0.6</v>
          </cell>
          <cell r="HQ253">
            <v>3.3</v>
          </cell>
          <cell r="HR253">
            <v>0.4</v>
          </cell>
          <cell r="HS253">
            <v>0</v>
          </cell>
          <cell r="HT253">
            <v>0.4</v>
          </cell>
          <cell r="HU253">
            <v>-1.1000000000000001</v>
          </cell>
          <cell r="HV253">
            <v>1.9</v>
          </cell>
          <cell r="HW253">
            <v>-2.1</v>
          </cell>
          <cell r="HX253">
            <v>4.7</v>
          </cell>
          <cell r="HY253">
            <v>0.3</v>
          </cell>
          <cell r="HZ253">
            <v>0.2</v>
          </cell>
          <cell r="IA253">
            <v>0.4</v>
          </cell>
          <cell r="IB253">
            <v>1</v>
          </cell>
          <cell r="IC253">
            <v>2.5</v>
          </cell>
          <cell r="ID253">
            <v>1</v>
          </cell>
          <cell r="IE253">
            <v>0.2</v>
          </cell>
          <cell r="IF253">
            <v>-1.1000000000000001</v>
          </cell>
          <cell r="IG253">
            <v>1.5</v>
          </cell>
          <cell r="IH253">
            <v>1.3</v>
          </cell>
          <cell r="II253">
            <v>-4.5</v>
          </cell>
          <cell r="IJ253">
            <v>-5.0999999999999996</v>
          </cell>
          <cell r="IK253">
            <v>-4</v>
          </cell>
          <cell r="IL253">
            <v>5.4</v>
          </cell>
          <cell r="IM253">
            <v>6.6</v>
          </cell>
          <cell r="IN253">
            <v>7.6</v>
          </cell>
          <cell r="IO253">
            <v>3.2</v>
          </cell>
          <cell r="IP253">
            <v>-6.3</v>
          </cell>
          <cell r="IQ253">
            <v>-8</v>
          </cell>
        </row>
        <row r="254">
          <cell r="B254">
            <v>188.1</v>
          </cell>
          <cell r="C254">
            <v>208.3</v>
          </cell>
          <cell r="D254">
            <v>216.8</v>
          </cell>
          <cell r="E254">
            <v>196.2</v>
          </cell>
          <cell r="F254">
            <v>195.9</v>
          </cell>
          <cell r="G254">
            <v>206</v>
          </cell>
          <cell r="H254">
            <v>243.7</v>
          </cell>
          <cell r="I254">
            <v>188.7</v>
          </cell>
          <cell r="J254">
            <v>157.5</v>
          </cell>
          <cell r="K254">
            <v>179.4</v>
          </cell>
          <cell r="L254">
            <v>165.3</v>
          </cell>
          <cell r="M254">
            <v>171.9</v>
          </cell>
          <cell r="N254">
            <v>244.8</v>
          </cell>
          <cell r="O254">
            <v>197.2</v>
          </cell>
          <cell r="P254">
            <v>106.1</v>
          </cell>
          <cell r="Q254">
            <v>151.6</v>
          </cell>
          <cell r="R254">
            <v>182</v>
          </cell>
          <cell r="S254">
            <v>152.9</v>
          </cell>
          <cell r="T254">
            <v>171.8</v>
          </cell>
          <cell r="U254">
            <v>187.5</v>
          </cell>
          <cell r="V254">
            <v>162.5</v>
          </cell>
          <cell r="W254">
            <v>194</v>
          </cell>
          <cell r="X254">
            <v>174.9</v>
          </cell>
          <cell r="Y254">
            <v>218.6</v>
          </cell>
          <cell r="Z254">
            <v>196.4</v>
          </cell>
          <cell r="AA254">
            <v>197.1</v>
          </cell>
          <cell r="AB254">
            <v>198.1</v>
          </cell>
          <cell r="AC254">
            <v>175.6</v>
          </cell>
          <cell r="AD254">
            <v>208.3</v>
          </cell>
          <cell r="AE254">
            <v>217.4</v>
          </cell>
          <cell r="AF254">
            <v>165.5</v>
          </cell>
          <cell r="AG254">
            <v>152.30000000000001</v>
          </cell>
          <cell r="AH254">
            <v>197.7</v>
          </cell>
          <cell r="AI254">
            <v>169.6</v>
          </cell>
          <cell r="AJ254">
            <v>267.39999999999998</v>
          </cell>
          <cell r="AK254">
            <v>193.9</v>
          </cell>
          <cell r="AL254">
            <v>216.7</v>
          </cell>
          <cell r="AM254">
            <v>152.30000000000001</v>
          </cell>
          <cell r="AN254">
            <v>213.1</v>
          </cell>
          <cell r="AO254">
            <v>474.9</v>
          </cell>
          <cell r="AP254">
            <v>111.8</v>
          </cell>
          <cell r="AQ254">
            <v>108.6</v>
          </cell>
          <cell r="AR254">
            <v>105.9</v>
          </cell>
          <cell r="AS254">
            <v>123.2</v>
          </cell>
          <cell r="AT254">
            <v>111.2</v>
          </cell>
          <cell r="AU254">
            <v>100.6</v>
          </cell>
          <cell r="AV254">
            <v>160.1</v>
          </cell>
          <cell r="AW254">
            <v>115.6</v>
          </cell>
          <cell r="AX254">
            <v>94.8</v>
          </cell>
          <cell r="AY254">
            <v>89.2</v>
          </cell>
          <cell r="AZ254">
            <v>97.1</v>
          </cell>
          <cell r="BA254">
            <v>100.9</v>
          </cell>
          <cell r="BB254">
            <v>119.8</v>
          </cell>
          <cell r="BC254">
            <v>102.6</v>
          </cell>
          <cell r="BD254">
            <v>199.7</v>
          </cell>
          <cell r="BE254">
            <v>150.9</v>
          </cell>
          <cell r="BF254">
            <v>179</v>
          </cell>
          <cell r="BG254">
            <v>200.8</v>
          </cell>
          <cell r="BH254">
            <v>189.9</v>
          </cell>
          <cell r="BI254">
            <v>222.4</v>
          </cell>
          <cell r="BJ254">
            <v>168</v>
          </cell>
          <cell r="BK254">
            <v>138.6</v>
          </cell>
          <cell r="BL254">
            <v>166.3</v>
          </cell>
          <cell r="BM254">
            <v>173.2</v>
          </cell>
          <cell r="BN254">
            <v>178.3</v>
          </cell>
          <cell r="BO254">
            <v>127.7</v>
          </cell>
          <cell r="BP254">
            <v>134.9</v>
          </cell>
          <cell r="BQ254">
            <v>135.5</v>
          </cell>
          <cell r="BR254">
            <v>156.6</v>
          </cell>
          <cell r="BS254">
            <v>100.1</v>
          </cell>
          <cell r="BT254">
            <v>104.7</v>
          </cell>
          <cell r="BU254">
            <v>106.7</v>
          </cell>
          <cell r="BV254">
            <v>96.3</v>
          </cell>
          <cell r="BW254">
            <v>96.1</v>
          </cell>
          <cell r="BX254">
            <v>116.9</v>
          </cell>
          <cell r="BY254">
            <v>145.1</v>
          </cell>
          <cell r="BZ254">
            <v>133</v>
          </cell>
          <cell r="CA254">
            <v>148.4</v>
          </cell>
          <cell r="CB254">
            <v>155.5</v>
          </cell>
          <cell r="CC254">
            <v>221.7</v>
          </cell>
          <cell r="CD254">
            <v>148.19999999999999</v>
          </cell>
          <cell r="CE254">
            <v>202</v>
          </cell>
          <cell r="CF254">
            <v>251.3</v>
          </cell>
          <cell r="CG254">
            <v>254.1</v>
          </cell>
          <cell r="CH254">
            <v>278</v>
          </cell>
          <cell r="CI254">
            <v>294.89999999999998</v>
          </cell>
          <cell r="CJ254">
            <v>149.6</v>
          </cell>
          <cell r="CK254">
            <v>255.6</v>
          </cell>
          <cell r="CL254">
            <v>173.1</v>
          </cell>
          <cell r="CM254">
            <v>161.4</v>
          </cell>
          <cell r="CN254">
            <v>157</v>
          </cell>
          <cell r="CO254">
            <v>97.5</v>
          </cell>
          <cell r="CP254">
            <v>205.1</v>
          </cell>
          <cell r="CQ254">
            <v>164.6</v>
          </cell>
          <cell r="CR254">
            <v>141.9</v>
          </cell>
          <cell r="CS254">
            <v>235.1</v>
          </cell>
          <cell r="CT254">
            <v>242.5</v>
          </cell>
          <cell r="CU254">
            <v>112.5</v>
          </cell>
          <cell r="CV254">
            <v>152.6</v>
          </cell>
          <cell r="CW254">
            <v>109.8</v>
          </cell>
          <cell r="CX254">
            <v>136.4</v>
          </cell>
          <cell r="CY254">
            <v>43.5</v>
          </cell>
          <cell r="CZ254">
            <v>18.600000000000001</v>
          </cell>
          <cell r="DA254">
            <v>98.6</v>
          </cell>
          <cell r="DB254">
            <v>222.7</v>
          </cell>
          <cell r="DC254">
            <v>130</v>
          </cell>
          <cell r="DD254">
            <v>153.80000000000001</v>
          </cell>
          <cell r="DE254">
            <v>185.9</v>
          </cell>
          <cell r="DF254">
            <v>90.5</v>
          </cell>
          <cell r="DG254">
            <v>95.2</v>
          </cell>
          <cell r="DH254">
            <v>169.8</v>
          </cell>
          <cell r="DI254">
            <v>177.1</v>
          </cell>
          <cell r="DJ254">
            <v>230</v>
          </cell>
          <cell r="DK254">
            <v>167</v>
          </cell>
          <cell r="DL254">
            <v>146.1</v>
          </cell>
          <cell r="DM254">
            <v>152.4</v>
          </cell>
          <cell r="DN254">
            <v>138.1</v>
          </cell>
          <cell r="DO254">
            <v>296.89999999999998</v>
          </cell>
          <cell r="DP254">
            <v>167.3</v>
          </cell>
          <cell r="DQ254">
            <v>181.5</v>
          </cell>
          <cell r="DR254">
            <v>139.4</v>
          </cell>
          <cell r="DS254">
            <v>106.5</v>
          </cell>
          <cell r="DT254">
            <v>103.2</v>
          </cell>
          <cell r="DU254">
            <v>97</v>
          </cell>
          <cell r="DV254">
            <v>111.5</v>
          </cell>
          <cell r="DW254">
            <v>307.5</v>
          </cell>
          <cell r="DY254">
            <v>-0.9</v>
          </cell>
          <cell r="DZ254">
            <v>-1.3</v>
          </cell>
          <cell r="EA254">
            <v>-3</v>
          </cell>
          <cell r="EB254">
            <v>-0.2</v>
          </cell>
          <cell r="EC254">
            <v>0.4</v>
          </cell>
          <cell r="ED254">
            <v>-0.8</v>
          </cell>
          <cell r="EE254">
            <v>-0.5</v>
          </cell>
          <cell r="EF254">
            <v>-0.7</v>
          </cell>
          <cell r="EG254">
            <v>-1.7</v>
          </cell>
          <cell r="EH254">
            <v>-1.2</v>
          </cell>
          <cell r="EI254">
            <v>-0.3</v>
          </cell>
          <cell r="EJ254">
            <v>-0.4</v>
          </cell>
          <cell r="EK254">
            <v>0.9</v>
          </cell>
          <cell r="EL254">
            <v>-1.2</v>
          </cell>
          <cell r="EM254">
            <v>-2.1</v>
          </cell>
          <cell r="EN254">
            <v>-0.4</v>
          </cell>
          <cell r="EO254">
            <v>0.3</v>
          </cell>
          <cell r="EP254">
            <v>0.8</v>
          </cell>
          <cell r="EQ254">
            <v>-7.2</v>
          </cell>
          <cell r="ER254">
            <v>-7.6</v>
          </cell>
          <cell r="ES254">
            <v>-6.9</v>
          </cell>
          <cell r="ET254">
            <v>0.5</v>
          </cell>
          <cell r="EU254">
            <v>0.5</v>
          </cell>
          <cell r="EV254">
            <v>0.5</v>
          </cell>
          <cell r="EW254">
            <v>0.9</v>
          </cell>
          <cell r="EX254">
            <v>0.8</v>
          </cell>
          <cell r="EY254">
            <v>1.1000000000000001</v>
          </cell>
          <cell r="EZ254">
            <v>0.3</v>
          </cell>
          <cell r="FA254">
            <v>0</v>
          </cell>
          <cell r="FB254">
            <v>0.8</v>
          </cell>
          <cell r="FC254">
            <v>2.5</v>
          </cell>
          <cell r="FD254">
            <v>2.8</v>
          </cell>
          <cell r="FE254">
            <v>0.8</v>
          </cell>
          <cell r="FF254">
            <v>-1.9</v>
          </cell>
          <cell r="FG254">
            <v>0.9</v>
          </cell>
          <cell r="FH254">
            <v>0.7</v>
          </cell>
          <cell r="FI254">
            <v>1.2</v>
          </cell>
          <cell r="FJ254">
            <v>-0.1</v>
          </cell>
          <cell r="FK254">
            <v>0.8</v>
          </cell>
          <cell r="FL254">
            <v>1.2</v>
          </cell>
          <cell r="FM254">
            <v>2.1</v>
          </cell>
          <cell r="FN254">
            <v>2</v>
          </cell>
          <cell r="FO254">
            <v>3</v>
          </cell>
          <cell r="FP254">
            <v>-3.8</v>
          </cell>
          <cell r="FQ254">
            <v>1.7</v>
          </cell>
          <cell r="FR254">
            <v>-0.2</v>
          </cell>
          <cell r="FS254">
            <v>9.4</v>
          </cell>
          <cell r="FT254">
            <v>3.1</v>
          </cell>
          <cell r="FU254">
            <v>-1</v>
          </cell>
          <cell r="FV254">
            <v>-1.8</v>
          </cell>
          <cell r="FW254">
            <v>-2</v>
          </cell>
          <cell r="FX254">
            <v>2.9</v>
          </cell>
          <cell r="FY254">
            <v>4.9000000000000004</v>
          </cell>
          <cell r="FZ254">
            <v>6.3</v>
          </cell>
          <cell r="GA254">
            <v>0.4</v>
          </cell>
          <cell r="GB254">
            <v>0.8</v>
          </cell>
          <cell r="GC254">
            <v>1.4</v>
          </cell>
          <cell r="GD254">
            <v>-0.2</v>
          </cell>
          <cell r="GE254">
            <v>-0.6</v>
          </cell>
          <cell r="GF254">
            <v>0</v>
          </cell>
          <cell r="GG254">
            <v>0</v>
          </cell>
          <cell r="GH254">
            <v>0.8</v>
          </cell>
          <cell r="GI254">
            <v>0.8</v>
          </cell>
          <cell r="GJ254">
            <v>0</v>
          </cell>
          <cell r="GK254">
            <v>1.2</v>
          </cell>
          <cell r="GL254">
            <v>2.2000000000000002</v>
          </cell>
          <cell r="GM254">
            <v>3.5</v>
          </cell>
          <cell r="GN254">
            <v>3.7</v>
          </cell>
          <cell r="GO254">
            <v>2.4</v>
          </cell>
          <cell r="GP254">
            <v>4.3</v>
          </cell>
          <cell r="GQ254">
            <v>2.4</v>
          </cell>
          <cell r="GR254">
            <v>-0.7</v>
          </cell>
          <cell r="GS254">
            <v>2.6</v>
          </cell>
          <cell r="GT254">
            <v>5.5</v>
          </cell>
          <cell r="GU254">
            <v>4.7</v>
          </cell>
          <cell r="GV254">
            <v>1.6</v>
          </cell>
          <cell r="GW254">
            <v>-0.6</v>
          </cell>
          <cell r="GX254">
            <v>1.8</v>
          </cell>
          <cell r="GY254">
            <v>2</v>
          </cell>
          <cell r="GZ254">
            <v>0.8</v>
          </cell>
          <cell r="HA254">
            <v>1</v>
          </cell>
          <cell r="HB254">
            <v>0.7</v>
          </cell>
          <cell r="HC254">
            <v>0.9</v>
          </cell>
          <cell r="HD254">
            <v>2.2999999999999998</v>
          </cell>
          <cell r="HE254">
            <v>3.1</v>
          </cell>
          <cell r="HF254">
            <v>3.6</v>
          </cell>
          <cell r="HG254">
            <v>1.8</v>
          </cell>
          <cell r="HH254">
            <v>0.8</v>
          </cell>
          <cell r="HI254">
            <v>-0.6</v>
          </cell>
          <cell r="HJ254">
            <v>1.6</v>
          </cell>
          <cell r="HK254">
            <v>1.7</v>
          </cell>
          <cell r="HL254">
            <v>0.9</v>
          </cell>
          <cell r="HM254">
            <v>3.6</v>
          </cell>
          <cell r="HN254">
            <v>0.9</v>
          </cell>
          <cell r="HO254">
            <v>1.6</v>
          </cell>
          <cell r="HP254">
            <v>0</v>
          </cell>
          <cell r="HQ254">
            <v>0</v>
          </cell>
          <cell r="HR254">
            <v>0.3</v>
          </cell>
          <cell r="HS254">
            <v>0</v>
          </cell>
          <cell r="HT254">
            <v>0.2</v>
          </cell>
          <cell r="HU254">
            <v>-0.1</v>
          </cell>
          <cell r="HV254">
            <v>-0.7</v>
          </cell>
          <cell r="HW254">
            <v>-1.6</v>
          </cell>
          <cell r="HX254">
            <v>0</v>
          </cell>
          <cell r="HY254">
            <v>0</v>
          </cell>
          <cell r="HZ254">
            <v>-0.3</v>
          </cell>
          <cell r="IA254">
            <v>0.3</v>
          </cell>
          <cell r="IB254">
            <v>1.2</v>
          </cell>
          <cell r="IC254">
            <v>2</v>
          </cell>
          <cell r="ID254">
            <v>0.3</v>
          </cell>
          <cell r="IE254">
            <v>0.4</v>
          </cell>
          <cell r="IF254">
            <v>5</v>
          </cell>
          <cell r="IG254">
            <v>0.3</v>
          </cell>
          <cell r="IH254">
            <v>0.8</v>
          </cell>
          <cell r="II254">
            <v>-1</v>
          </cell>
          <cell r="IJ254">
            <v>1</v>
          </cell>
          <cell r="IK254">
            <v>-3.4</v>
          </cell>
          <cell r="IL254">
            <v>0.1</v>
          </cell>
          <cell r="IM254">
            <v>0.4</v>
          </cell>
          <cell r="IN254">
            <v>0</v>
          </cell>
          <cell r="IO254">
            <v>0</v>
          </cell>
          <cell r="IP254">
            <v>-1.7</v>
          </cell>
          <cell r="IQ254">
            <v>-2.4</v>
          </cell>
        </row>
        <row r="255">
          <cell r="B255">
            <v>186.6</v>
          </cell>
          <cell r="C255">
            <v>206.5</v>
          </cell>
          <cell r="D255">
            <v>215.8</v>
          </cell>
          <cell r="E255">
            <v>193.4</v>
          </cell>
          <cell r="F255">
            <v>194.3</v>
          </cell>
          <cell r="G255">
            <v>205.7</v>
          </cell>
          <cell r="H255">
            <v>246.3</v>
          </cell>
          <cell r="I255">
            <v>186.3</v>
          </cell>
          <cell r="J255">
            <v>154.69999999999999</v>
          </cell>
          <cell r="K255">
            <v>181.7</v>
          </cell>
          <cell r="L255">
            <v>164.9</v>
          </cell>
          <cell r="M255">
            <v>170.3</v>
          </cell>
          <cell r="N255">
            <v>244</v>
          </cell>
          <cell r="O255">
            <v>192.8</v>
          </cell>
          <cell r="P255">
            <v>107.6</v>
          </cell>
          <cell r="Q255">
            <v>150.6</v>
          </cell>
          <cell r="R255">
            <v>180.2</v>
          </cell>
          <cell r="S255">
            <v>154</v>
          </cell>
          <cell r="T255">
            <v>162.30000000000001</v>
          </cell>
          <cell r="U255">
            <v>177.3</v>
          </cell>
          <cell r="V255">
            <v>153.4</v>
          </cell>
          <cell r="W255">
            <v>193.3</v>
          </cell>
          <cell r="X255">
            <v>175.1</v>
          </cell>
          <cell r="Y255">
            <v>216.8</v>
          </cell>
          <cell r="Z255">
            <v>197.6</v>
          </cell>
          <cell r="AA255">
            <v>197.8</v>
          </cell>
          <cell r="AB255">
            <v>199.7</v>
          </cell>
          <cell r="AC255">
            <v>175.1</v>
          </cell>
          <cell r="AD255">
            <v>205.7</v>
          </cell>
          <cell r="AE255">
            <v>215.9</v>
          </cell>
          <cell r="AF255">
            <v>161.9</v>
          </cell>
          <cell r="AG255">
            <v>154.4</v>
          </cell>
          <cell r="AH255">
            <v>195.8</v>
          </cell>
          <cell r="AI255">
            <v>170</v>
          </cell>
          <cell r="AJ255">
            <v>269.39999999999998</v>
          </cell>
          <cell r="AK255">
            <v>196.3</v>
          </cell>
          <cell r="AL255">
            <v>219.8</v>
          </cell>
          <cell r="AM255">
            <v>153.69999999999999</v>
          </cell>
          <cell r="AN255">
            <v>216</v>
          </cell>
          <cell r="AO255">
            <v>474.3</v>
          </cell>
          <cell r="AP255">
            <v>112.1</v>
          </cell>
          <cell r="AQ255">
            <v>108.4</v>
          </cell>
          <cell r="AR255">
            <v>104.9</v>
          </cell>
          <cell r="AS255">
            <v>128.19999999999999</v>
          </cell>
          <cell r="AT255">
            <v>111</v>
          </cell>
          <cell r="AU255">
            <v>100.4</v>
          </cell>
          <cell r="AV255">
            <v>159.5</v>
          </cell>
          <cell r="AW255">
            <v>117.6</v>
          </cell>
          <cell r="AX255">
            <v>95.9</v>
          </cell>
          <cell r="AY255">
            <v>86.7</v>
          </cell>
          <cell r="AZ255">
            <v>100.3</v>
          </cell>
          <cell r="BA255">
            <v>101.9</v>
          </cell>
          <cell r="BB255">
            <v>120.1</v>
          </cell>
          <cell r="BC255">
            <v>102.8</v>
          </cell>
          <cell r="BD255">
            <v>200.6</v>
          </cell>
          <cell r="BE255">
            <v>155.30000000000001</v>
          </cell>
          <cell r="BF255">
            <v>181.1</v>
          </cell>
          <cell r="BG255">
            <v>221.2</v>
          </cell>
          <cell r="BH255">
            <v>211.6</v>
          </cell>
          <cell r="BI255">
            <v>228.4</v>
          </cell>
          <cell r="BJ255">
            <v>191.7</v>
          </cell>
          <cell r="BK255">
            <v>140.80000000000001</v>
          </cell>
          <cell r="BL255">
            <v>168.2</v>
          </cell>
          <cell r="BM255">
            <v>183.1</v>
          </cell>
          <cell r="BN255">
            <v>179.7</v>
          </cell>
          <cell r="BO255">
            <v>128.5</v>
          </cell>
          <cell r="BP255">
            <v>135.4</v>
          </cell>
          <cell r="BQ255">
            <v>136.19999999999999</v>
          </cell>
          <cell r="BR255">
            <v>157.30000000000001</v>
          </cell>
          <cell r="BS255">
            <v>99.7</v>
          </cell>
          <cell r="BT255">
            <v>106.3</v>
          </cell>
          <cell r="BU255">
            <v>108.5</v>
          </cell>
          <cell r="BV255">
            <v>98</v>
          </cell>
          <cell r="BW255">
            <v>97.9</v>
          </cell>
          <cell r="BX255">
            <v>117.6</v>
          </cell>
          <cell r="BY255">
            <v>145.19999999999999</v>
          </cell>
          <cell r="BZ255">
            <v>132.69999999999999</v>
          </cell>
          <cell r="CA255">
            <v>147.6</v>
          </cell>
          <cell r="CB255">
            <v>156.5</v>
          </cell>
          <cell r="CC255">
            <v>223.9</v>
          </cell>
          <cell r="CD255">
            <v>149.5</v>
          </cell>
          <cell r="CE255">
            <v>203.3</v>
          </cell>
          <cell r="CF255">
            <v>255</v>
          </cell>
          <cell r="CG255">
            <v>251.6</v>
          </cell>
          <cell r="CH255">
            <v>278</v>
          </cell>
          <cell r="CI255">
            <v>294.60000000000002</v>
          </cell>
          <cell r="CJ255">
            <v>146.69999999999999</v>
          </cell>
          <cell r="CK255">
            <v>257.39999999999998</v>
          </cell>
          <cell r="CL255">
            <v>165.4</v>
          </cell>
          <cell r="CM255">
            <v>164.5</v>
          </cell>
          <cell r="CN255">
            <v>160.19999999999999</v>
          </cell>
          <cell r="CO255">
            <v>97.9</v>
          </cell>
          <cell r="CP255">
            <v>213.3</v>
          </cell>
          <cell r="CQ255">
            <v>166</v>
          </cell>
          <cell r="CR255">
            <v>143.19999999999999</v>
          </cell>
          <cell r="CS255">
            <v>246.5</v>
          </cell>
          <cell r="CT255">
            <v>244.5</v>
          </cell>
          <cell r="CU255">
            <v>112.5</v>
          </cell>
          <cell r="CV255">
            <v>155.4</v>
          </cell>
          <cell r="CW255">
            <v>109.8</v>
          </cell>
          <cell r="CX255">
            <v>137.4</v>
          </cell>
          <cell r="CY255">
            <v>43.4</v>
          </cell>
          <cell r="CZ255">
            <v>18.2</v>
          </cell>
          <cell r="DA255">
            <v>99.4</v>
          </cell>
          <cell r="DB255">
            <v>223.6</v>
          </cell>
          <cell r="DC255">
            <v>130.69999999999999</v>
          </cell>
          <cell r="DD255">
            <v>154.1</v>
          </cell>
          <cell r="DE255">
            <v>189.3</v>
          </cell>
          <cell r="DF255">
            <v>90.5</v>
          </cell>
          <cell r="DG255">
            <v>95.6</v>
          </cell>
          <cell r="DH255">
            <v>173.4</v>
          </cell>
          <cell r="DI255">
            <v>186.6</v>
          </cell>
          <cell r="DJ255">
            <v>233.3</v>
          </cell>
          <cell r="DK255">
            <v>169.8</v>
          </cell>
          <cell r="DL255">
            <v>146.5</v>
          </cell>
          <cell r="DM255">
            <v>152.4</v>
          </cell>
          <cell r="DN255">
            <v>139</v>
          </cell>
          <cell r="DO255">
            <v>297</v>
          </cell>
          <cell r="DP255">
            <v>167.5</v>
          </cell>
          <cell r="DQ255">
            <v>181.5</v>
          </cell>
          <cell r="DR255">
            <v>139.4</v>
          </cell>
          <cell r="DS255">
            <v>107.5</v>
          </cell>
          <cell r="DT255">
            <v>103.7</v>
          </cell>
          <cell r="DU255">
            <v>99.9</v>
          </cell>
          <cell r="DV255">
            <v>108.9</v>
          </cell>
          <cell r="DW255">
            <v>316</v>
          </cell>
          <cell r="DY255">
            <v>-0.8</v>
          </cell>
          <cell r="DZ255">
            <v>-0.9</v>
          </cell>
          <cell r="EA255">
            <v>-0.5</v>
          </cell>
          <cell r="EB255">
            <v>-1.4</v>
          </cell>
          <cell r="EC255">
            <v>-0.8</v>
          </cell>
          <cell r="ED255">
            <v>-0.1</v>
          </cell>
          <cell r="EE255">
            <v>1.1000000000000001</v>
          </cell>
          <cell r="EF255">
            <v>-1.3</v>
          </cell>
          <cell r="EG255">
            <v>-1.8</v>
          </cell>
          <cell r="EH255">
            <v>1.3</v>
          </cell>
          <cell r="EI255">
            <v>-0.2</v>
          </cell>
          <cell r="EJ255">
            <v>-0.9</v>
          </cell>
          <cell r="EK255">
            <v>-0.3</v>
          </cell>
          <cell r="EL255">
            <v>-2.2000000000000002</v>
          </cell>
          <cell r="EM255">
            <v>1.4</v>
          </cell>
          <cell r="EN255">
            <v>-0.7</v>
          </cell>
          <cell r="EO255">
            <v>-1</v>
          </cell>
          <cell r="EP255">
            <v>0.7</v>
          </cell>
          <cell r="EQ255">
            <v>-5.5</v>
          </cell>
          <cell r="ER255">
            <v>-5.4</v>
          </cell>
          <cell r="ES255">
            <v>-5.6</v>
          </cell>
          <cell r="ET255">
            <v>-0.4</v>
          </cell>
          <cell r="EU255">
            <v>0.1</v>
          </cell>
          <cell r="EV255">
            <v>-0.8</v>
          </cell>
          <cell r="EW255">
            <v>0.6</v>
          </cell>
          <cell r="EX255">
            <v>0.4</v>
          </cell>
          <cell r="EY255">
            <v>0.8</v>
          </cell>
          <cell r="EZ255">
            <v>-0.3</v>
          </cell>
          <cell r="FA255">
            <v>-1.2</v>
          </cell>
          <cell r="FB255">
            <v>-0.7</v>
          </cell>
          <cell r="FC255">
            <v>-2.2000000000000002</v>
          </cell>
          <cell r="FD255">
            <v>1.4</v>
          </cell>
          <cell r="FE255">
            <v>-1</v>
          </cell>
          <cell r="FF255">
            <v>0.2</v>
          </cell>
          <cell r="FG255">
            <v>0.7</v>
          </cell>
          <cell r="FH255">
            <v>1.2</v>
          </cell>
          <cell r="FI255">
            <v>1.4</v>
          </cell>
          <cell r="FJ255">
            <v>0.9</v>
          </cell>
          <cell r="FK255">
            <v>1.4</v>
          </cell>
          <cell r="FL255">
            <v>-0.1</v>
          </cell>
          <cell r="FM255">
            <v>0.3</v>
          </cell>
          <cell r="FN255">
            <v>-0.2</v>
          </cell>
          <cell r="FO255">
            <v>-0.9</v>
          </cell>
          <cell r="FP255">
            <v>4.0999999999999996</v>
          </cell>
          <cell r="FQ255">
            <v>-0.2</v>
          </cell>
          <cell r="FR255">
            <v>-0.2</v>
          </cell>
          <cell r="FS255">
            <v>-0.4</v>
          </cell>
          <cell r="FT255">
            <v>1.7</v>
          </cell>
          <cell r="FU255">
            <v>1.2</v>
          </cell>
          <cell r="FV255">
            <v>-2.8</v>
          </cell>
          <cell r="FW255">
            <v>3.3</v>
          </cell>
          <cell r="FX255">
            <v>1</v>
          </cell>
          <cell r="FY255">
            <v>0.3</v>
          </cell>
          <cell r="FZ255">
            <v>0.2</v>
          </cell>
          <cell r="GA255">
            <v>0.5</v>
          </cell>
          <cell r="GB255">
            <v>2.9</v>
          </cell>
          <cell r="GC255">
            <v>1.2</v>
          </cell>
          <cell r="GD255">
            <v>10.199999999999999</v>
          </cell>
          <cell r="GE255">
            <v>11.4</v>
          </cell>
          <cell r="GF255">
            <v>2.7</v>
          </cell>
          <cell r="GG255">
            <v>14.1</v>
          </cell>
          <cell r="GH255">
            <v>1.6</v>
          </cell>
          <cell r="GI255">
            <v>1.1000000000000001</v>
          </cell>
          <cell r="GJ255">
            <v>5.7</v>
          </cell>
          <cell r="GK255">
            <v>0.8</v>
          </cell>
          <cell r="GL255">
            <v>0.6</v>
          </cell>
          <cell r="GM255">
            <v>0.4</v>
          </cell>
          <cell r="GN255">
            <v>0.5</v>
          </cell>
          <cell r="GO255">
            <v>0.4</v>
          </cell>
          <cell r="GP255">
            <v>-0.4</v>
          </cell>
          <cell r="GQ255">
            <v>1.5</v>
          </cell>
          <cell r="GR255">
            <v>1.7</v>
          </cell>
          <cell r="GS255">
            <v>1.8</v>
          </cell>
          <cell r="GT255">
            <v>1.9</v>
          </cell>
          <cell r="GU255">
            <v>0.6</v>
          </cell>
          <cell r="GV255">
            <v>0.1</v>
          </cell>
          <cell r="GW255">
            <v>-0.2</v>
          </cell>
          <cell r="GX255">
            <v>-0.5</v>
          </cell>
          <cell r="GY255">
            <v>0.6</v>
          </cell>
          <cell r="GZ255">
            <v>1</v>
          </cell>
          <cell r="HA255">
            <v>0.9</v>
          </cell>
          <cell r="HB255">
            <v>0.6</v>
          </cell>
          <cell r="HC255">
            <v>1.5</v>
          </cell>
          <cell r="HD255">
            <v>-1</v>
          </cell>
          <cell r="HE255">
            <v>0</v>
          </cell>
          <cell r="HF255">
            <v>-0.1</v>
          </cell>
          <cell r="HG255">
            <v>-1.9</v>
          </cell>
          <cell r="HH255">
            <v>0.7</v>
          </cell>
          <cell r="HI255">
            <v>-4.4000000000000004</v>
          </cell>
          <cell r="HJ255">
            <v>1.9</v>
          </cell>
          <cell r="HK255">
            <v>2</v>
          </cell>
          <cell r="HL255">
            <v>0.4</v>
          </cell>
          <cell r="HM255">
            <v>4</v>
          </cell>
          <cell r="HN255">
            <v>0.9</v>
          </cell>
          <cell r="HO255">
            <v>0.9</v>
          </cell>
          <cell r="HP255">
            <v>4.8</v>
          </cell>
          <cell r="HQ255">
            <v>0.8</v>
          </cell>
          <cell r="HR255">
            <v>0</v>
          </cell>
          <cell r="HS255">
            <v>1.8</v>
          </cell>
          <cell r="HT255">
            <v>0</v>
          </cell>
          <cell r="HU255">
            <v>0.7</v>
          </cell>
          <cell r="HV255">
            <v>-0.2</v>
          </cell>
          <cell r="HW255">
            <v>-2.2000000000000002</v>
          </cell>
          <cell r="HX255">
            <v>0.8</v>
          </cell>
          <cell r="HY255">
            <v>0.4</v>
          </cell>
          <cell r="HZ255">
            <v>0.5</v>
          </cell>
          <cell r="IA255">
            <v>0.2</v>
          </cell>
          <cell r="IB255">
            <v>1.8</v>
          </cell>
          <cell r="IC255">
            <v>0</v>
          </cell>
          <cell r="ID255">
            <v>0.4</v>
          </cell>
          <cell r="IE255">
            <v>2.1</v>
          </cell>
          <cell r="IF255">
            <v>5.4</v>
          </cell>
          <cell r="IG255">
            <v>1.4</v>
          </cell>
          <cell r="IH255">
            <v>1.7</v>
          </cell>
          <cell r="II255">
            <v>0.3</v>
          </cell>
          <cell r="IJ255">
            <v>0</v>
          </cell>
          <cell r="IK255">
            <v>0.7</v>
          </cell>
          <cell r="IL255">
            <v>0</v>
          </cell>
          <cell r="IM255">
            <v>0.1</v>
          </cell>
          <cell r="IN255">
            <v>0</v>
          </cell>
          <cell r="IO255">
            <v>0</v>
          </cell>
          <cell r="IP255">
            <v>0.9</v>
          </cell>
          <cell r="IQ255">
            <v>0.5</v>
          </cell>
        </row>
        <row r="256">
          <cell r="B256">
            <v>189.3</v>
          </cell>
          <cell r="C256">
            <v>208.1</v>
          </cell>
          <cell r="D256">
            <v>216.2</v>
          </cell>
          <cell r="E256">
            <v>194.7</v>
          </cell>
          <cell r="F256">
            <v>198.1</v>
          </cell>
          <cell r="G256">
            <v>207.9</v>
          </cell>
          <cell r="H256">
            <v>248.4</v>
          </cell>
          <cell r="I256">
            <v>190.1</v>
          </cell>
          <cell r="J256">
            <v>157.19999999999999</v>
          </cell>
          <cell r="K256">
            <v>178</v>
          </cell>
          <cell r="L256">
            <v>163.80000000000001</v>
          </cell>
          <cell r="M256">
            <v>170.1</v>
          </cell>
          <cell r="N256">
            <v>239.2</v>
          </cell>
          <cell r="O256">
            <v>193.6</v>
          </cell>
          <cell r="P256">
            <v>107.6</v>
          </cell>
          <cell r="Q256">
            <v>141.30000000000001</v>
          </cell>
          <cell r="R256">
            <v>180</v>
          </cell>
          <cell r="S256">
            <v>155.1</v>
          </cell>
          <cell r="T256">
            <v>175.9</v>
          </cell>
          <cell r="U256">
            <v>205.5</v>
          </cell>
          <cell r="V256">
            <v>156.5</v>
          </cell>
          <cell r="W256">
            <v>193.5</v>
          </cell>
          <cell r="X256">
            <v>173.4</v>
          </cell>
          <cell r="Y256">
            <v>219.1</v>
          </cell>
          <cell r="Z256">
            <v>198.6</v>
          </cell>
          <cell r="AA256">
            <v>199.5</v>
          </cell>
          <cell r="AB256">
            <v>200.1</v>
          </cell>
          <cell r="AC256">
            <v>176.6</v>
          </cell>
          <cell r="AD256">
            <v>204.2</v>
          </cell>
          <cell r="AE256">
            <v>217.6</v>
          </cell>
          <cell r="AF256">
            <v>163.1</v>
          </cell>
          <cell r="AG256">
            <v>152.6</v>
          </cell>
          <cell r="AH256">
            <v>195.9</v>
          </cell>
          <cell r="AI256">
            <v>174.5</v>
          </cell>
          <cell r="AJ256">
            <v>270.8</v>
          </cell>
          <cell r="AK256">
            <v>198.5</v>
          </cell>
          <cell r="AL256">
            <v>224.4</v>
          </cell>
          <cell r="AM256">
            <v>153.69999999999999</v>
          </cell>
          <cell r="AN256">
            <v>217.8</v>
          </cell>
          <cell r="AO256">
            <v>472</v>
          </cell>
          <cell r="AP256">
            <v>112.3</v>
          </cell>
          <cell r="AQ256">
            <v>109.6</v>
          </cell>
          <cell r="AR256">
            <v>106.1</v>
          </cell>
          <cell r="AS256">
            <v>129.69999999999999</v>
          </cell>
          <cell r="AT256">
            <v>110.6</v>
          </cell>
          <cell r="AU256">
            <v>100.1</v>
          </cell>
          <cell r="AV256">
            <v>158.5</v>
          </cell>
          <cell r="AW256">
            <v>118.3</v>
          </cell>
          <cell r="AX256">
            <v>95.7</v>
          </cell>
          <cell r="AY256">
            <v>88.1</v>
          </cell>
          <cell r="AZ256">
            <v>100.5</v>
          </cell>
          <cell r="BA256">
            <v>98.4</v>
          </cell>
          <cell r="BB256">
            <v>120.6</v>
          </cell>
          <cell r="BC256">
            <v>103.1</v>
          </cell>
          <cell r="BD256">
            <v>202.6</v>
          </cell>
          <cell r="BE256">
            <v>156.5</v>
          </cell>
          <cell r="BF256">
            <v>182.9</v>
          </cell>
          <cell r="BG256">
            <v>223</v>
          </cell>
          <cell r="BH256">
            <v>213.3</v>
          </cell>
          <cell r="BI256">
            <v>233</v>
          </cell>
          <cell r="BJ256">
            <v>191.7</v>
          </cell>
          <cell r="BK256">
            <v>141.80000000000001</v>
          </cell>
          <cell r="BL256">
            <v>169.8</v>
          </cell>
          <cell r="BM256">
            <v>183.1</v>
          </cell>
          <cell r="BN256">
            <v>180.3</v>
          </cell>
          <cell r="BO256">
            <v>128.5</v>
          </cell>
          <cell r="BP256">
            <v>136.4</v>
          </cell>
          <cell r="BQ256">
            <v>138.1</v>
          </cell>
          <cell r="BR256">
            <v>156.69999999999999</v>
          </cell>
          <cell r="BS256">
            <v>99.6</v>
          </cell>
          <cell r="BT256">
            <v>104.8</v>
          </cell>
          <cell r="BU256">
            <v>105.5</v>
          </cell>
          <cell r="BV256">
            <v>96.1</v>
          </cell>
          <cell r="BW256">
            <v>96.6</v>
          </cell>
          <cell r="BX256">
            <v>119.1</v>
          </cell>
          <cell r="BY256">
            <v>144.6</v>
          </cell>
          <cell r="BZ256">
            <v>133.30000000000001</v>
          </cell>
          <cell r="CA256">
            <v>146.69999999999999</v>
          </cell>
          <cell r="CB256">
            <v>155.69999999999999</v>
          </cell>
          <cell r="CC256">
            <v>225.5</v>
          </cell>
          <cell r="CD256">
            <v>151.4</v>
          </cell>
          <cell r="CE256">
            <v>205.2</v>
          </cell>
          <cell r="CF256">
            <v>255.6</v>
          </cell>
          <cell r="CG256">
            <v>249.3</v>
          </cell>
          <cell r="CH256">
            <v>278.7</v>
          </cell>
          <cell r="CI256">
            <v>294.7</v>
          </cell>
          <cell r="CJ256">
            <v>151.80000000000001</v>
          </cell>
          <cell r="CK256">
            <v>259.5</v>
          </cell>
          <cell r="CL256">
            <v>156.6</v>
          </cell>
          <cell r="CM256">
            <v>163.19999999999999</v>
          </cell>
          <cell r="CN256">
            <v>158.80000000000001</v>
          </cell>
          <cell r="CO256">
            <v>97.6</v>
          </cell>
          <cell r="CP256">
            <v>207.4</v>
          </cell>
          <cell r="CQ256">
            <v>166.7</v>
          </cell>
          <cell r="CR256">
            <v>143.19999999999999</v>
          </cell>
          <cell r="CS256">
            <v>247.9</v>
          </cell>
          <cell r="CT256">
            <v>244.9</v>
          </cell>
          <cell r="CU256">
            <v>112.5</v>
          </cell>
          <cell r="CV256">
            <v>155.4</v>
          </cell>
          <cell r="CW256">
            <v>109.7</v>
          </cell>
          <cell r="CX256">
            <v>139.5</v>
          </cell>
          <cell r="CY256">
            <v>42.3</v>
          </cell>
          <cell r="CZ256">
            <v>16.899999999999999</v>
          </cell>
          <cell r="DA256">
            <v>100.5</v>
          </cell>
          <cell r="DB256">
            <v>224.7</v>
          </cell>
          <cell r="DC256">
            <v>132.30000000000001</v>
          </cell>
          <cell r="DD256">
            <v>153.69999999999999</v>
          </cell>
          <cell r="DE256">
            <v>190.4</v>
          </cell>
          <cell r="DF256">
            <v>90.5</v>
          </cell>
          <cell r="DG256">
            <v>95.1</v>
          </cell>
          <cell r="DH256">
            <v>174.3</v>
          </cell>
          <cell r="DI256">
            <v>192.3</v>
          </cell>
          <cell r="DJ256">
            <v>234.6</v>
          </cell>
          <cell r="DK256">
            <v>170.3</v>
          </cell>
          <cell r="DL256">
            <v>153.5</v>
          </cell>
          <cell r="DM256">
            <v>162.5</v>
          </cell>
          <cell r="DN256">
            <v>142.19999999999999</v>
          </cell>
          <cell r="DO256">
            <v>297.2</v>
          </cell>
          <cell r="DP256">
            <v>168.1</v>
          </cell>
          <cell r="DQ256">
            <v>181.5</v>
          </cell>
          <cell r="DR256">
            <v>139.4</v>
          </cell>
          <cell r="DS256">
            <v>108.3</v>
          </cell>
          <cell r="DT256">
            <v>104.3</v>
          </cell>
          <cell r="DU256">
            <v>99.9</v>
          </cell>
          <cell r="DV256">
            <v>110.2</v>
          </cell>
          <cell r="DW256">
            <v>320</v>
          </cell>
          <cell r="DY256">
            <v>1.4</v>
          </cell>
          <cell r="DZ256">
            <v>0.8</v>
          </cell>
          <cell r="EA256">
            <v>0.2</v>
          </cell>
          <cell r="EB256">
            <v>0.7</v>
          </cell>
          <cell r="EC256">
            <v>2</v>
          </cell>
          <cell r="ED256">
            <v>1.1000000000000001</v>
          </cell>
          <cell r="EE256">
            <v>0.9</v>
          </cell>
          <cell r="EF256">
            <v>2</v>
          </cell>
          <cell r="EG256">
            <v>1.6</v>
          </cell>
          <cell r="EH256">
            <v>-2</v>
          </cell>
          <cell r="EI256">
            <v>-0.7</v>
          </cell>
          <cell r="EJ256">
            <v>-0.1</v>
          </cell>
          <cell r="EK256">
            <v>-2</v>
          </cell>
          <cell r="EL256">
            <v>0.4</v>
          </cell>
          <cell r="EM256">
            <v>0</v>
          </cell>
          <cell r="EN256">
            <v>-6.2</v>
          </cell>
          <cell r="EO256">
            <v>-0.1</v>
          </cell>
          <cell r="EP256">
            <v>0.7</v>
          </cell>
          <cell r="EQ256">
            <v>8.4</v>
          </cell>
          <cell r="ER256">
            <v>15.9</v>
          </cell>
          <cell r="ES256">
            <v>2</v>
          </cell>
          <cell r="ET256">
            <v>0.1</v>
          </cell>
          <cell r="EU256">
            <v>-1</v>
          </cell>
          <cell r="EV256">
            <v>1.1000000000000001</v>
          </cell>
          <cell r="EW256">
            <v>0.5</v>
          </cell>
          <cell r="EX256">
            <v>0.9</v>
          </cell>
          <cell r="EY256">
            <v>0.2</v>
          </cell>
          <cell r="EZ256">
            <v>0.9</v>
          </cell>
          <cell r="FA256">
            <v>-0.7</v>
          </cell>
          <cell r="FB256">
            <v>0.8</v>
          </cell>
          <cell r="FC256">
            <v>0.7</v>
          </cell>
          <cell r="FD256">
            <v>-1.2</v>
          </cell>
          <cell r="FE256">
            <v>0.1</v>
          </cell>
          <cell r="FF256">
            <v>2.6</v>
          </cell>
          <cell r="FG256">
            <v>0.5</v>
          </cell>
          <cell r="FH256">
            <v>1.1000000000000001</v>
          </cell>
          <cell r="FI256">
            <v>2.1</v>
          </cell>
          <cell r="FJ256">
            <v>0</v>
          </cell>
          <cell r="FK256">
            <v>0.8</v>
          </cell>
          <cell r="FL256">
            <v>-0.5</v>
          </cell>
          <cell r="FM256">
            <v>0.2</v>
          </cell>
          <cell r="FN256">
            <v>1.1000000000000001</v>
          </cell>
          <cell r="FO256">
            <v>1.1000000000000001</v>
          </cell>
          <cell r="FP256">
            <v>1.2</v>
          </cell>
          <cell r="FQ256">
            <v>-0.4</v>
          </cell>
          <cell r="FR256">
            <v>-0.3</v>
          </cell>
          <cell r="FS256">
            <v>-0.6</v>
          </cell>
          <cell r="FT256">
            <v>0.6</v>
          </cell>
          <cell r="FU256">
            <v>-0.2</v>
          </cell>
          <cell r="FV256">
            <v>1.6</v>
          </cell>
          <cell r="FW256">
            <v>0.2</v>
          </cell>
          <cell r="FX256">
            <v>-3.4</v>
          </cell>
          <cell r="FY256">
            <v>0.4</v>
          </cell>
          <cell r="FZ256">
            <v>0.3</v>
          </cell>
          <cell r="GA256">
            <v>1</v>
          </cell>
          <cell r="GB256">
            <v>0.8</v>
          </cell>
          <cell r="GC256">
            <v>1</v>
          </cell>
          <cell r="GD256">
            <v>0.8</v>
          </cell>
          <cell r="GE256">
            <v>0.8</v>
          </cell>
          <cell r="GF256">
            <v>2</v>
          </cell>
          <cell r="GG256">
            <v>0</v>
          </cell>
          <cell r="GH256">
            <v>0.7</v>
          </cell>
          <cell r="GI256">
            <v>1</v>
          </cell>
          <cell r="GJ256">
            <v>0</v>
          </cell>
          <cell r="GK256">
            <v>0.3</v>
          </cell>
          <cell r="GL256">
            <v>0</v>
          </cell>
          <cell r="GM256">
            <v>0.7</v>
          </cell>
          <cell r="GN256">
            <v>1.4</v>
          </cell>
          <cell r="GO256">
            <v>-0.4</v>
          </cell>
          <cell r="GP256">
            <v>-0.1</v>
          </cell>
          <cell r="GQ256">
            <v>-1.4</v>
          </cell>
          <cell r="GR256">
            <v>-2.8</v>
          </cell>
          <cell r="GS256">
            <v>-1.9</v>
          </cell>
          <cell r="GT256">
            <v>-1.3</v>
          </cell>
          <cell r="GU256">
            <v>1.3</v>
          </cell>
          <cell r="GV256">
            <v>-0.4</v>
          </cell>
          <cell r="GW256">
            <v>0.5</v>
          </cell>
          <cell r="GX256">
            <v>-0.6</v>
          </cell>
          <cell r="GY256">
            <v>-0.5</v>
          </cell>
          <cell r="GZ256">
            <v>0.7</v>
          </cell>
          <cell r="HA256">
            <v>1.3</v>
          </cell>
          <cell r="HB256">
            <v>0.9</v>
          </cell>
          <cell r="HC256">
            <v>0.2</v>
          </cell>
          <cell r="HD256">
            <v>-0.9</v>
          </cell>
          <cell r="HE256">
            <v>0.3</v>
          </cell>
          <cell r="HF256">
            <v>0</v>
          </cell>
          <cell r="HG256">
            <v>3.5</v>
          </cell>
          <cell r="HH256">
            <v>0.8</v>
          </cell>
          <cell r="HI256">
            <v>-5.3</v>
          </cell>
          <cell r="HJ256">
            <v>-0.8</v>
          </cell>
          <cell r="HK256">
            <v>-0.9</v>
          </cell>
          <cell r="HL256">
            <v>-0.3</v>
          </cell>
          <cell r="HM256">
            <v>-2.8</v>
          </cell>
          <cell r="HN256">
            <v>0.4</v>
          </cell>
          <cell r="HO256">
            <v>0</v>
          </cell>
          <cell r="HP256">
            <v>0.6</v>
          </cell>
          <cell r="HQ256">
            <v>0.2</v>
          </cell>
          <cell r="HR256">
            <v>0</v>
          </cell>
          <cell r="HS256">
            <v>0</v>
          </cell>
          <cell r="HT256">
            <v>-0.1</v>
          </cell>
          <cell r="HU256">
            <v>1.5</v>
          </cell>
          <cell r="HV256">
            <v>-2.5</v>
          </cell>
          <cell r="HW256">
            <v>-7.1</v>
          </cell>
          <cell r="HX256">
            <v>1.1000000000000001</v>
          </cell>
          <cell r="HY256">
            <v>0.5</v>
          </cell>
          <cell r="HZ256">
            <v>1.2</v>
          </cell>
          <cell r="IA256">
            <v>-0.3</v>
          </cell>
          <cell r="IB256">
            <v>0.6</v>
          </cell>
          <cell r="IC256">
            <v>0</v>
          </cell>
          <cell r="ID256">
            <v>-0.5</v>
          </cell>
          <cell r="IE256">
            <v>0.5</v>
          </cell>
          <cell r="IF256">
            <v>3.1</v>
          </cell>
          <cell r="IG256">
            <v>0.6</v>
          </cell>
          <cell r="IH256">
            <v>0.3</v>
          </cell>
          <cell r="II256">
            <v>4.8</v>
          </cell>
          <cell r="IJ256">
            <v>6.6</v>
          </cell>
          <cell r="IK256">
            <v>2.2999999999999998</v>
          </cell>
          <cell r="IL256">
            <v>0.1</v>
          </cell>
          <cell r="IM256">
            <v>0.4</v>
          </cell>
          <cell r="IN256">
            <v>0</v>
          </cell>
          <cell r="IO256">
            <v>0</v>
          </cell>
          <cell r="IP256">
            <v>0.7</v>
          </cell>
          <cell r="IQ256">
            <v>0.6</v>
          </cell>
        </row>
        <row r="257">
          <cell r="B257">
            <v>191.3</v>
          </cell>
          <cell r="C257">
            <v>206.2</v>
          </cell>
          <cell r="D257">
            <v>216.4</v>
          </cell>
          <cell r="E257">
            <v>193.6</v>
          </cell>
          <cell r="F257">
            <v>192.1</v>
          </cell>
          <cell r="G257">
            <v>210.1</v>
          </cell>
          <cell r="H257">
            <v>249.4</v>
          </cell>
          <cell r="I257">
            <v>193.8</v>
          </cell>
          <cell r="J257">
            <v>156.6</v>
          </cell>
          <cell r="K257">
            <v>180.3</v>
          </cell>
          <cell r="L257">
            <v>165.8</v>
          </cell>
          <cell r="M257">
            <v>171.2</v>
          </cell>
          <cell r="N257">
            <v>247.2</v>
          </cell>
          <cell r="O257">
            <v>193.4</v>
          </cell>
          <cell r="P257">
            <v>105.8</v>
          </cell>
          <cell r="Q257">
            <v>153</v>
          </cell>
          <cell r="R257">
            <v>183</v>
          </cell>
          <cell r="S257">
            <v>155.30000000000001</v>
          </cell>
          <cell r="T257">
            <v>180.2</v>
          </cell>
          <cell r="U257">
            <v>193.7</v>
          </cell>
          <cell r="V257">
            <v>172.6</v>
          </cell>
          <cell r="W257">
            <v>197.7</v>
          </cell>
          <cell r="X257">
            <v>179.5</v>
          </cell>
          <cell r="Y257">
            <v>221.3</v>
          </cell>
          <cell r="Z257">
            <v>200.2</v>
          </cell>
          <cell r="AA257">
            <v>201.2</v>
          </cell>
          <cell r="AB257">
            <v>201.6</v>
          </cell>
          <cell r="AC257">
            <v>176.4</v>
          </cell>
          <cell r="AD257">
            <v>198.9</v>
          </cell>
          <cell r="AE257">
            <v>216</v>
          </cell>
          <cell r="AF257">
            <v>163</v>
          </cell>
          <cell r="AG257">
            <v>155.5</v>
          </cell>
          <cell r="AH257">
            <v>196.1</v>
          </cell>
          <cell r="AI257">
            <v>173.3</v>
          </cell>
          <cell r="AJ257">
            <v>274.3</v>
          </cell>
          <cell r="AK257">
            <v>200.1</v>
          </cell>
          <cell r="AL257">
            <v>227</v>
          </cell>
          <cell r="AM257">
            <v>154.1</v>
          </cell>
          <cell r="AN257">
            <v>219.2</v>
          </cell>
          <cell r="AO257">
            <v>482.1</v>
          </cell>
          <cell r="AP257">
            <v>107.5</v>
          </cell>
          <cell r="AQ257">
            <v>102.9</v>
          </cell>
          <cell r="AR257">
            <v>99</v>
          </cell>
          <cell r="AS257">
            <v>125.4</v>
          </cell>
          <cell r="AT257">
            <v>106.7</v>
          </cell>
          <cell r="AU257">
            <v>96.4</v>
          </cell>
          <cell r="AV257">
            <v>153.69999999999999</v>
          </cell>
          <cell r="AW257">
            <v>106.6</v>
          </cell>
          <cell r="AX257">
            <v>93.9</v>
          </cell>
          <cell r="AY257">
            <v>88.2</v>
          </cell>
          <cell r="AZ257">
            <v>96.8</v>
          </cell>
          <cell r="BA257">
            <v>98.1</v>
          </cell>
          <cell r="BB257">
            <v>117.1</v>
          </cell>
          <cell r="BC257">
            <v>98.9</v>
          </cell>
          <cell r="BD257">
            <v>204.9</v>
          </cell>
          <cell r="BE257">
            <v>158.80000000000001</v>
          </cell>
          <cell r="BF257">
            <v>184.7</v>
          </cell>
          <cell r="BG257">
            <v>231.6</v>
          </cell>
          <cell r="BH257">
            <v>225.8</v>
          </cell>
          <cell r="BI257">
            <v>241.3</v>
          </cell>
          <cell r="BJ257">
            <v>191.6</v>
          </cell>
          <cell r="BK257">
            <v>143</v>
          </cell>
          <cell r="BL257">
            <v>171.8</v>
          </cell>
          <cell r="BM257">
            <v>183.1</v>
          </cell>
          <cell r="BN257">
            <v>180.9</v>
          </cell>
          <cell r="BO257">
            <v>126.8</v>
          </cell>
          <cell r="BP257">
            <v>131.19999999999999</v>
          </cell>
          <cell r="BQ257">
            <v>131.69999999999999</v>
          </cell>
          <cell r="BR257">
            <v>155.9</v>
          </cell>
          <cell r="BS257">
            <v>92.6</v>
          </cell>
          <cell r="BT257">
            <v>102.6</v>
          </cell>
          <cell r="BU257">
            <v>105</v>
          </cell>
          <cell r="BV257">
            <v>94.6</v>
          </cell>
          <cell r="BW257">
            <v>90.1</v>
          </cell>
          <cell r="BX257">
            <v>119.8</v>
          </cell>
          <cell r="BY257">
            <v>144.80000000000001</v>
          </cell>
          <cell r="BZ257">
            <v>137.69999999999999</v>
          </cell>
          <cell r="CA257">
            <v>146</v>
          </cell>
          <cell r="CB257">
            <v>155.6</v>
          </cell>
          <cell r="CC257">
            <v>228.6</v>
          </cell>
          <cell r="CD257">
            <v>156</v>
          </cell>
          <cell r="CE257">
            <v>206.8</v>
          </cell>
          <cell r="CF257">
            <v>258.7</v>
          </cell>
          <cell r="CG257">
            <v>261.10000000000002</v>
          </cell>
          <cell r="CH257">
            <v>285.89999999999998</v>
          </cell>
          <cell r="CI257">
            <v>303.2</v>
          </cell>
          <cell r="CJ257">
            <v>152.69999999999999</v>
          </cell>
          <cell r="CK257">
            <v>263.60000000000002</v>
          </cell>
          <cell r="CL257">
            <v>177.4</v>
          </cell>
          <cell r="CM257">
            <v>165.3</v>
          </cell>
          <cell r="CN257">
            <v>160.69999999999999</v>
          </cell>
          <cell r="CO257">
            <v>97</v>
          </cell>
          <cell r="CP257">
            <v>216.1</v>
          </cell>
          <cell r="CQ257">
            <v>166.8</v>
          </cell>
          <cell r="CR257">
            <v>142.6</v>
          </cell>
          <cell r="CS257">
            <v>249.8</v>
          </cell>
          <cell r="CT257">
            <v>252.7</v>
          </cell>
          <cell r="CU257">
            <v>112.4</v>
          </cell>
          <cell r="CV257">
            <v>155.4</v>
          </cell>
          <cell r="CW257">
            <v>109.6</v>
          </cell>
          <cell r="CX257">
            <v>138.1</v>
          </cell>
          <cell r="CY257">
            <v>41</v>
          </cell>
          <cell r="CZ257">
            <v>15.9</v>
          </cell>
          <cell r="DA257">
            <v>99.2</v>
          </cell>
          <cell r="DB257">
            <v>224.7</v>
          </cell>
          <cell r="DC257">
            <v>132.19999999999999</v>
          </cell>
          <cell r="DD257">
            <v>153.80000000000001</v>
          </cell>
          <cell r="DE257">
            <v>191.3</v>
          </cell>
          <cell r="DF257">
            <v>89.4</v>
          </cell>
          <cell r="DG257">
            <v>95.1</v>
          </cell>
          <cell r="DH257">
            <v>175.5</v>
          </cell>
          <cell r="DI257">
            <v>191.5</v>
          </cell>
          <cell r="DJ257">
            <v>237.2</v>
          </cell>
          <cell r="DK257">
            <v>172.5</v>
          </cell>
          <cell r="DL257">
            <v>151.19999999999999</v>
          </cell>
          <cell r="DM257">
            <v>158.69999999999999</v>
          </cell>
          <cell r="DN257">
            <v>141.80000000000001</v>
          </cell>
          <cell r="DO257">
            <v>313.7</v>
          </cell>
          <cell r="DP257">
            <v>175.6</v>
          </cell>
          <cell r="DQ257">
            <v>191.9</v>
          </cell>
          <cell r="DR257">
            <v>147.6</v>
          </cell>
          <cell r="DS257">
            <v>110.5</v>
          </cell>
          <cell r="DT257">
            <v>106.7</v>
          </cell>
          <cell r="DU257">
            <v>103.3</v>
          </cell>
          <cell r="DV257">
            <v>111.1</v>
          </cell>
          <cell r="DW257">
            <v>325.2</v>
          </cell>
          <cell r="DY257">
            <v>1.1000000000000001</v>
          </cell>
          <cell r="DZ257">
            <v>-0.9</v>
          </cell>
          <cell r="EA257">
            <v>0.1</v>
          </cell>
          <cell r="EB257">
            <v>-0.6</v>
          </cell>
          <cell r="EC257">
            <v>-3</v>
          </cell>
          <cell r="ED257">
            <v>1.1000000000000001</v>
          </cell>
          <cell r="EE257">
            <v>0.4</v>
          </cell>
          <cell r="EF257">
            <v>1.9</v>
          </cell>
          <cell r="EG257">
            <v>-0.4</v>
          </cell>
          <cell r="EH257">
            <v>1.3</v>
          </cell>
          <cell r="EI257">
            <v>1.2</v>
          </cell>
          <cell r="EJ257">
            <v>0.6</v>
          </cell>
          <cell r="EK257">
            <v>3.3</v>
          </cell>
          <cell r="EL257">
            <v>-0.1</v>
          </cell>
          <cell r="EM257">
            <v>-1.7</v>
          </cell>
          <cell r="EN257">
            <v>8.3000000000000007</v>
          </cell>
          <cell r="EO257">
            <v>1.7</v>
          </cell>
          <cell r="EP257">
            <v>0.1</v>
          </cell>
          <cell r="EQ257">
            <v>2.4</v>
          </cell>
          <cell r="ER257">
            <v>-5.7</v>
          </cell>
          <cell r="ES257">
            <v>10.3</v>
          </cell>
          <cell r="ET257">
            <v>2.2000000000000002</v>
          </cell>
          <cell r="EU257">
            <v>3.5</v>
          </cell>
          <cell r="EV257">
            <v>1</v>
          </cell>
          <cell r="EW257">
            <v>0.8</v>
          </cell>
          <cell r="EX257">
            <v>0.9</v>
          </cell>
          <cell r="EY257">
            <v>0.7</v>
          </cell>
          <cell r="EZ257">
            <v>-0.1</v>
          </cell>
          <cell r="FA257">
            <v>-2.6</v>
          </cell>
          <cell r="FB257">
            <v>-0.7</v>
          </cell>
          <cell r="FC257">
            <v>-0.1</v>
          </cell>
          <cell r="FD257">
            <v>1.9</v>
          </cell>
          <cell r="FE257">
            <v>0.1</v>
          </cell>
          <cell r="FF257">
            <v>-0.7</v>
          </cell>
          <cell r="FG257">
            <v>1.3</v>
          </cell>
          <cell r="FH257">
            <v>0.8</v>
          </cell>
          <cell r="FI257">
            <v>1.2</v>
          </cell>
          <cell r="FJ257">
            <v>0.3</v>
          </cell>
          <cell r="FK257">
            <v>0.6</v>
          </cell>
          <cell r="FL257">
            <v>2.1</v>
          </cell>
          <cell r="FM257">
            <v>-4.3</v>
          </cell>
          <cell r="FN257">
            <v>-6.1</v>
          </cell>
          <cell r="FO257">
            <v>-6.7</v>
          </cell>
          <cell r="FP257">
            <v>-3.3</v>
          </cell>
          <cell r="FQ257">
            <v>-3.5</v>
          </cell>
          <cell r="FR257">
            <v>-3.7</v>
          </cell>
          <cell r="FS257">
            <v>-3</v>
          </cell>
          <cell r="FT257">
            <v>-9.9</v>
          </cell>
          <cell r="FU257">
            <v>-1.9</v>
          </cell>
          <cell r="FV257">
            <v>0.1</v>
          </cell>
          <cell r="FW257">
            <v>-3.7</v>
          </cell>
          <cell r="FX257">
            <v>-0.3</v>
          </cell>
          <cell r="FY257">
            <v>-2.9</v>
          </cell>
          <cell r="FZ257">
            <v>-4.0999999999999996</v>
          </cell>
          <cell r="GA257">
            <v>1.1000000000000001</v>
          </cell>
          <cell r="GB257">
            <v>1.5</v>
          </cell>
          <cell r="GC257">
            <v>1</v>
          </cell>
          <cell r="GD257">
            <v>3.9</v>
          </cell>
          <cell r="GE257">
            <v>5.9</v>
          </cell>
          <cell r="GF257">
            <v>3.6</v>
          </cell>
          <cell r="GG257">
            <v>-0.1</v>
          </cell>
          <cell r="GH257">
            <v>0.8</v>
          </cell>
          <cell r="GI257">
            <v>1.2</v>
          </cell>
          <cell r="GJ257">
            <v>0</v>
          </cell>
          <cell r="GK257">
            <v>0.3</v>
          </cell>
          <cell r="GL257">
            <v>-1.3</v>
          </cell>
          <cell r="GM257">
            <v>-3.8</v>
          </cell>
          <cell r="GN257">
            <v>-4.5999999999999996</v>
          </cell>
          <cell r="GO257">
            <v>-0.5</v>
          </cell>
          <cell r="GP257">
            <v>-7</v>
          </cell>
          <cell r="GQ257">
            <v>-2.1</v>
          </cell>
          <cell r="GR257">
            <v>-0.5</v>
          </cell>
          <cell r="GS257">
            <v>-1.6</v>
          </cell>
          <cell r="GT257">
            <v>-6.7</v>
          </cell>
          <cell r="GU257">
            <v>0.6</v>
          </cell>
          <cell r="GV257">
            <v>0.1</v>
          </cell>
          <cell r="GW257">
            <v>3.3</v>
          </cell>
          <cell r="GX257">
            <v>-0.5</v>
          </cell>
          <cell r="GY257">
            <v>-0.1</v>
          </cell>
          <cell r="GZ257">
            <v>1.4</v>
          </cell>
          <cell r="HA257">
            <v>3</v>
          </cell>
          <cell r="HB257">
            <v>0.8</v>
          </cell>
          <cell r="HC257">
            <v>1.2</v>
          </cell>
          <cell r="HD257">
            <v>4.7</v>
          </cell>
          <cell r="HE257">
            <v>2.6</v>
          </cell>
          <cell r="HF257">
            <v>2.9</v>
          </cell>
          <cell r="HG257">
            <v>0.6</v>
          </cell>
          <cell r="HH257">
            <v>1.6</v>
          </cell>
          <cell r="HI257">
            <v>13.3</v>
          </cell>
          <cell r="HJ257">
            <v>1.3</v>
          </cell>
          <cell r="HK257">
            <v>1.2</v>
          </cell>
          <cell r="HL257">
            <v>-0.6</v>
          </cell>
          <cell r="HM257">
            <v>4.2</v>
          </cell>
          <cell r="HN257">
            <v>0.1</v>
          </cell>
          <cell r="HO257">
            <v>-0.4</v>
          </cell>
          <cell r="HP257">
            <v>0.8</v>
          </cell>
          <cell r="HQ257">
            <v>3.2</v>
          </cell>
          <cell r="HR257">
            <v>-0.1</v>
          </cell>
          <cell r="HS257">
            <v>0</v>
          </cell>
          <cell r="HT257">
            <v>-0.1</v>
          </cell>
          <cell r="HU257">
            <v>-1</v>
          </cell>
          <cell r="HV257">
            <v>-3.1</v>
          </cell>
          <cell r="HW257">
            <v>-5.9</v>
          </cell>
          <cell r="HX257">
            <v>-1.3</v>
          </cell>
          <cell r="HY257">
            <v>0</v>
          </cell>
          <cell r="HZ257">
            <v>-0.1</v>
          </cell>
          <cell r="IA257">
            <v>0.1</v>
          </cell>
          <cell r="IB257">
            <v>0.5</v>
          </cell>
          <cell r="IC257">
            <v>-1.2</v>
          </cell>
          <cell r="ID257">
            <v>0</v>
          </cell>
          <cell r="IE257">
            <v>0.7</v>
          </cell>
          <cell r="IF257">
            <v>-0.4</v>
          </cell>
          <cell r="IG257">
            <v>1.1000000000000001</v>
          </cell>
          <cell r="IH257">
            <v>1.3</v>
          </cell>
          <cell r="II257">
            <v>-1.5</v>
          </cell>
          <cell r="IJ257">
            <v>-2.2999999999999998</v>
          </cell>
          <cell r="IK257">
            <v>-0.3</v>
          </cell>
          <cell r="IL257">
            <v>5.6</v>
          </cell>
          <cell r="IM257">
            <v>4.5</v>
          </cell>
          <cell r="IN257">
            <v>5.7</v>
          </cell>
          <cell r="IO257">
            <v>5.9</v>
          </cell>
          <cell r="IP257">
            <v>2</v>
          </cell>
          <cell r="IQ257">
            <v>2.2999999999999998</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2"/>
  <sheetViews>
    <sheetView showGridLines="0" tabSelected="1" topLeftCell="B2" zoomScaleNormal="100" workbookViewId="0">
      <selection activeCell="F27" sqref="F27"/>
    </sheetView>
  </sheetViews>
  <sheetFormatPr defaultRowHeight="12.75" x14ac:dyDescent="0.2"/>
  <cols>
    <col min="1" max="1" width="3.140625" style="595" customWidth="1"/>
    <col min="2" max="2" width="24.5703125" style="595" customWidth="1"/>
    <col min="3" max="3" width="14.5703125" style="595" customWidth="1"/>
    <col min="4" max="4" width="3.7109375" style="595" customWidth="1"/>
    <col min="5" max="5" width="3.42578125" style="595" customWidth="1"/>
    <col min="6" max="6" width="5.42578125" style="595" bestFit="1" customWidth="1"/>
    <col min="7" max="7" width="9.85546875" style="595" bestFit="1" customWidth="1"/>
    <col min="8" max="9" width="11.140625" style="595" customWidth="1"/>
    <col min="10" max="10" width="9.7109375" style="595" customWidth="1"/>
    <col min="11" max="11" width="12.7109375" style="595" bestFit="1" customWidth="1"/>
    <col min="12" max="12" width="3" style="595" customWidth="1"/>
    <col min="13" max="13" width="5.5703125" style="595" bestFit="1" customWidth="1"/>
    <col min="14" max="14" width="7.28515625" style="595" customWidth="1"/>
    <col min="15" max="15" width="23" style="595" customWidth="1"/>
    <col min="16" max="16" width="12.7109375" style="595" customWidth="1"/>
    <col min="17" max="17" width="12.28515625" style="595" customWidth="1"/>
    <col min="18" max="20" width="9.140625" style="595" customWidth="1"/>
    <col min="21" max="21" width="28" style="595" customWidth="1"/>
    <col min="22" max="22" width="6.7109375" style="595" bestFit="1" customWidth="1"/>
    <col min="23" max="23" width="7.85546875" style="595" bestFit="1" customWidth="1"/>
    <col min="24" max="24" width="4.5703125" style="595" bestFit="1" customWidth="1"/>
    <col min="25" max="25" width="6.7109375" style="595" bestFit="1" customWidth="1"/>
    <col min="26" max="26" width="7.85546875" style="595" bestFit="1" customWidth="1"/>
    <col min="27" max="16384" width="9.140625" style="595"/>
  </cols>
  <sheetData>
    <row r="1" spans="1:24" x14ac:dyDescent="0.2">
      <c r="A1" s="594"/>
      <c r="B1" s="594"/>
      <c r="C1" s="594"/>
      <c r="D1" s="594"/>
      <c r="E1" s="594"/>
      <c r="F1" s="594"/>
      <c r="G1" s="594"/>
      <c r="H1" s="594"/>
      <c r="I1" s="594"/>
      <c r="J1" s="594"/>
      <c r="K1" s="594"/>
      <c r="L1" s="594"/>
    </row>
    <row r="2" spans="1:24" ht="21" x14ac:dyDescent="0.35">
      <c r="A2" s="594"/>
      <c r="B2" s="903" t="s">
        <v>88</v>
      </c>
      <c r="C2" s="903"/>
      <c r="D2" s="903"/>
      <c r="E2" s="903"/>
      <c r="F2" s="903"/>
      <c r="G2" s="903"/>
      <c r="H2" s="903"/>
      <c r="I2" s="903"/>
      <c r="J2" s="903"/>
      <c r="K2" s="903"/>
      <c r="L2" s="594"/>
      <c r="Q2" s="595" t="s">
        <v>390</v>
      </c>
      <c r="R2" s="595">
        <v>1</v>
      </c>
    </row>
    <row r="3" spans="1:24" ht="6.75" customHeight="1" x14ac:dyDescent="0.3">
      <c r="A3" s="594"/>
      <c r="B3" s="596"/>
      <c r="C3" s="596"/>
      <c r="D3" s="596"/>
      <c r="E3" s="596"/>
      <c r="F3" s="596"/>
      <c r="G3" s="596"/>
      <c r="H3" s="596"/>
      <c r="I3" s="596"/>
      <c r="J3" s="596"/>
      <c r="K3" s="596"/>
      <c r="L3" s="594"/>
    </row>
    <row r="4" spans="1:24" ht="18.75" x14ac:dyDescent="0.3">
      <c r="A4" s="594"/>
      <c r="B4" s="597" t="s">
        <v>104</v>
      </c>
      <c r="C4" s="598"/>
      <c r="D4" s="598"/>
      <c r="E4" s="598"/>
      <c r="F4" s="598"/>
      <c r="G4" s="598"/>
      <c r="H4" s="599"/>
      <c r="I4" s="597"/>
      <c r="J4" s="678" t="s">
        <v>306</v>
      </c>
      <c r="K4" s="685">
        <v>1</v>
      </c>
      <c r="L4" s="594"/>
    </row>
    <row r="5" spans="1:24" x14ac:dyDescent="0.2">
      <c r="A5" s="594"/>
      <c r="B5" s="600"/>
      <c r="C5" s="600"/>
      <c r="D5" s="600"/>
      <c r="E5" s="600"/>
      <c r="F5" s="600"/>
      <c r="G5" s="600"/>
      <c r="H5" s="601" t="s">
        <v>105</v>
      </c>
      <c r="J5" s="602"/>
      <c r="K5" s="603"/>
      <c r="L5" s="594"/>
    </row>
    <row r="6" spans="1:24" x14ac:dyDescent="0.2">
      <c r="A6" s="594"/>
      <c r="B6" s="600"/>
      <c r="C6" s="600"/>
      <c r="D6" s="600"/>
      <c r="E6" s="600"/>
      <c r="F6" s="600"/>
      <c r="G6" s="601" t="s">
        <v>60</v>
      </c>
      <c r="I6" s="600"/>
      <c r="J6" s="603"/>
      <c r="K6" s="604" t="s">
        <v>20</v>
      </c>
      <c r="L6" s="594"/>
      <c r="O6" s="604" t="s">
        <v>304</v>
      </c>
    </row>
    <row r="7" spans="1:24" ht="7.5" customHeight="1" x14ac:dyDescent="0.2">
      <c r="A7" s="594"/>
      <c r="B7" s="603"/>
      <c r="C7" s="603"/>
      <c r="D7" s="603"/>
      <c r="E7" s="603"/>
      <c r="F7" s="603"/>
      <c r="G7" s="603"/>
      <c r="H7" s="603"/>
      <c r="I7" s="603"/>
      <c r="J7" s="603"/>
      <c r="L7" s="594"/>
    </row>
    <row r="8" spans="1:24" x14ac:dyDescent="0.2">
      <c r="A8" s="594"/>
      <c r="B8" s="595" t="s">
        <v>129</v>
      </c>
      <c r="F8" s="603"/>
      <c r="G8" s="605">
        <v>10000</v>
      </c>
      <c r="H8" s="606">
        <f>(3.6789*K4)*R2</f>
        <v>3.6789000000000001</v>
      </c>
      <c r="I8" s="607" t="s">
        <v>19</v>
      </c>
      <c r="J8" s="603"/>
      <c r="K8" s="608">
        <f>H8*G8</f>
        <v>36789</v>
      </c>
      <c r="L8" s="594"/>
      <c r="O8" s="679" t="s">
        <v>299</v>
      </c>
      <c r="P8" s="608"/>
      <c r="Q8" s="610"/>
    </row>
    <row r="9" spans="1:24" x14ac:dyDescent="0.2">
      <c r="A9" s="594"/>
      <c r="B9" s="611" t="s">
        <v>131</v>
      </c>
      <c r="C9" s="612"/>
      <c r="D9" s="612"/>
      <c r="E9" s="612"/>
      <c r="F9" s="613"/>
      <c r="G9" s="614">
        <v>0</v>
      </c>
      <c r="H9" s="615">
        <f>H8*1.25</f>
        <v>4.5986250000000002</v>
      </c>
      <c r="I9" s="616" t="s">
        <v>19</v>
      </c>
      <c r="J9" s="613"/>
      <c r="K9" s="617">
        <f>H9*G9</f>
        <v>0</v>
      </c>
      <c r="L9" s="594"/>
      <c r="O9" s="680" t="s">
        <v>300</v>
      </c>
      <c r="P9" s="608"/>
      <c r="Q9" s="610"/>
    </row>
    <row r="10" spans="1:24" ht="12.75" customHeight="1" x14ac:dyDescent="0.2">
      <c r="A10" s="594"/>
      <c r="B10" s="618" t="s">
        <v>132</v>
      </c>
      <c r="F10" s="603"/>
      <c r="G10" s="619">
        <v>0</v>
      </c>
      <c r="H10" s="620">
        <f>H8*2</f>
        <v>7.3578000000000001</v>
      </c>
      <c r="I10" s="607" t="s">
        <v>19</v>
      </c>
      <c r="J10" s="603"/>
      <c r="K10" s="608">
        <f>H10*G10</f>
        <v>0</v>
      </c>
      <c r="L10" s="594"/>
      <c r="O10" s="727" t="s">
        <v>306</v>
      </c>
      <c r="P10" s="906" t="s">
        <v>308</v>
      </c>
      <c r="Q10" s="906"/>
      <c r="R10" s="906"/>
      <c r="S10" s="906"/>
      <c r="T10" s="906"/>
      <c r="U10" s="906"/>
    </row>
    <row r="11" spans="1:24" x14ac:dyDescent="0.2">
      <c r="A11" s="594"/>
      <c r="C11" s="621" t="s">
        <v>130</v>
      </c>
      <c r="F11" s="603"/>
      <c r="G11" s="622">
        <f>SUM(G8:G10)</f>
        <v>10000</v>
      </c>
      <c r="H11" s="620"/>
      <c r="I11" s="607"/>
      <c r="J11" s="603"/>
      <c r="K11" s="608"/>
      <c r="L11" s="594"/>
      <c r="P11" s="906"/>
      <c r="Q11" s="906"/>
      <c r="R11" s="906"/>
      <c r="S11" s="906"/>
      <c r="T11" s="906"/>
      <c r="U11" s="906"/>
    </row>
    <row r="12" spans="1:24" ht="7.5" customHeight="1" x14ac:dyDescent="0.2">
      <c r="A12" s="594"/>
      <c r="B12" s="603"/>
      <c r="C12" s="603"/>
      <c r="D12" s="603"/>
      <c r="E12" s="603"/>
      <c r="F12" s="603"/>
      <c r="G12" s="603"/>
      <c r="H12" s="603"/>
      <c r="I12" s="603"/>
      <c r="J12" s="603"/>
      <c r="K12" s="603"/>
      <c r="L12" s="594"/>
      <c r="P12" s="906"/>
      <c r="Q12" s="906"/>
      <c r="R12" s="906"/>
      <c r="S12" s="906"/>
      <c r="T12" s="906"/>
      <c r="U12" s="906"/>
    </row>
    <row r="13" spans="1:24" x14ac:dyDescent="0.2">
      <c r="A13" s="594"/>
      <c r="B13" s="595" t="s">
        <v>0</v>
      </c>
      <c r="F13" s="603"/>
      <c r="G13" s="619">
        <v>6</v>
      </c>
      <c r="H13" s="725">
        <f>G11/G13</f>
        <v>1666.6666666666667</v>
      </c>
      <c r="I13" s="725">
        <f>H13*4</f>
        <v>6666.666666666667</v>
      </c>
      <c r="J13" s="603"/>
      <c r="K13" s="603"/>
      <c r="L13" s="594"/>
      <c r="O13" s="682" t="s">
        <v>109</v>
      </c>
      <c r="P13" s="595" t="s">
        <v>301</v>
      </c>
      <c r="Q13" s="610"/>
      <c r="S13" s="623"/>
      <c r="T13" s="623"/>
      <c r="U13" s="623"/>
      <c r="V13" s="623"/>
      <c r="W13" s="623"/>
      <c r="X13" s="623"/>
    </row>
    <row r="14" spans="1:24" x14ac:dyDescent="0.2">
      <c r="A14" s="594"/>
      <c r="B14" s="595" t="s">
        <v>1</v>
      </c>
      <c r="F14" s="603"/>
      <c r="G14" s="619">
        <v>120</v>
      </c>
      <c r="I14" s="603"/>
      <c r="J14" s="603"/>
      <c r="K14" s="624"/>
      <c r="L14" s="594"/>
      <c r="O14" s="682" t="s">
        <v>309</v>
      </c>
      <c r="P14" s="595" t="s">
        <v>302</v>
      </c>
      <c r="Q14" s="610"/>
      <c r="S14" s="623"/>
      <c r="T14" s="623"/>
      <c r="U14" s="623"/>
      <c r="V14" s="623"/>
      <c r="W14" s="623"/>
      <c r="X14" s="623"/>
    </row>
    <row r="15" spans="1:24" x14ac:dyDescent="0.2">
      <c r="A15" s="594"/>
      <c r="B15" s="603"/>
      <c r="C15" s="603"/>
      <c r="D15" s="603"/>
      <c r="E15" s="603"/>
      <c r="F15" s="603"/>
      <c r="G15" s="603"/>
      <c r="H15" s="603"/>
      <c r="I15" s="603"/>
      <c r="J15" s="603"/>
      <c r="K15" s="603"/>
      <c r="L15" s="594"/>
      <c r="O15" s="681"/>
      <c r="P15" s="595" t="s">
        <v>303</v>
      </c>
      <c r="Q15" s="623"/>
      <c r="R15" s="623"/>
      <c r="X15" s="623"/>
    </row>
    <row r="16" spans="1:24" x14ac:dyDescent="0.2">
      <c r="A16" s="594"/>
      <c r="B16" s="595" t="s">
        <v>9</v>
      </c>
      <c r="F16" s="603"/>
      <c r="G16" s="625">
        <f>EVEN(ROUNDUP(G11/G14/G13*4,0))</f>
        <v>56</v>
      </c>
      <c r="H16" s="626" t="s">
        <v>108</v>
      </c>
      <c r="I16" s="603"/>
      <c r="J16" s="603"/>
      <c r="K16" s="603"/>
      <c r="L16" s="594"/>
      <c r="O16" s="681"/>
      <c r="Q16" s="623"/>
      <c r="R16" s="623"/>
      <c r="S16" s="623"/>
      <c r="T16" s="623"/>
      <c r="U16" s="623"/>
      <c r="V16" s="623"/>
      <c r="W16" s="623"/>
      <c r="X16" s="623"/>
    </row>
    <row r="17" spans="1:24" x14ac:dyDescent="0.2">
      <c r="A17" s="594"/>
      <c r="B17" s="595" t="s">
        <v>13</v>
      </c>
      <c r="F17" s="603"/>
      <c r="G17" s="625">
        <f>(ROUNDUP(G16/4*1,0))</f>
        <v>14</v>
      </c>
      <c r="H17" s="603"/>
      <c r="I17" s="603"/>
      <c r="J17" s="603"/>
      <c r="K17" s="603"/>
      <c r="L17" s="594"/>
      <c r="M17" s="595">
        <f>G17/5</f>
        <v>2.8</v>
      </c>
      <c r="O17" s="682" t="s">
        <v>310</v>
      </c>
      <c r="P17" s="595" t="s">
        <v>305</v>
      </c>
      <c r="S17" s="623"/>
      <c r="T17" s="623"/>
      <c r="U17" s="623"/>
      <c r="V17" s="623"/>
      <c r="W17" s="623"/>
      <c r="X17" s="623"/>
    </row>
    <row r="18" spans="1:24" x14ac:dyDescent="0.2">
      <c r="A18" s="594"/>
      <c r="B18" s="595" t="s">
        <v>2</v>
      </c>
      <c r="F18" s="603"/>
      <c r="G18" s="619">
        <v>2</v>
      </c>
      <c r="H18" s="627">
        <f>69.66*K4</f>
        <v>69.66</v>
      </c>
      <c r="I18" s="607" t="s">
        <v>18</v>
      </c>
      <c r="J18" s="603"/>
      <c r="K18" s="608">
        <f>G18*H18*G16</f>
        <v>7801.92</v>
      </c>
      <c r="L18" s="594"/>
      <c r="M18" s="595">
        <f>G17/4.75</f>
        <v>2.9473684210526314</v>
      </c>
      <c r="P18" s="623"/>
      <c r="Q18" s="623"/>
      <c r="R18" s="623"/>
      <c r="S18" s="623"/>
      <c r="T18" s="623"/>
      <c r="U18" s="623"/>
      <c r="V18" s="623"/>
      <c r="W18" s="623"/>
      <c r="X18" s="623"/>
    </row>
    <row r="19" spans="1:24" ht="7.5" customHeight="1" x14ac:dyDescent="0.2">
      <c r="A19" s="594"/>
      <c r="B19" s="603"/>
      <c r="C19" s="603"/>
      <c r="D19" s="603"/>
      <c r="E19" s="603"/>
      <c r="F19" s="603"/>
      <c r="G19" s="603"/>
      <c r="H19" s="603"/>
      <c r="I19" s="603"/>
      <c r="J19" s="603"/>
      <c r="K19" s="628"/>
      <c r="L19" s="594"/>
      <c r="P19" s="623"/>
      <c r="Q19" s="623"/>
      <c r="R19" s="623"/>
      <c r="S19" s="623"/>
      <c r="T19" s="623"/>
      <c r="U19" s="623"/>
      <c r="V19" s="623"/>
      <c r="W19" s="623"/>
      <c r="X19" s="623"/>
    </row>
    <row r="20" spans="1:24" x14ac:dyDescent="0.2">
      <c r="A20" s="594"/>
      <c r="B20" s="595" t="s">
        <v>3</v>
      </c>
      <c r="F20" s="603"/>
      <c r="G20" s="619">
        <v>2</v>
      </c>
      <c r="H20" s="629">
        <f>H18</f>
        <v>69.66</v>
      </c>
      <c r="I20" s="607" t="s">
        <v>18</v>
      </c>
      <c r="J20" s="603"/>
      <c r="K20" s="608">
        <f>G20*H20*$G$16</f>
        <v>7801.92</v>
      </c>
      <c r="L20" s="594"/>
      <c r="P20" s="623"/>
      <c r="Q20" s="623"/>
      <c r="R20" s="623"/>
      <c r="S20" s="623"/>
      <c r="T20" s="623"/>
      <c r="U20" s="623"/>
      <c r="V20" s="623"/>
      <c r="W20" s="623"/>
      <c r="X20" s="623"/>
    </row>
    <row r="21" spans="1:24" ht="7.5" customHeight="1" x14ac:dyDescent="0.2">
      <c r="A21" s="594"/>
      <c r="B21" s="603"/>
      <c r="C21" s="603"/>
      <c r="D21" s="603"/>
      <c r="E21" s="603"/>
      <c r="F21" s="603"/>
      <c r="G21" s="603"/>
      <c r="H21" s="603"/>
      <c r="I21" s="603"/>
      <c r="J21" s="603"/>
      <c r="K21" s="628"/>
      <c r="L21" s="594"/>
      <c r="P21" s="623"/>
      <c r="Q21" s="623"/>
      <c r="R21" s="623"/>
      <c r="S21" s="623"/>
      <c r="T21" s="623"/>
      <c r="U21" s="623"/>
      <c r="V21" s="623"/>
      <c r="W21" s="623"/>
      <c r="X21" s="623"/>
    </row>
    <row r="22" spans="1:24" x14ac:dyDescent="0.2">
      <c r="A22" s="594"/>
      <c r="B22" s="595" t="s">
        <v>6</v>
      </c>
      <c r="F22" s="603"/>
      <c r="G22" s="619">
        <v>1</v>
      </c>
      <c r="H22" s="627">
        <f>73.78*K4</f>
        <v>73.78</v>
      </c>
      <c r="I22" s="607" t="s">
        <v>18</v>
      </c>
      <c r="J22" s="623">
        <f>G22*H22*$G$16</f>
        <v>4131.68</v>
      </c>
      <c r="K22" s="608">
        <f>IF(J23&gt;J22,IF(J23&gt;J24,J23,J24),IF(J22&gt;J24,J22,J24))</f>
        <v>4880</v>
      </c>
      <c r="L22" s="594"/>
      <c r="P22" s="623"/>
      <c r="Q22" s="623"/>
      <c r="R22" s="623"/>
      <c r="S22" s="623"/>
      <c r="T22" s="623"/>
      <c r="U22" s="623"/>
      <c r="V22" s="623"/>
      <c r="W22" s="623"/>
      <c r="X22" s="623"/>
    </row>
    <row r="23" spans="1:24" x14ac:dyDescent="0.2">
      <c r="A23" s="594"/>
      <c r="B23" s="607"/>
      <c r="C23" s="612" t="s">
        <v>116</v>
      </c>
      <c r="D23" s="612"/>
      <c r="E23" s="612"/>
      <c r="F23" s="613"/>
      <c r="G23" s="614">
        <v>5</v>
      </c>
      <c r="H23" s="606">
        <f>0.0976*K4</f>
        <v>9.7600000000000006E-2</v>
      </c>
      <c r="I23" s="616" t="s">
        <v>14</v>
      </c>
      <c r="J23" s="630">
        <f>G23*H23*G8</f>
        <v>4880</v>
      </c>
      <c r="K23" s="628"/>
      <c r="L23" s="594"/>
      <c r="P23" s="623"/>
      <c r="Q23" s="623"/>
      <c r="R23" s="623"/>
      <c r="S23" s="623"/>
      <c r="T23" s="623"/>
      <c r="U23" s="623"/>
      <c r="V23" s="623"/>
      <c r="W23" s="623"/>
      <c r="X23" s="623"/>
    </row>
    <row r="24" spans="1:24" x14ac:dyDescent="0.2">
      <c r="A24" s="594"/>
      <c r="C24" s="595" t="s">
        <v>101</v>
      </c>
      <c r="F24" s="603"/>
      <c r="G24" s="619">
        <v>190</v>
      </c>
      <c r="H24" s="627">
        <f>14.63*K4</f>
        <v>14.63</v>
      </c>
      <c r="I24" s="607" t="s">
        <v>61</v>
      </c>
      <c r="J24" s="623">
        <f>(G23*G8/G24)*H24</f>
        <v>3850</v>
      </c>
      <c r="K24" s="628"/>
      <c r="L24" s="594"/>
      <c r="P24" s="623"/>
      <c r="Q24" s="623"/>
      <c r="R24" s="623"/>
      <c r="S24" s="623"/>
      <c r="T24" s="623"/>
      <c r="U24" s="623"/>
      <c r="V24" s="623"/>
      <c r="W24" s="623"/>
      <c r="X24" s="623"/>
    </row>
    <row r="25" spans="1:24" ht="7.5" customHeight="1" x14ac:dyDescent="0.2">
      <c r="A25" s="594"/>
      <c r="B25" s="603"/>
      <c r="C25" s="603"/>
      <c r="D25" s="603"/>
      <c r="E25" s="603"/>
      <c r="F25" s="603"/>
      <c r="G25" s="603"/>
      <c r="H25" s="603"/>
      <c r="I25" s="603"/>
      <c r="J25" s="603"/>
      <c r="K25" s="628"/>
      <c r="L25" s="594"/>
      <c r="P25" s="623"/>
      <c r="Q25" s="623"/>
      <c r="R25" s="623"/>
      <c r="S25" s="623"/>
      <c r="T25" s="623"/>
      <c r="U25" s="623"/>
      <c r="V25" s="623"/>
      <c r="W25" s="623"/>
      <c r="X25" s="623"/>
    </row>
    <row r="26" spans="1:24" ht="11.25" customHeight="1" x14ac:dyDescent="0.2">
      <c r="A26" s="594"/>
      <c r="B26" s="595" t="s">
        <v>270</v>
      </c>
      <c r="C26" s="595" t="s">
        <v>271</v>
      </c>
      <c r="D26" s="904"/>
      <c r="E26" s="904"/>
      <c r="F26" s="609">
        <v>0</v>
      </c>
      <c r="G26" s="603"/>
      <c r="H26" s="603"/>
      <c r="I26" s="603"/>
      <c r="J26" s="603"/>
      <c r="K26" s="628"/>
      <c r="L26" s="594"/>
      <c r="P26" s="623"/>
      <c r="Q26" s="623"/>
      <c r="R26" s="623"/>
      <c r="S26" s="623"/>
      <c r="T26" s="623"/>
      <c r="U26" s="623"/>
      <c r="V26" s="623"/>
      <c r="W26" s="623"/>
      <c r="X26" s="623"/>
    </row>
    <row r="27" spans="1:24" ht="11.25" customHeight="1" x14ac:dyDescent="0.2">
      <c r="A27" s="594"/>
      <c r="C27" s="595" t="s">
        <v>15</v>
      </c>
      <c r="D27" s="904" t="s">
        <v>175</v>
      </c>
      <c r="E27" s="904"/>
      <c r="F27" s="631">
        <f>38/5</f>
        <v>7.6</v>
      </c>
      <c r="G27" s="632">
        <f>F26*(G17+0.5)</f>
        <v>0</v>
      </c>
      <c r="H27" s="627">
        <f>302.23*K4</f>
        <v>302.23</v>
      </c>
      <c r="I27" s="628"/>
      <c r="J27" s="633">
        <f>H27*G27</f>
        <v>0</v>
      </c>
      <c r="K27" s="608">
        <f>IF(J28&gt;J27,J28,J27)</f>
        <v>0</v>
      </c>
      <c r="L27" s="594"/>
      <c r="P27" s="623"/>
      <c r="Q27" s="623"/>
      <c r="R27" s="623"/>
      <c r="S27" s="623"/>
      <c r="T27" s="623"/>
      <c r="U27" s="623"/>
      <c r="V27" s="623"/>
      <c r="W27" s="623"/>
      <c r="X27" s="623"/>
    </row>
    <row r="28" spans="1:24" x14ac:dyDescent="0.2">
      <c r="A28" s="594"/>
      <c r="B28" s="603"/>
      <c r="C28" s="595" t="s">
        <v>16</v>
      </c>
      <c r="G28" s="595">
        <f>F26*(G13+G18+G20+G22+G30+G31+G32)</f>
        <v>0</v>
      </c>
      <c r="H28" s="627">
        <f>23.25*K4</f>
        <v>23.25</v>
      </c>
      <c r="I28" s="603"/>
      <c r="J28" s="633">
        <f>G28*H28*(G27-1)</f>
        <v>0</v>
      </c>
      <c r="K28" s="628"/>
      <c r="L28" s="594"/>
      <c r="P28" s="623"/>
      <c r="Q28" s="623"/>
      <c r="R28" s="623"/>
      <c r="S28" s="623"/>
      <c r="T28" s="623"/>
      <c r="U28" s="623"/>
      <c r="V28" s="623"/>
      <c r="W28" s="623"/>
      <c r="X28" s="623"/>
    </row>
    <row r="29" spans="1:24" ht="7.5" customHeight="1" x14ac:dyDescent="0.2">
      <c r="A29" s="594"/>
      <c r="B29" s="603"/>
      <c r="C29" s="603"/>
      <c r="D29" s="603"/>
      <c r="E29" s="603"/>
      <c r="F29" s="603"/>
      <c r="G29" s="603"/>
      <c r="H29" s="603"/>
      <c r="I29" s="603"/>
      <c r="J29" s="603"/>
      <c r="K29" s="628"/>
      <c r="L29" s="594"/>
      <c r="P29" s="623"/>
      <c r="Q29" s="623"/>
      <c r="R29" s="623"/>
      <c r="S29" s="623"/>
      <c r="T29" s="623"/>
      <c r="U29" s="623"/>
      <c r="V29" s="623"/>
      <c r="W29" s="623"/>
      <c r="X29" s="623"/>
    </row>
    <row r="30" spans="1:24" x14ac:dyDescent="0.2">
      <c r="A30" s="594"/>
      <c r="B30" s="634" t="s">
        <v>182</v>
      </c>
      <c r="C30" s="634"/>
      <c r="D30" s="635"/>
      <c r="E30" s="635"/>
      <c r="F30" s="635"/>
      <c r="G30" s="636">
        <v>0</v>
      </c>
      <c r="H30" s="627">
        <f>(313.39+H50)*K4</f>
        <v>350.65999999999997</v>
      </c>
      <c r="I30" s="637">
        <f>$H$50</f>
        <v>37.270000000000003</v>
      </c>
      <c r="J30" s="635"/>
      <c r="K30" s="638">
        <f>G30*(H30+I30)*G$17</f>
        <v>0</v>
      </c>
      <c r="L30" s="594"/>
      <c r="P30" s="623"/>
      <c r="Q30" s="623"/>
      <c r="R30" s="623"/>
      <c r="S30" s="623"/>
      <c r="T30" s="623"/>
      <c r="U30" s="623"/>
      <c r="V30" s="623"/>
      <c r="W30" s="623"/>
      <c r="X30" s="623"/>
    </row>
    <row r="31" spans="1:24" x14ac:dyDescent="0.2">
      <c r="A31" s="594"/>
      <c r="B31" s="612" t="s">
        <v>184</v>
      </c>
      <c r="C31" s="612"/>
      <c r="D31" s="613"/>
      <c r="E31" s="613"/>
      <c r="F31" s="613"/>
      <c r="G31" s="614">
        <v>1</v>
      </c>
      <c r="H31" s="627">
        <f>(338.18+H50)*K4</f>
        <v>375.45</v>
      </c>
      <c r="I31" s="637">
        <f t="shared" ref="I31:I32" si="0">$H$50</f>
        <v>37.270000000000003</v>
      </c>
      <c r="J31" s="613"/>
      <c r="K31" s="638">
        <f>G31*(H31+I31)*G$17</f>
        <v>5778.08</v>
      </c>
      <c r="L31" s="594"/>
      <c r="O31" s="608">
        <f>K31+K30+K32+K27+K22+K20+K18</f>
        <v>26261.919999999998</v>
      </c>
      <c r="P31" s="641">
        <f>O31/K8</f>
        <v>0.71385251026121932</v>
      </c>
      <c r="Q31" s="623" t="s">
        <v>316</v>
      </c>
      <c r="R31" s="623"/>
      <c r="S31" s="623"/>
      <c r="T31" s="623"/>
      <c r="U31" s="623"/>
      <c r="V31" s="623"/>
      <c r="W31" s="623"/>
      <c r="X31" s="623"/>
    </row>
    <row r="32" spans="1:24" x14ac:dyDescent="0.2">
      <c r="A32" s="594"/>
      <c r="B32" s="595" t="s">
        <v>183</v>
      </c>
      <c r="D32" s="603"/>
      <c r="E32" s="603"/>
      <c r="F32" s="603"/>
      <c r="G32" s="619">
        <v>0</v>
      </c>
      <c r="H32" s="627">
        <f>(354.29+H50)*K4</f>
        <v>391.56</v>
      </c>
      <c r="I32" s="637">
        <f t="shared" si="0"/>
        <v>37.270000000000003</v>
      </c>
      <c r="J32" s="603"/>
      <c r="K32" s="638">
        <f>G32*(H32+I32)*G$17</f>
        <v>0</v>
      </c>
      <c r="L32" s="594"/>
      <c r="P32" s="623"/>
      <c r="Q32" s="625"/>
      <c r="R32" s="625"/>
      <c r="S32" s="625"/>
      <c r="T32" s="625"/>
      <c r="U32" s="625"/>
      <c r="V32" s="625"/>
      <c r="W32" s="625"/>
      <c r="X32" s="623"/>
    </row>
    <row r="33" spans="1:28" ht="7.5" customHeight="1" x14ac:dyDescent="0.2">
      <c r="A33" s="594"/>
      <c r="B33" s="603"/>
      <c r="C33" s="603"/>
      <c r="D33" s="603"/>
      <c r="E33" s="603"/>
      <c r="F33" s="603"/>
      <c r="G33" s="603"/>
      <c r="H33" s="603"/>
      <c r="I33" s="603"/>
      <c r="J33" s="603"/>
      <c r="K33" s="639"/>
      <c r="L33" s="594"/>
      <c r="P33" s="623"/>
      <c r="Q33" s="625"/>
      <c r="R33" s="625"/>
      <c r="S33" s="625"/>
      <c r="T33" s="625"/>
      <c r="U33" s="625"/>
      <c r="V33" s="625"/>
      <c r="W33" s="625"/>
      <c r="X33" s="623"/>
    </row>
    <row r="34" spans="1:28" x14ac:dyDescent="0.2">
      <c r="A34" s="594"/>
      <c r="B34" s="621" t="s">
        <v>57</v>
      </c>
      <c r="H34" s="603"/>
      <c r="I34" s="603"/>
      <c r="J34" s="603"/>
      <c r="K34" s="640">
        <f>SUM(K8:K33)</f>
        <v>63050.92</v>
      </c>
      <c r="L34" s="594"/>
      <c r="M34" s="608">
        <f>K34/$G$8</f>
        <v>6.3050920000000001</v>
      </c>
      <c r="N34" s="641">
        <f>M34/$K$87</f>
        <v>0.68931681928997568</v>
      </c>
      <c r="P34" s="623"/>
      <c r="Q34" s="625"/>
      <c r="R34" s="625"/>
      <c r="S34" s="625"/>
      <c r="T34" s="625"/>
      <c r="U34" s="625"/>
      <c r="V34" s="625"/>
      <c r="W34" s="625"/>
      <c r="X34" s="623"/>
    </row>
    <row r="35" spans="1:28" ht="7.5" customHeight="1" x14ac:dyDescent="0.2">
      <c r="A35" s="594"/>
      <c r="B35" s="594"/>
      <c r="C35" s="594"/>
      <c r="D35" s="594"/>
      <c r="E35" s="594"/>
      <c r="F35" s="594"/>
      <c r="G35" s="594"/>
      <c r="H35" s="594"/>
      <c r="I35" s="594"/>
      <c r="J35" s="594"/>
      <c r="K35" s="642"/>
      <c r="L35" s="594"/>
      <c r="P35" s="623"/>
      <c r="Q35" s="625"/>
      <c r="R35" s="625"/>
      <c r="S35" s="625"/>
      <c r="T35" s="625"/>
      <c r="U35" s="625"/>
      <c r="V35" s="625"/>
      <c r="W35" s="625"/>
      <c r="X35" s="623"/>
    </row>
    <row r="36" spans="1:28" x14ac:dyDescent="0.2">
      <c r="A36" s="594"/>
      <c r="B36" s="595" t="s">
        <v>12</v>
      </c>
      <c r="C36" s="603"/>
      <c r="D36" s="603"/>
      <c r="E36" s="603"/>
      <c r="F36" s="603"/>
      <c r="G36" s="603"/>
      <c r="H36" s="643">
        <v>0.11</v>
      </c>
      <c r="I36" s="603"/>
      <c r="J36" s="603"/>
      <c r="K36" s="608">
        <f>K34*H36</f>
        <v>6935.6012000000001</v>
      </c>
      <c r="L36" s="594"/>
      <c r="M36" s="608">
        <f>K36/$G$8</f>
        <v>0.69356012</v>
      </c>
      <c r="N36" s="641">
        <f>M36/$K$87</f>
        <v>7.5824850121897325E-2</v>
      </c>
      <c r="P36" s="623"/>
      <c r="Q36" s="625"/>
      <c r="R36" s="625"/>
      <c r="S36" s="625"/>
      <c r="T36" s="625"/>
      <c r="U36" s="625"/>
      <c r="V36" s="625"/>
      <c r="W36" s="625"/>
      <c r="X36" s="623"/>
    </row>
    <row r="37" spans="1:28" ht="7.5" customHeight="1" x14ac:dyDescent="0.2">
      <c r="A37" s="594"/>
      <c r="B37" s="603"/>
      <c r="C37" s="603"/>
      <c r="D37" s="603"/>
      <c r="E37" s="603"/>
      <c r="F37" s="603"/>
      <c r="G37" s="603"/>
      <c r="H37" s="644"/>
      <c r="I37" s="603"/>
      <c r="J37" s="603"/>
      <c r="K37" s="639"/>
      <c r="L37" s="594"/>
      <c r="P37" s="623"/>
      <c r="Q37" s="625"/>
      <c r="R37" s="625"/>
      <c r="S37" s="625"/>
      <c r="T37" s="625"/>
      <c r="U37" s="625"/>
      <c r="V37" s="625"/>
      <c r="W37" s="625"/>
      <c r="X37" s="623"/>
    </row>
    <row r="38" spans="1:28" x14ac:dyDescent="0.2">
      <c r="A38" s="594"/>
      <c r="B38" s="595" t="s">
        <v>23</v>
      </c>
      <c r="G38" s="603"/>
      <c r="H38" s="603"/>
      <c r="I38" s="603"/>
      <c r="J38" s="603"/>
      <c r="K38" s="640">
        <f>SUM(K34:K36)</f>
        <v>69986.521200000003</v>
      </c>
      <c r="L38" s="594"/>
      <c r="P38" s="623"/>
      <c r="Q38" s="625"/>
      <c r="R38" s="625"/>
      <c r="S38" s="625"/>
      <c r="T38" s="625"/>
      <c r="U38" s="625"/>
      <c r="V38" s="625"/>
      <c r="W38" s="625"/>
      <c r="X38" s="623"/>
    </row>
    <row r="39" spans="1:28" x14ac:dyDescent="0.2">
      <c r="A39" s="594"/>
      <c r="B39" s="595" t="s">
        <v>11</v>
      </c>
      <c r="F39" s="603"/>
      <c r="G39" s="603"/>
      <c r="H39" s="645">
        <f>(10.44%+0.03)</f>
        <v>0.13439999999999999</v>
      </c>
      <c r="I39" s="603"/>
      <c r="J39" s="603"/>
      <c r="K39" s="608">
        <f>H39*$K$38</f>
        <v>9406.18844928</v>
      </c>
      <c r="L39" s="594"/>
      <c r="M39" s="608">
        <f>K39/$G$8</f>
        <v>0.94061884492799996</v>
      </c>
      <c r="N39" s="641">
        <f>M39/$K$87</f>
        <v>0.10283504036895573</v>
      </c>
      <c r="O39" s="595">
        <v>1.8</v>
      </c>
      <c r="P39" s="623"/>
      <c r="Q39" s="625"/>
      <c r="R39" s="625"/>
      <c r="S39" s="625"/>
      <c r="T39" s="625"/>
      <c r="U39" s="625"/>
      <c r="V39" s="625"/>
      <c r="W39" s="625"/>
      <c r="X39" s="625"/>
      <c r="Y39" s="625"/>
      <c r="Z39" s="625"/>
      <c r="AA39" s="625"/>
    </row>
    <row r="40" spans="1:28" ht="12" customHeight="1" x14ac:dyDescent="0.2">
      <c r="A40" s="594"/>
      <c r="B40" s="603"/>
      <c r="C40" s="603"/>
      <c r="D40" s="603"/>
      <c r="E40" s="603"/>
      <c r="F40" s="603"/>
      <c r="G40" s="603"/>
      <c r="J40" s="603"/>
      <c r="K40" s="603"/>
      <c r="L40" s="594"/>
      <c r="P40" s="623"/>
      <c r="Q40" s="625"/>
      <c r="R40" s="625"/>
      <c r="S40" s="625"/>
      <c r="T40" s="625"/>
      <c r="U40" s="625"/>
      <c r="V40" s="625"/>
      <c r="W40" s="625"/>
      <c r="X40" s="625"/>
      <c r="Y40" s="625"/>
      <c r="Z40" s="625"/>
      <c r="AA40" s="625"/>
    </row>
    <row r="41" spans="1:28" x14ac:dyDescent="0.2">
      <c r="A41" s="594"/>
      <c r="B41" s="621" t="s">
        <v>189</v>
      </c>
      <c r="F41" s="603"/>
      <c r="G41" s="603"/>
      <c r="H41" s="603"/>
      <c r="I41" s="603"/>
      <c r="J41" s="603"/>
      <c r="K41" s="646">
        <f>SUM(K38:K40)</f>
        <v>79392.709649280005</v>
      </c>
      <c r="L41" s="594"/>
      <c r="M41" s="608">
        <f>K41/$G$8</f>
        <v>7.9392709649280002</v>
      </c>
      <c r="N41" s="641">
        <f>M41/$K$87</f>
        <v>0.86797670978082875</v>
      </c>
      <c r="P41" s="623"/>
      <c r="Q41" s="623"/>
      <c r="R41" s="623"/>
      <c r="S41" s="623"/>
      <c r="T41" s="623"/>
      <c r="U41" s="623"/>
      <c r="V41" s="623"/>
      <c r="W41" s="623"/>
      <c r="X41" s="623"/>
      <c r="Y41" s="623"/>
    </row>
    <row r="42" spans="1:28" x14ac:dyDescent="0.2">
      <c r="A42" s="594"/>
      <c r="B42" s="621"/>
      <c r="F42" s="603"/>
      <c r="G42" s="603"/>
      <c r="H42" s="647">
        <v>4.8000000000000001E-2</v>
      </c>
      <c r="I42" s="607" t="s">
        <v>91</v>
      </c>
      <c r="J42" s="603"/>
      <c r="K42" s="648"/>
      <c r="L42" s="594"/>
      <c r="P42" s="623"/>
      <c r="Q42" s="623"/>
      <c r="R42" s="649"/>
      <c r="S42" s="649"/>
      <c r="T42" s="649"/>
      <c r="U42" s="649"/>
      <c r="V42" s="649"/>
      <c r="W42" s="649"/>
      <c r="X42" s="649"/>
      <c r="Y42" s="649"/>
      <c r="Z42" s="649"/>
      <c r="AA42" s="649"/>
      <c r="AB42" s="649"/>
    </row>
    <row r="43" spans="1:28" x14ac:dyDescent="0.2">
      <c r="A43" s="594"/>
      <c r="B43" s="595" t="s">
        <v>89</v>
      </c>
      <c r="G43" s="902">
        <f>K41</f>
        <v>79392.709649280005</v>
      </c>
      <c r="H43" s="650">
        <v>1200000</v>
      </c>
      <c r="I43" s="607" t="s">
        <v>90</v>
      </c>
      <c r="J43" s="651">
        <f>((G43-H43)*H42)*(K41/G43)</f>
        <v>-53789.149936834561</v>
      </c>
      <c r="K43" s="623">
        <f>IF(J43&gt;0,J43,0)</f>
        <v>0</v>
      </c>
      <c r="L43" s="594"/>
      <c r="M43" s="608">
        <f>K43/$G$8</f>
        <v>0</v>
      </c>
      <c r="N43" s="641">
        <f>M43/$K$87</f>
        <v>0</v>
      </c>
      <c r="P43" s="623"/>
      <c r="Q43" s="623"/>
      <c r="R43" s="623"/>
      <c r="S43" s="623"/>
      <c r="T43" s="623"/>
      <c r="U43" s="623"/>
      <c r="V43" s="623"/>
      <c r="W43" s="623"/>
      <c r="X43" s="623"/>
    </row>
    <row r="44" spans="1:28" x14ac:dyDescent="0.2">
      <c r="A44" s="594"/>
      <c r="B44" s="621" t="s">
        <v>188</v>
      </c>
      <c r="F44" s="603"/>
      <c r="G44" s="603"/>
      <c r="H44" s="603"/>
      <c r="I44" s="603"/>
      <c r="J44" s="603"/>
      <c r="K44" s="646">
        <f>SUM(K41:K43)</f>
        <v>79392.709649280005</v>
      </c>
      <c r="L44" s="594"/>
      <c r="M44" s="608">
        <f>K44/$G$8</f>
        <v>7.9392709649280002</v>
      </c>
      <c r="N44" s="641">
        <f>M44/$K$87</f>
        <v>0.86797670978082875</v>
      </c>
      <c r="P44" s="623"/>
      <c r="Q44" s="623"/>
      <c r="R44" s="623"/>
      <c r="S44" s="623"/>
      <c r="T44" s="623"/>
      <c r="U44" s="623"/>
      <c r="V44" s="623"/>
      <c r="W44" s="623"/>
      <c r="X44" s="623"/>
    </row>
    <row r="45" spans="1:28" ht="17.25" customHeight="1" x14ac:dyDescent="0.2">
      <c r="A45" s="594"/>
      <c r="B45" s="594"/>
      <c r="C45" s="594"/>
      <c r="D45" s="594"/>
      <c r="E45" s="594"/>
      <c r="F45" s="594"/>
      <c r="G45" s="594"/>
      <c r="H45" s="594"/>
      <c r="I45" s="594"/>
      <c r="J45" s="594"/>
      <c r="K45" s="652"/>
      <c r="L45" s="594"/>
      <c r="P45" s="623"/>
      <c r="Q45" s="623"/>
      <c r="R45" s="623"/>
      <c r="S45" s="623"/>
      <c r="T45" s="623"/>
      <c r="U45" s="623"/>
      <c r="V45" s="623"/>
      <c r="W45" s="623"/>
      <c r="X45" s="623"/>
    </row>
    <row r="46" spans="1:28" ht="14.25" customHeight="1" x14ac:dyDescent="0.2">
      <c r="A46" s="594"/>
      <c r="B46" s="653" t="s">
        <v>95</v>
      </c>
      <c r="C46" s="603"/>
      <c r="D46" s="603"/>
      <c r="E46" s="603"/>
      <c r="F46" s="603"/>
      <c r="G46" s="603"/>
      <c r="H46" s="603"/>
      <c r="I46" s="603"/>
      <c r="J46" s="603"/>
      <c r="K46" s="654"/>
      <c r="L46" s="594"/>
      <c r="P46" s="623"/>
      <c r="Q46" s="623"/>
      <c r="R46" s="623"/>
      <c r="S46" s="623"/>
      <c r="T46" s="623"/>
      <c r="U46" s="623"/>
      <c r="V46" s="623"/>
      <c r="W46" s="623"/>
      <c r="X46" s="623"/>
    </row>
    <row r="47" spans="1:28" x14ac:dyDescent="0.2">
      <c r="A47" s="594"/>
      <c r="B47" s="655" t="s">
        <v>96</v>
      </c>
      <c r="C47" s="595" t="s">
        <v>98</v>
      </c>
      <c r="F47" s="603"/>
      <c r="G47" s="619">
        <v>0</v>
      </c>
      <c r="H47" s="627">
        <v>60.26</v>
      </c>
      <c r="I47" s="603"/>
      <c r="J47" s="603"/>
      <c r="K47" s="608">
        <f>G47*H47</f>
        <v>0</v>
      </c>
      <c r="L47" s="594"/>
      <c r="O47" s="595">
        <v>44635.280928159991</v>
      </c>
      <c r="P47" s="623"/>
      <c r="Q47" s="623"/>
      <c r="R47" s="623"/>
      <c r="S47" s="623"/>
      <c r="T47" s="623"/>
      <c r="U47" s="623"/>
      <c r="V47" s="623"/>
      <c r="W47" s="623"/>
      <c r="X47" s="623"/>
    </row>
    <row r="48" spans="1:28" x14ac:dyDescent="0.2">
      <c r="A48" s="594"/>
      <c r="B48" s="656" t="s">
        <v>8</v>
      </c>
      <c r="C48" s="603"/>
      <c r="D48" s="603"/>
      <c r="E48" s="603"/>
      <c r="F48" s="603"/>
      <c r="G48" s="657">
        <v>0</v>
      </c>
      <c r="H48" s="603"/>
      <c r="I48" s="603"/>
      <c r="J48" s="603"/>
      <c r="K48" s="608">
        <f>G48</f>
        <v>0</v>
      </c>
      <c r="L48" s="594"/>
      <c r="O48" s="608">
        <f>O47-K44</f>
        <v>-34757.428721120014</v>
      </c>
      <c r="P48" s="623"/>
      <c r="Q48" s="623"/>
      <c r="R48" s="623"/>
      <c r="S48" s="623"/>
      <c r="T48" s="623"/>
      <c r="U48" s="623"/>
      <c r="V48" s="623"/>
      <c r="W48" s="623"/>
      <c r="X48" s="623"/>
    </row>
    <row r="49" spans="1:24" x14ac:dyDescent="0.2">
      <c r="A49" s="594"/>
      <c r="B49" s="595" t="s">
        <v>58</v>
      </c>
      <c r="C49" s="603"/>
      <c r="D49" s="603"/>
      <c r="E49" s="603"/>
      <c r="F49" s="603"/>
      <c r="G49" s="657">
        <v>0</v>
      </c>
      <c r="H49" s="603"/>
      <c r="I49" s="603"/>
      <c r="J49" s="603"/>
      <c r="K49" s="608">
        <f>G49</f>
        <v>0</v>
      </c>
      <c r="L49" s="594"/>
      <c r="O49" s="665">
        <f>O48/O47</f>
        <v>-0.77869855411152722</v>
      </c>
      <c r="P49" s="623"/>
      <c r="Q49" s="623"/>
      <c r="R49" s="623"/>
      <c r="S49" s="623"/>
      <c r="T49" s="623"/>
      <c r="U49" s="623"/>
      <c r="V49" s="623"/>
      <c r="W49" s="623"/>
      <c r="X49" s="623"/>
    </row>
    <row r="50" spans="1:24" x14ac:dyDescent="0.2">
      <c r="A50" s="594"/>
      <c r="B50" s="656" t="s">
        <v>22</v>
      </c>
      <c r="C50" s="656"/>
      <c r="D50" s="656"/>
      <c r="E50" s="656"/>
      <c r="F50" s="603"/>
      <c r="G50" s="595">
        <f>F26*(G28)</f>
        <v>0</v>
      </c>
      <c r="H50" s="627">
        <v>37.270000000000003</v>
      </c>
      <c r="I50" s="603"/>
      <c r="J50" s="603"/>
      <c r="K50" s="658">
        <f>-1*H50*G50*G17</f>
        <v>0</v>
      </c>
      <c r="L50" s="594"/>
      <c r="P50" s="623"/>
      <c r="Q50" s="623"/>
      <c r="R50" s="623"/>
      <c r="S50" s="623"/>
      <c r="T50" s="623"/>
      <c r="U50" s="623"/>
      <c r="V50" s="623"/>
      <c r="W50" s="623"/>
      <c r="X50" s="623"/>
    </row>
    <row r="51" spans="1:24" ht="9" customHeight="1" x14ac:dyDescent="0.2">
      <c r="A51" s="594"/>
      <c r="B51" s="603"/>
      <c r="C51" s="603"/>
      <c r="D51" s="603"/>
      <c r="E51" s="603"/>
      <c r="F51" s="603"/>
      <c r="G51" s="603"/>
      <c r="H51" s="628"/>
      <c r="I51" s="603"/>
      <c r="J51" s="603"/>
      <c r="K51" s="658"/>
      <c r="L51" s="594"/>
      <c r="P51" s="623"/>
      <c r="Q51" s="623"/>
      <c r="R51" s="623"/>
      <c r="S51" s="623"/>
      <c r="T51" s="623"/>
      <c r="U51" s="623"/>
      <c r="V51" s="623"/>
      <c r="W51" s="623"/>
      <c r="X51" s="623"/>
    </row>
    <row r="52" spans="1:24" ht="15" customHeight="1" x14ac:dyDescent="0.2">
      <c r="A52" s="594"/>
      <c r="B52" s="653" t="s">
        <v>100</v>
      </c>
      <c r="C52" s="603"/>
      <c r="D52" s="603"/>
      <c r="E52" s="603"/>
      <c r="F52" s="603"/>
      <c r="G52" s="603"/>
      <c r="H52" s="628"/>
      <c r="I52" s="603"/>
      <c r="J52" s="603"/>
      <c r="K52" s="658"/>
      <c r="L52" s="594"/>
      <c r="P52" s="623"/>
      <c r="Q52" s="623"/>
      <c r="R52" s="623"/>
      <c r="S52" s="623"/>
      <c r="T52" s="623"/>
      <c r="U52" s="623"/>
      <c r="V52" s="623"/>
      <c r="W52" s="623"/>
      <c r="X52" s="623"/>
    </row>
    <row r="53" spans="1:24" x14ac:dyDescent="0.2">
      <c r="A53" s="594"/>
      <c r="B53" s="655" t="s">
        <v>97</v>
      </c>
      <c r="F53" s="603"/>
      <c r="G53" s="657">
        <v>0</v>
      </c>
      <c r="H53" s="628"/>
      <c r="I53" s="603"/>
      <c r="J53" s="603"/>
      <c r="K53" s="608">
        <f>G53</f>
        <v>0</v>
      </c>
      <c r="L53" s="594"/>
      <c r="P53" s="623"/>
      <c r="Q53" s="623"/>
      <c r="R53" s="623"/>
      <c r="S53" s="623"/>
      <c r="T53" s="623"/>
      <c r="U53" s="623"/>
      <c r="V53" s="623"/>
      <c r="W53" s="623"/>
      <c r="X53" s="623"/>
    </row>
    <row r="54" spans="1:24" x14ac:dyDescent="0.2">
      <c r="A54" s="594"/>
      <c r="B54" s="655" t="s">
        <v>93</v>
      </c>
      <c r="C54" s="655" t="s">
        <v>102</v>
      </c>
      <c r="D54" s="655"/>
      <c r="E54" s="655"/>
      <c r="F54" s="603"/>
      <c r="G54" s="619">
        <v>0</v>
      </c>
      <c r="H54" s="627">
        <v>0.95</v>
      </c>
      <c r="I54" s="603"/>
      <c r="J54" s="603"/>
      <c r="K54" s="608">
        <f>H54*G54*G55*G17</f>
        <v>0</v>
      </c>
      <c r="L54" s="594"/>
      <c r="P54" s="623"/>
      <c r="Q54" s="623"/>
      <c r="R54" s="623"/>
      <c r="S54" s="623"/>
      <c r="T54" s="623"/>
      <c r="U54" s="623"/>
      <c r="V54" s="623"/>
      <c r="W54" s="623"/>
      <c r="X54" s="623"/>
    </row>
    <row r="55" spans="1:24" x14ac:dyDescent="0.2">
      <c r="A55" s="594"/>
      <c r="B55" s="655"/>
      <c r="C55" s="655" t="s">
        <v>103</v>
      </c>
      <c r="D55" s="655"/>
      <c r="E55" s="655"/>
      <c r="F55" s="603"/>
      <c r="G55" s="619">
        <v>0</v>
      </c>
      <c r="H55" s="629"/>
      <c r="I55" s="603"/>
      <c r="J55" s="603"/>
      <c r="K55" s="608"/>
      <c r="L55" s="594"/>
      <c r="P55" s="623"/>
      <c r="Q55" s="623"/>
      <c r="R55" s="623"/>
      <c r="S55" s="623"/>
      <c r="T55" s="623"/>
      <c r="U55" s="623"/>
      <c r="V55" s="623"/>
      <c r="W55" s="623"/>
      <c r="X55" s="623"/>
    </row>
    <row r="56" spans="1:24" x14ac:dyDescent="0.2">
      <c r="A56" s="594"/>
      <c r="B56" s="655"/>
      <c r="C56" s="655" t="s">
        <v>102</v>
      </c>
      <c r="D56" s="655"/>
      <c r="E56" s="655"/>
      <c r="F56" s="603"/>
      <c r="G56" s="619">
        <v>0</v>
      </c>
      <c r="H56" s="629">
        <f>H54</f>
        <v>0.95</v>
      </c>
      <c r="I56" s="603"/>
      <c r="J56" s="603"/>
      <c r="K56" s="608">
        <f>H56*G56*G57*G17</f>
        <v>0</v>
      </c>
      <c r="L56" s="594"/>
      <c r="P56" s="623"/>
      <c r="Q56" s="623"/>
      <c r="R56" s="623"/>
      <c r="S56" s="623"/>
      <c r="T56" s="623"/>
      <c r="U56" s="623"/>
      <c r="V56" s="623"/>
      <c r="W56" s="623"/>
      <c r="X56" s="623"/>
    </row>
    <row r="57" spans="1:24" x14ac:dyDescent="0.2">
      <c r="A57" s="594"/>
      <c r="B57" s="655"/>
      <c r="C57" s="655" t="s">
        <v>103</v>
      </c>
      <c r="D57" s="655"/>
      <c r="E57" s="655"/>
      <c r="F57" s="603"/>
      <c r="G57" s="619">
        <v>0</v>
      </c>
      <c r="H57" s="629"/>
      <c r="I57" s="603"/>
      <c r="J57" s="603"/>
      <c r="K57" s="608"/>
      <c r="L57" s="594"/>
      <c r="P57" s="623"/>
      <c r="Q57" s="623"/>
      <c r="R57" s="623"/>
      <c r="S57" s="623"/>
      <c r="T57" s="623"/>
      <c r="U57" s="623"/>
      <c r="V57" s="623"/>
      <c r="W57" s="623"/>
      <c r="X57" s="623"/>
    </row>
    <row r="58" spans="1:24" x14ac:dyDescent="0.2">
      <c r="A58" s="594"/>
      <c r="B58" s="655" t="s">
        <v>225</v>
      </c>
      <c r="F58" s="603"/>
      <c r="G58" s="619">
        <v>0</v>
      </c>
      <c r="H58" s="627">
        <v>17.89</v>
      </c>
      <c r="I58" s="603"/>
      <c r="J58" s="603"/>
      <c r="K58" s="608">
        <f>H58*G58*G17</f>
        <v>0</v>
      </c>
      <c r="L58" s="594"/>
      <c r="P58" s="623"/>
      <c r="Q58" s="623"/>
      <c r="R58" s="623"/>
      <c r="S58" s="623"/>
      <c r="T58" s="623"/>
      <c r="U58" s="623"/>
      <c r="V58" s="623"/>
      <c r="W58" s="623"/>
      <c r="X58" s="623"/>
    </row>
    <row r="59" spans="1:24" ht="5.25" customHeight="1" x14ac:dyDescent="0.2">
      <c r="A59" s="594"/>
      <c r="B59" s="603"/>
      <c r="C59" s="603"/>
      <c r="D59" s="603"/>
      <c r="E59" s="603"/>
      <c r="F59" s="603"/>
      <c r="G59" s="603"/>
      <c r="H59" s="603"/>
      <c r="I59" s="603"/>
      <c r="J59" s="603"/>
      <c r="K59" s="603"/>
      <c r="L59" s="594"/>
      <c r="P59" s="623"/>
      <c r="Q59" s="623"/>
      <c r="R59" s="623"/>
      <c r="S59" s="623"/>
      <c r="T59" s="623"/>
      <c r="U59" s="623"/>
      <c r="V59" s="623"/>
      <c r="W59" s="623"/>
      <c r="X59" s="623"/>
    </row>
    <row r="60" spans="1:24" x14ac:dyDescent="0.2">
      <c r="A60" s="594"/>
      <c r="B60" s="607" t="s">
        <v>92</v>
      </c>
      <c r="C60" s="595" t="s">
        <v>17</v>
      </c>
      <c r="F60" s="603"/>
      <c r="G60" s="619">
        <v>0</v>
      </c>
      <c r="H60" s="629">
        <f>H54</f>
        <v>0.95</v>
      </c>
      <c r="I60" s="603"/>
      <c r="J60" s="603"/>
      <c r="K60" s="608">
        <f>H60*G60</f>
        <v>0</v>
      </c>
      <c r="L60" s="594"/>
      <c r="P60" s="608"/>
      <c r="Q60" s="610"/>
    </row>
    <row r="61" spans="1:24" x14ac:dyDescent="0.2">
      <c r="A61" s="594"/>
      <c r="B61" s="603"/>
      <c r="C61" s="595" t="s">
        <v>21</v>
      </c>
      <c r="F61" s="603"/>
      <c r="G61" s="619">
        <v>0</v>
      </c>
      <c r="H61" s="627">
        <v>4.25</v>
      </c>
      <c r="I61" s="603"/>
      <c r="J61" s="603"/>
      <c r="K61" s="608">
        <f>H61*G61</f>
        <v>0</v>
      </c>
      <c r="L61" s="594"/>
      <c r="P61" s="608"/>
      <c r="Q61" s="610"/>
    </row>
    <row r="62" spans="1:24" ht="6.75" customHeight="1" x14ac:dyDescent="0.2">
      <c r="A62" s="594"/>
      <c r="B62" s="603"/>
      <c r="C62" s="603"/>
      <c r="D62" s="603"/>
      <c r="E62" s="603"/>
      <c r="F62" s="603"/>
      <c r="G62" s="603"/>
      <c r="H62" s="628"/>
      <c r="I62" s="603"/>
      <c r="J62" s="603"/>
      <c r="K62" s="628"/>
      <c r="L62" s="594"/>
      <c r="P62" s="608"/>
      <c r="Q62" s="610"/>
    </row>
    <row r="63" spans="1:24" x14ac:dyDescent="0.2">
      <c r="A63" s="594"/>
      <c r="B63" s="595" t="s">
        <v>99</v>
      </c>
      <c r="F63" s="603"/>
      <c r="G63" s="657"/>
      <c r="H63" s="628"/>
      <c r="I63" s="603"/>
      <c r="J63" s="603"/>
      <c r="K63" s="608">
        <f>G63</f>
        <v>0</v>
      </c>
      <c r="L63" s="594"/>
      <c r="P63" s="608"/>
      <c r="Q63" s="610"/>
    </row>
    <row r="64" spans="1:24" ht="12.75" customHeight="1" x14ac:dyDescent="0.2">
      <c r="A64" s="594"/>
      <c r="B64" s="603"/>
      <c r="C64" s="603"/>
      <c r="D64" s="603"/>
      <c r="E64" s="603"/>
      <c r="F64" s="603"/>
      <c r="G64" s="603"/>
      <c r="H64" s="603"/>
      <c r="I64" s="603"/>
      <c r="J64" s="603"/>
      <c r="K64" s="603"/>
      <c r="L64" s="594"/>
      <c r="P64" s="608"/>
      <c r="Q64" s="610"/>
    </row>
    <row r="65" spans="1:23" x14ac:dyDescent="0.2">
      <c r="A65" s="594"/>
      <c r="B65" s="659" t="s">
        <v>51</v>
      </c>
      <c r="F65" s="603"/>
      <c r="G65" s="603"/>
      <c r="H65" s="603"/>
      <c r="I65" s="603"/>
      <c r="J65" s="603"/>
      <c r="K65" s="660">
        <f>SUM(K44:K64)</f>
        <v>79392.709649280005</v>
      </c>
      <c r="L65" s="594"/>
      <c r="M65" s="608">
        <f>K65/$G$8</f>
        <v>7.9392709649280002</v>
      </c>
      <c r="N65" s="641">
        <f>M65/$K$87</f>
        <v>0.86797670978082875</v>
      </c>
      <c r="O65" s="661"/>
      <c r="P65" s="608">
        <v>74587.273271679995</v>
      </c>
      <c r="Q65" s="608">
        <f>K65-P65</f>
        <v>4805.43637760001</v>
      </c>
      <c r="S65" s="595">
        <v>43313.978999200001</v>
      </c>
    </row>
    <row r="66" spans="1:23" ht="7.5" customHeight="1" x14ac:dyDescent="0.2">
      <c r="A66" s="594"/>
      <c r="B66" s="594"/>
      <c r="C66" s="594"/>
      <c r="D66" s="594"/>
      <c r="E66" s="594"/>
      <c r="F66" s="594"/>
      <c r="G66" s="594"/>
      <c r="H66" s="594"/>
      <c r="I66" s="594"/>
      <c r="J66" s="594"/>
      <c r="K66" s="662"/>
      <c r="L66" s="594"/>
      <c r="Q66" s="608"/>
    </row>
    <row r="67" spans="1:23" x14ac:dyDescent="0.2">
      <c r="A67" s="594"/>
      <c r="B67" s="595" t="s">
        <v>10</v>
      </c>
      <c r="F67" s="603"/>
      <c r="G67" s="603"/>
      <c r="H67" s="603"/>
      <c r="I67" s="603"/>
      <c r="J67" s="603"/>
      <c r="K67" s="663">
        <f>K65/G8</f>
        <v>7.9392709649280002</v>
      </c>
      <c r="L67" s="594"/>
      <c r="M67" s="641"/>
      <c r="N67" s="641">
        <f>K67/$K$87</f>
        <v>0.86797670978082875</v>
      </c>
      <c r="P67" s="623">
        <v>7.458727327167999</v>
      </c>
      <c r="Q67" s="608">
        <f t="shared" ref="Q67:Q87" si="1">K67-P67</f>
        <v>0.4805436377600012</v>
      </c>
      <c r="R67" s="665"/>
      <c r="S67" s="595">
        <v>8.6627957998399996</v>
      </c>
      <c r="V67" s="664"/>
      <c r="W67" s="665"/>
    </row>
    <row r="68" spans="1:23" ht="6.75" customHeight="1" x14ac:dyDescent="0.2">
      <c r="A68" s="594"/>
      <c r="B68" s="603"/>
      <c r="C68" s="603"/>
      <c r="D68" s="603"/>
      <c r="E68" s="603"/>
      <c r="F68" s="603"/>
      <c r="G68" s="603"/>
      <c r="H68" s="603"/>
      <c r="I68" s="603"/>
      <c r="J68" s="603"/>
      <c r="K68" s="666"/>
      <c r="L68" s="594"/>
      <c r="P68" s="623"/>
      <c r="Q68" s="608"/>
      <c r="R68" s="665"/>
    </row>
    <row r="69" spans="1:23" ht="12" customHeight="1" x14ac:dyDescent="0.2">
      <c r="A69" s="594"/>
      <c r="B69" s="621" t="s">
        <v>109</v>
      </c>
      <c r="C69" s="603"/>
      <c r="D69" s="603"/>
      <c r="E69" s="603"/>
      <c r="F69" s="603"/>
      <c r="G69" s="603"/>
      <c r="H69" s="603"/>
      <c r="I69" s="603"/>
      <c r="J69" s="603"/>
      <c r="K69" s="666"/>
      <c r="L69" s="594"/>
      <c r="P69" s="623"/>
      <c r="Q69" s="608"/>
      <c r="R69" s="665"/>
    </row>
    <row r="70" spans="1:23" ht="12" customHeight="1" x14ac:dyDescent="0.2">
      <c r="A70" s="594"/>
      <c r="B70" s="621"/>
      <c r="C70" s="603"/>
      <c r="D70" s="603"/>
      <c r="E70" s="603"/>
      <c r="F70" s="603"/>
      <c r="G70" s="603"/>
      <c r="H70" s="603"/>
      <c r="I70" s="603"/>
      <c r="J70" s="603"/>
      <c r="K70" s="666"/>
      <c r="L70" s="594"/>
      <c r="P70" s="623"/>
      <c r="Q70" s="608"/>
      <c r="R70" s="665"/>
    </row>
    <row r="71" spans="1:23" ht="12" customHeight="1" x14ac:dyDescent="0.2">
      <c r="A71" s="594"/>
      <c r="B71" s="656" t="s">
        <v>311</v>
      </c>
      <c r="D71" s="683">
        <v>10</v>
      </c>
      <c r="E71" s="595">
        <f>G13+G18+G20+G22+F26+G30+G31+G32</f>
        <v>12</v>
      </c>
      <c r="F71" s="632">
        <f>(ROUND(G16/19,1))+(IF(G16&gt;19,1,0))</f>
        <v>3.9</v>
      </c>
      <c r="G71" s="901">
        <f>D71*E71*F71</f>
        <v>468</v>
      </c>
      <c r="H71" s="603"/>
      <c r="I71" s="603"/>
      <c r="J71" s="651"/>
      <c r="K71" s="684">
        <f>G71</f>
        <v>468</v>
      </c>
      <c r="L71" s="594"/>
      <c r="M71" s="608">
        <f>K71/$G$8</f>
        <v>4.6800000000000001E-2</v>
      </c>
      <c r="N71" s="641">
        <f>M71/$K$87</f>
        <v>5.1165037945157445E-3</v>
      </c>
      <c r="P71" s="623">
        <v>468</v>
      </c>
      <c r="Q71" s="608">
        <f t="shared" si="1"/>
        <v>0</v>
      </c>
      <c r="R71" s="665"/>
      <c r="S71" s="595">
        <v>310</v>
      </c>
    </row>
    <row r="72" spans="1:23" ht="12" customHeight="1" x14ac:dyDescent="0.2">
      <c r="A72" s="594"/>
      <c r="B72" s="621"/>
      <c r="C72" s="603"/>
      <c r="D72" s="603"/>
      <c r="E72" s="603"/>
      <c r="F72" s="603"/>
      <c r="G72" s="603"/>
      <c r="H72" s="603"/>
      <c r="I72" s="603"/>
      <c r="J72" s="603"/>
      <c r="K72" s="666"/>
      <c r="L72" s="594"/>
      <c r="P72" s="623"/>
      <c r="Q72" s="608"/>
      <c r="R72" s="665"/>
    </row>
    <row r="73" spans="1:23" ht="12" customHeight="1" x14ac:dyDescent="0.2">
      <c r="A73" s="594"/>
      <c r="B73" s="656" t="s">
        <v>312</v>
      </c>
      <c r="D73" s="683">
        <v>3</v>
      </c>
      <c r="E73" s="595">
        <f>E71</f>
        <v>12</v>
      </c>
      <c r="F73" s="632">
        <f>G16/4</f>
        <v>14</v>
      </c>
      <c r="G73" s="901">
        <f>D73*E73*F73</f>
        <v>504</v>
      </c>
      <c r="H73" s="603"/>
      <c r="I73" s="603"/>
      <c r="J73" s="651"/>
      <c r="K73" s="684">
        <f>G73</f>
        <v>504</v>
      </c>
      <c r="L73" s="594"/>
      <c r="M73" s="608">
        <f>K73/$G$8</f>
        <v>5.04E-2</v>
      </c>
      <c r="N73" s="641">
        <f>M73/$K$87</f>
        <v>5.5100810094784935E-3</v>
      </c>
      <c r="P73" s="623">
        <v>504</v>
      </c>
      <c r="Q73" s="608">
        <f t="shared" si="1"/>
        <v>0</v>
      </c>
      <c r="R73" s="665"/>
      <c r="S73" s="595">
        <v>300</v>
      </c>
    </row>
    <row r="74" spans="1:23" ht="12" customHeight="1" x14ac:dyDescent="0.2">
      <c r="A74" s="594"/>
      <c r="B74" s="656"/>
      <c r="C74" s="603"/>
      <c r="D74" s="603"/>
      <c r="E74" s="603"/>
      <c r="F74" s="603"/>
      <c r="G74" s="603"/>
      <c r="H74" s="603"/>
      <c r="I74" s="603"/>
      <c r="J74" s="651"/>
      <c r="L74" s="594"/>
      <c r="P74" s="623"/>
      <c r="Q74" s="608"/>
      <c r="R74" s="665"/>
    </row>
    <row r="75" spans="1:23" ht="12" customHeight="1" x14ac:dyDescent="0.2">
      <c r="A75" s="594"/>
      <c r="B75" s="656" t="s">
        <v>313</v>
      </c>
      <c r="D75" s="683">
        <v>3</v>
      </c>
      <c r="E75" s="595">
        <f>E73</f>
        <v>12</v>
      </c>
      <c r="F75" s="632">
        <f>F73</f>
        <v>14</v>
      </c>
      <c r="G75" s="901">
        <f>D75*E75*F75</f>
        <v>504</v>
      </c>
      <c r="H75" s="603"/>
      <c r="I75" s="603"/>
      <c r="J75" s="651"/>
      <c r="K75" s="684">
        <f>G75</f>
        <v>504</v>
      </c>
      <c r="L75" s="594"/>
      <c r="M75" s="608">
        <f>K75/$G$8</f>
        <v>5.04E-2</v>
      </c>
      <c r="N75" s="641">
        <f>M75/$K$87</f>
        <v>5.5100810094784935E-3</v>
      </c>
      <c r="P75" s="623">
        <v>504</v>
      </c>
      <c r="Q75" s="608">
        <f t="shared" si="1"/>
        <v>0</v>
      </c>
      <c r="R75" s="665"/>
      <c r="S75" s="595">
        <v>300</v>
      </c>
    </row>
    <row r="76" spans="1:23" ht="12" customHeight="1" x14ac:dyDescent="0.2">
      <c r="A76" s="594"/>
      <c r="B76" s="621"/>
      <c r="C76" s="603"/>
      <c r="D76" s="603"/>
      <c r="E76" s="603"/>
      <c r="F76" s="603"/>
      <c r="G76" s="603"/>
      <c r="H76" s="603"/>
      <c r="I76" s="603"/>
      <c r="J76" s="603"/>
      <c r="K76" s="666"/>
      <c r="L76" s="594"/>
      <c r="P76" s="623"/>
      <c r="Q76" s="608"/>
      <c r="R76" s="665"/>
    </row>
    <row r="77" spans="1:23" x14ac:dyDescent="0.2">
      <c r="A77" s="594"/>
      <c r="B77" s="656" t="s">
        <v>314</v>
      </c>
      <c r="G77" s="657">
        <v>200</v>
      </c>
      <c r="H77" s="603"/>
      <c r="I77" s="603"/>
      <c r="J77" s="651">
        <f>G77*G27</f>
        <v>0</v>
      </c>
      <c r="K77" s="595">
        <f>IF(J77&gt;J79,J77,0)</f>
        <v>0</v>
      </c>
      <c r="L77" s="594"/>
      <c r="P77" s="667">
        <v>0</v>
      </c>
      <c r="Q77" s="608">
        <f t="shared" si="1"/>
        <v>0</v>
      </c>
      <c r="R77" s="665"/>
      <c r="S77" s="595">
        <v>0</v>
      </c>
    </row>
    <row r="78" spans="1:23" ht="9.75" customHeight="1" x14ac:dyDescent="0.2">
      <c r="A78" s="594"/>
      <c r="B78" s="655" t="s">
        <v>106</v>
      </c>
      <c r="C78" s="603"/>
      <c r="D78" s="603"/>
      <c r="E78" s="603"/>
      <c r="F78" s="603"/>
      <c r="G78" s="668">
        <v>0.35</v>
      </c>
      <c r="H78" s="603"/>
      <c r="I78" s="603"/>
      <c r="J78" s="669"/>
      <c r="K78" s="603"/>
      <c r="L78" s="594"/>
      <c r="P78" s="623"/>
      <c r="Q78" s="608"/>
      <c r="R78" s="665"/>
    </row>
    <row r="79" spans="1:23" x14ac:dyDescent="0.2">
      <c r="A79" s="594"/>
      <c r="B79" s="656" t="s">
        <v>307</v>
      </c>
      <c r="G79" s="670">
        <v>0.5</v>
      </c>
      <c r="H79" s="603"/>
      <c r="I79" s="603"/>
      <c r="J79" s="651">
        <f>IF((G77*G17)&gt;(G79*G8),(G77*G17),(G79*G8))</f>
        <v>5000</v>
      </c>
      <c r="K79" s="595">
        <f>IF(J79&gt;J77,J79,0)</f>
        <v>5000</v>
      </c>
      <c r="L79" s="594"/>
      <c r="M79" s="608">
        <f>K79/$G$8</f>
        <v>0.5</v>
      </c>
      <c r="N79" s="641">
        <f>M79/$K$87</f>
        <v>5.4663502078159662E-2</v>
      </c>
      <c r="P79" s="623">
        <v>5000</v>
      </c>
      <c r="Q79" s="608">
        <f t="shared" si="1"/>
        <v>0</v>
      </c>
      <c r="R79" s="665"/>
      <c r="S79" s="595">
        <v>2500</v>
      </c>
    </row>
    <row r="80" spans="1:23" ht="7.5" customHeight="1" x14ac:dyDescent="0.2">
      <c r="A80" s="594"/>
      <c r="B80" s="603"/>
      <c r="C80" s="603"/>
      <c r="D80" s="603"/>
      <c r="E80" s="603"/>
      <c r="F80" s="603"/>
      <c r="G80" s="603"/>
      <c r="H80" s="603"/>
      <c r="I80" s="603"/>
      <c r="J80" s="603"/>
      <c r="K80" s="603"/>
      <c r="L80" s="594"/>
      <c r="P80" s="623"/>
      <c r="Q80" s="608"/>
      <c r="R80" s="665"/>
    </row>
    <row r="81" spans="1:26" ht="13.5" thickBot="1" x14ac:dyDescent="0.25">
      <c r="A81" s="594"/>
      <c r="B81" s="671" t="s">
        <v>52</v>
      </c>
      <c r="C81" s="672"/>
      <c r="G81" s="603"/>
      <c r="H81" s="603"/>
      <c r="I81" s="603"/>
      <c r="J81" s="603"/>
      <c r="K81" s="673">
        <f>K65+K77+K75+K79+K73+K71</f>
        <v>85868.709649280005</v>
      </c>
      <c r="L81" s="594"/>
      <c r="P81" s="623">
        <v>81063.273271679995</v>
      </c>
      <c r="Q81" s="608">
        <f t="shared" si="1"/>
        <v>4805.43637760001</v>
      </c>
      <c r="R81" s="665"/>
      <c r="S81" s="595">
        <v>46723.978999200001</v>
      </c>
    </row>
    <row r="82" spans="1:26" ht="7.5" customHeight="1" thickTop="1" x14ac:dyDescent="0.2">
      <c r="A82" s="594"/>
      <c r="B82" s="603"/>
      <c r="C82" s="603"/>
      <c r="D82" s="603"/>
      <c r="E82" s="603"/>
      <c r="F82" s="603"/>
      <c r="G82" s="603"/>
      <c r="H82" s="603"/>
      <c r="I82" s="603"/>
      <c r="J82" s="603"/>
      <c r="K82" s="603"/>
      <c r="L82" s="594"/>
      <c r="P82" s="623"/>
      <c r="Q82" s="608"/>
      <c r="R82" s="665"/>
    </row>
    <row r="83" spans="1:26" ht="15" x14ac:dyDescent="0.25">
      <c r="A83" s="594"/>
      <c r="B83" s="595" t="s">
        <v>53</v>
      </c>
      <c r="F83" s="603"/>
      <c r="G83" s="603"/>
      <c r="H83" s="603"/>
      <c r="I83" s="603"/>
      <c r="J83" s="603"/>
      <c r="K83" s="674">
        <f>K81/G8</f>
        <v>8.5868709649279999</v>
      </c>
      <c r="L83" s="594"/>
      <c r="N83" s="641">
        <f>K83/$K$87</f>
        <v>0.9387768776724611</v>
      </c>
      <c r="P83" s="623">
        <v>8.1063273271679996</v>
      </c>
      <c r="Q83" s="608">
        <f t="shared" si="1"/>
        <v>0.48054363776000031</v>
      </c>
      <c r="R83" s="665"/>
      <c r="S83" s="595">
        <v>9.34479579984</v>
      </c>
      <c r="V83" s="664"/>
      <c r="W83" s="665"/>
      <c r="Y83" s="664"/>
      <c r="Z83" s="665"/>
    </row>
    <row r="84" spans="1:26" ht="7.5" customHeight="1" x14ac:dyDescent="0.2">
      <c r="A84" s="594"/>
      <c r="B84" s="603"/>
      <c r="C84" s="603"/>
      <c r="D84" s="603"/>
      <c r="E84" s="603"/>
      <c r="F84" s="603"/>
      <c r="G84" s="603"/>
      <c r="H84" s="603"/>
      <c r="I84" s="603"/>
      <c r="J84" s="603"/>
      <c r="K84" s="603"/>
      <c r="L84" s="594"/>
      <c r="P84" s="623"/>
      <c r="Q84" s="608"/>
      <c r="R84" s="665"/>
    </row>
    <row r="85" spans="1:26" x14ac:dyDescent="0.2">
      <c r="A85" s="594"/>
      <c r="B85" s="595" t="s">
        <v>54</v>
      </c>
      <c r="C85" s="595" t="s">
        <v>55</v>
      </c>
      <c r="G85" s="657">
        <v>400</v>
      </c>
      <c r="H85" s="603"/>
      <c r="I85" s="603"/>
      <c r="J85" s="603"/>
      <c r="K85" s="623">
        <f>G85*G17/G8</f>
        <v>0.56000000000000005</v>
      </c>
      <c r="L85" s="594"/>
      <c r="N85" s="641">
        <f>K85/$K$87</f>
        <v>6.1223122327538827E-2</v>
      </c>
      <c r="P85" s="623">
        <v>0.56000000000000005</v>
      </c>
      <c r="Q85" s="608">
        <f t="shared" si="1"/>
        <v>0</v>
      </c>
      <c r="R85" s="665"/>
      <c r="S85" s="595">
        <v>0.8</v>
      </c>
    </row>
    <row r="86" spans="1:26" ht="7.5" customHeight="1" x14ac:dyDescent="0.2">
      <c r="A86" s="594"/>
      <c r="B86" s="603"/>
      <c r="C86" s="603"/>
      <c r="D86" s="603"/>
      <c r="E86" s="603"/>
      <c r="F86" s="603"/>
      <c r="G86" s="603"/>
      <c r="H86" s="603"/>
      <c r="I86" s="603"/>
      <c r="J86" s="603"/>
      <c r="K86" s="666"/>
      <c r="L86" s="594"/>
      <c r="N86" s="641"/>
      <c r="P86" s="623"/>
      <c r="Q86" s="608"/>
      <c r="R86" s="665"/>
    </row>
    <row r="87" spans="1:26" ht="15" x14ac:dyDescent="0.25">
      <c r="A87" s="594"/>
      <c r="B87" s="675" t="s">
        <v>56</v>
      </c>
      <c r="C87" s="675"/>
      <c r="D87" s="621"/>
      <c r="E87" s="621"/>
      <c r="F87" s="600"/>
      <c r="G87" s="600"/>
      <c r="H87" s="600"/>
      <c r="I87" s="600"/>
      <c r="J87" s="600"/>
      <c r="K87" s="676">
        <f>SUM(K83:K86)</f>
        <v>9.1468709649280004</v>
      </c>
      <c r="L87" s="594"/>
      <c r="N87" s="641">
        <f t="shared" ref="N87" si="2">K87/$K$87</f>
        <v>1</v>
      </c>
      <c r="P87" s="623">
        <v>8.6663273271680001</v>
      </c>
      <c r="Q87" s="608">
        <f t="shared" si="1"/>
        <v>0.48054363776000031</v>
      </c>
      <c r="R87" s="665">
        <f>Q87/P87</f>
        <v>5.5449513919644818E-2</v>
      </c>
      <c r="S87" s="595">
        <v>10.144795799840001</v>
      </c>
      <c r="T87" s="664">
        <f>K87-S87</f>
        <v>-0.99792483491200024</v>
      </c>
      <c r="U87" s="664">
        <f>T87/S87</f>
        <v>-9.836815393837095E-2</v>
      </c>
      <c r="V87" s="664"/>
      <c r="W87" s="665"/>
      <c r="Y87" s="664"/>
      <c r="Z87" s="665"/>
    </row>
    <row r="88" spans="1:26" ht="7.5" customHeight="1" x14ac:dyDescent="0.2">
      <c r="A88" s="594"/>
      <c r="B88" s="603"/>
      <c r="C88" s="603"/>
      <c r="D88" s="603"/>
      <c r="E88" s="603"/>
      <c r="F88" s="603"/>
      <c r="G88" s="603"/>
      <c r="H88" s="603"/>
      <c r="I88" s="603"/>
      <c r="J88" s="603"/>
      <c r="K88" s="668"/>
      <c r="L88" s="594"/>
    </row>
    <row r="89" spans="1:26" x14ac:dyDescent="0.2">
      <c r="A89" s="594"/>
      <c r="B89" s="594"/>
      <c r="C89" s="594"/>
      <c r="D89" s="594"/>
      <c r="E89" s="594"/>
      <c r="F89" s="594"/>
      <c r="G89" s="594"/>
      <c r="H89" s="594"/>
      <c r="I89" s="594"/>
      <c r="J89" s="594"/>
      <c r="K89" s="594"/>
      <c r="L89" s="594"/>
    </row>
    <row r="91" spans="1:26" ht="24.75" customHeight="1" x14ac:dyDescent="0.2">
      <c r="B91" s="905" t="s">
        <v>185</v>
      </c>
      <c r="C91" s="905"/>
      <c r="D91" s="905"/>
      <c r="E91" s="905"/>
      <c r="F91" s="905"/>
      <c r="G91" s="905"/>
      <c r="H91" s="905"/>
      <c r="I91" s="905"/>
      <c r="J91" s="905"/>
      <c r="K91" s="905"/>
      <c r="L91" s="905"/>
      <c r="M91" s="677"/>
      <c r="N91" s="677"/>
      <c r="O91" s="677"/>
    </row>
    <row r="92" spans="1:26" x14ac:dyDescent="0.2">
      <c r="P92" s="664"/>
    </row>
    <row r="93" spans="1:26" x14ac:dyDescent="0.2">
      <c r="O93" s="595">
        <v>8.0500000000000007</v>
      </c>
    </row>
    <row r="94" spans="1:26" x14ac:dyDescent="0.2">
      <c r="O94" s="664">
        <f>K83-O93</f>
        <v>0.53687096492799924</v>
      </c>
    </row>
    <row r="95" spans="1:26" x14ac:dyDescent="0.2">
      <c r="O95" s="1185">
        <f>O94/O93</f>
        <v>6.6692045332670702E-2</v>
      </c>
    </row>
    <row r="102" spans="11:11" x14ac:dyDescent="0.2">
      <c r="K102" s="623"/>
    </row>
  </sheetData>
  <mergeCells count="5">
    <mergeCell ref="B2:K2"/>
    <mergeCell ref="D27:E27"/>
    <mergeCell ref="B91:L91"/>
    <mergeCell ref="D26:E26"/>
    <mergeCell ref="P10:U12"/>
  </mergeCells>
  <phoneticPr fontId="3" type="noConversion"/>
  <pageMargins left="0.35" right="0.35" top="0.54" bottom="1" header="0.32" footer="0.5"/>
  <pageSetup scale="99" orientation="portrait" r:id="rId1"/>
  <headerFooter alignWithMargins="0"/>
  <ignoredErrors>
    <ignoredError sqref="G11"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20ED1-6060-4801-8840-0C1244137A74}">
  <dimension ref="A1:R80"/>
  <sheetViews>
    <sheetView zoomScaleNormal="100" workbookViewId="0">
      <selection activeCell="F9" sqref="F9"/>
    </sheetView>
  </sheetViews>
  <sheetFormatPr defaultRowHeight="12.75" x14ac:dyDescent="0.2"/>
  <cols>
    <col min="1" max="1" width="9.140625" style="362"/>
    <col min="2" max="11" width="13.42578125" style="362" customWidth="1"/>
    <col min="12" max="12" width="2.140625" style="362" customWidth="1"/>
    <col min="13" max="13" width="3.85546875" style="362" customWidth="1"/>
    <col min="14" max="16384" width="9.140625" style="362"/>
  </cols>
  <sheetData>
    <row r="1" spans="1:18" x14ac:dyDescent="0.2">
      <c r="B1" s="910"/>
      <c r="C1" s="910"/>
      <c r="D1" s="910"/>
      <c r="E1" s="910"/>
      <c r="F1" s="910"/>
      <c r="G1" s="910"/>
      <c r="H1" s="910"/>
      <c r="I1" s="910"/>
      <c r="J1" s="910"/>
      <c r="K1" s="910"/>
    </row>
    <row r="2" spans="1:18" ht="13.5" thickBot="1" x14ac:dyDescent="0.25"/>
    <row r="3" spans="1:18" ht="29.25" customHeight="1" x14ac:dyDescent="0.25">
      <c r="B3" s="556"/>
      <c r="C3" s="1059" t="s">
        <v>258</v>
      </c>
      <c r="D3" s="1059"/>
      <c r="E3" s="1059"/>
      <c r="F3" s="1059"/>
      <c r="G3" s="1059"/>
      <c r="H3" s="1059"/>
      <c r="I3" s="1059"/>
      <c r="J3" s="1059"/>
      <c r="K3" s="1060"/>
      <c r="L3" s="364"/>
    </row>
    <row r="4" spans="1:18" ht="29.25" customHeight="1" x14ac:dyDescent="0.2">
      <c r="B4" s="557"/>
      <c r="C4" s="1061" t="s">
        <v>186</v>
      </c>
      <c r="D4" s="1061"/>
      <c r="E4" s="1061"/>
      <c r="F4" s="1061"/>
      <c r="G4" s="1061"/>
      <c r="H4" s="1061"/>
      <c r="I4" s="1061"/>
      <c r="J4" s="1061"/>
      <c r="K4" s="1062"/>
      <c r="L4" s="366"/>
    </row>
    <row r="5" spans="1:18" ht="29.25" customHeight="1" x14ac:dyDescent="0.25">
      <c r="B5" s="557"/>
      <c r="C5" s="753"/>
      <c r="D5" s="1063" t="s">
        <v>352</v>
      </c>
      <c r="E5" s="1063"/>
      <c r="F5" s="1063"/>
      <c r="G5" s="1063"/>
      <c r="H5" s="1063"/>
      <c r="I5" s="1063"/>
      <c r="J5" s="1064" t="s">
        <v>353</v>
      </c>
      <c r="K5" s="1065"/>
      <c r="L5" s="368"/>
    </row>
    <row r="6" spans="1:18" ht="12.75" customHeight="1" x14ac:dyDescent="0.2">
      <c r="B6" s="754"/>
      <c r="C6" s="987" t="s">
        <v>192</v>
      </c>
      <c r="D6" s="987"/>
      <c r="E6" s="987"/>
      <c r="F6" s="987"/>
      <c r="G6" s="987"/>
      <c r="H6" s="987"/>
      <c r="I6" s="987"/>
      <c r="J6" s="987"/>
      <c r="K6" s="988"/>
      <c r="L6" s="369"/>
    </row>
    <row r="7" spans="1:18" ht="15.75" customHeight="1" thickBot="1" x14ac:dyDescent="0.25">
      <c r="B7" s="755"/>
      <c r="C7" s="944" t="s">
        <v>354</v>
      </c>
      <c r="D7" s="944"/>
      <c r="E7" s="944"/>
      <c r="F7" s="944"/>
      <c r="G7" s="944"/>
      <c r="H7" s="944"/>
      <c r="I7" s="944"/>
      <c r="J7" s="944"/>
      <c r="K7" s="945"/>
      <c r="L7" s="371"/>
      <c r="O7" s="372"/>
    </row>
    <row r="8" spans="1:18" ht="13.5" thickBot="1" x14ac:dyDescent="0.25">
      <c r="B8" s="1057" t="s">
        <v>274</v>
      </c>
      <c r="C8" s="1057"/>
      <c r="D8" s="1057"/>
      <c r="E8" s="1057"/>
      <c r="F8" s="1057"/>
      <c r="G8" s="1057"/>
      <c r="H8" s="1057"/>
      <c r="I8" s="1057"/>
      <c r="J8" s="1057"/>
      <c r="K8" s="1057"/>
      <c r="L8" s="375"/>
    </row>
    <row r="9" spans="1:18" ht="27" x14ac:dyDescent="0.2">
      <c r="A9" s="362" t="s">
        <v>193</v>
      </c>
      <c r="B9" s="756" t="s">
        <v>134</v>
      </c>
      <c r="C9" s="757"/>
      <c r="D9" s="757"/>
      <c r="E9" s="758"/>
      <c r="F9" s="757"/>
      <c r="G9" s="757"/>
      <c r="H9" s="379" t="s">
        <v>135</v>
      </c>
      <c r="I9" s="380" t="s">
        <v>194</v>
      </c>
      <c r="J9" s="380" t="s">
        <v>136</v>
      </c>
      <c r="K9" s="381" t="s">
        <v>137</v>
      </c>
      <c r="L9" s="382"/>
    </row>
    <row r="10" spans="1:18" ht="15.75" x14ac:dyDescent="0.25">
      <c r="A10" s="383" t="s">
        <v>195</v>
      </c>
      <c r="B10" s="384" t="s">
        <v>138</v>
      </c>
      <c r="C10" s="385"/>
      <c r="D10" s="385"/>
      <c r="E10" s="385"/>
      <c r="F10" s="385"/>
      <c r="G10" s="385"/>
      <c r="H10" s="386">
        <v>310.77</v>
      </c>
      <c r="I10" s="387">
        <f>H10*4/3</f>
        <v>414.35999999999996</v>
      </c>
      <c r="J10" s="387">
        <f>H10*1.075</f>
        <v>334.07774999999998</v>
      </c>
      <c r="K10" s="388">
        <f>H10*1.25</f>
        <v>388.46249999999998</v>
      </c>
      <c r="L10" s="389"/>
      <c r="N10" s="390">
        <v>293.31</v>
      </c>
      <c r="O10" s="391">
        <f>H10/N10</f>
        <v>1.0595274624117827</v>
      </c>
      <c r="P10" s="392"/>
      <c r="Q10" s="393"/>
      <c r="R10" s="392"/>
    </row>
    <row r="11" spans="1:18" x14ac:dyDescent="0.2">
      <c r="A11" s="383" t="s">
        <v>196</v>
      </c>
      <c r="B11" s="384" t="s">
        <v>276</v>
      </c>
      <c r="C11" s="385"/>
      <c r="D11" s="385"/>
      <c r="E11" s="385"/>
      <c r="F11" s="385"/>
      <c r="G11" s="385"/>
      <c r="H11" s="387">
        <f>H10*2</f>
        <v>621.54</v>
      </c>
      <c r="I11" s="387">
        <f>H11*4/3</f>
        <v>828.71999999999991</v>
      </c>
      <c r="J11" s="387">
        <f>H11*1.075</f>
        <v>668.15549999999996</v>
      </c>
      <c r="K11" s="388">
        <f>H11*1.25</f>
        <v>776.92499999999995</v>
      </c>
      <c r="L11" s="389"/>
      <c r="N11" s="392"/>
      <c r="O11" s="392"/>
      <c r="P11" s="392"/>
      <c r="Q11" s="392"/>
      <c r="R11" s="392"/>
    </row>
    <row r="12" spans="1:18" ht="13.5" thickBot="1" x14ac:dyDescent="0.25">
      <c r="A12" s="383" t="s">
        <v>197</v>
      </c>
      <c r="B12" s="384" t="s">
        <v>140</v>
      </c>
      <c r="C12" s="385"/>
      <c r="D12" s="385"/>
      <c r="E12" s="385"/>
      <c r="F12" s="385"/>
      <c r="G12" s="385"/>
      <c r="H12" s="387">
        <f>H10*1.25</f>
        <v>388.46249999999998</v>
      </c>
      <c r="I12" s="564">
        <f>H12*4/3</f>
        <v>517.94999999999993</v>
      </c>
      <c r="J12" s="564">
        <f>H12*1.075</f>
        <v>417.59718749999996</v>
      </c>
      <c r="K12" s="565">
        <f>H12*1.25</f>
        <v>485.578125</v>
      </c>
      <c r="L12" s="389"/>
      <c r="N12" s="392"/>
      <c r="O12" s="393"/>
      <c r="P12" s="394"/>
      <c r="Q12" s="392"/>
      <c r="R12" s="392"/>
    </row>
    <row r="13" spans="1:18" x14ac:dyDescent="0.2">
      <c r="B13" s="395" t="s">
        <v>141</v>
      </c>
      <c r="C13" s="396"/>
      <c r="D13" s="396"/>
      <c r="E13" s="396"/>
      <c r="F13" s="396"/>
      <c r="G13" s="396"/>
      <c r="H13" s="397"/>
      <c r="I13" s="946" t="s">
        <v>277</v>
      </c>
      <c r="J13" s="947"/>
      <c r="K13" s="566">
        <f>104/5</f>
        <v>20.8</v>
      </c>
      <c r="L13" s="399"/>
      <c r="N13" s="392">
        <f>104/5</f>
        <v>20.8</v>
      </c>
      <c r="O13" s="393"/>
      <c r="P13" s="394"/>
      <c r="Q13" s="392"/>
      <c r="R13" s="392"/>
    </row>
    <row r="14" spans="1:18" ht="12.75" customHeight="1" x14ac:dyDescent="0.2">
      <c r="A14" s="383" t="s">
        <v>243</v>
      </c>
      <c r="B14" s="948" t="s">
        <v>278</v>
      </c>
      <c r="C14" s="949"/>
      <c r="D14" s="949"/>
      <c r="E14" s="949"/>
      <c r="F14" s="949"/>
      <c r="G14" s="949"/>
      <c r="H14" s="567"/>
      <c r="I14" s="952" t="s">
        <v>279</v>
      </c>
      <c r="J14" s="953"/>
      <c r="K14" s="954"/>
      <c r="L14" s="399"/>
      <c r="N14" s="392"/>
      <c r="O14" s="392"/>
      <c r="P14" s="392"/>
      <c r="Q14" s="392"/>
      <c r="R14" s="392"/>
    </row>
    <row r="15" spans="1:18" ht="25.5" customHeight="1" x14ac:dyDescent="0.2">
      <c r="A15" s="400"/>
      <c r="B15" s="955" t="s">
        <v>280</v>
      </c>
      <c r="C15" s="956"/>
      <c r="D15" s="956"/>
      <c r="E15" s="396"/>
      <c r="F15" s="403" t="s">
        <v>150</v>
      </c>
      <c r="G15" s="404" t="s">
        <v>149</v>
      </c>
      <c r="H15" s="399"/>
      <c r="I15" s="568" t="s">
        <v>281</v>
      </c>
      <c r="J15" s="569" t="s">
        <v>282</v>
      </c>
      <c r="K15" s="570" t="s">
        <v>283</v>
      </c>
      <c r="L15" s="399"/>
      <c r="N15" s="392"/>
      <c r="O15" s="392"/>
      <c r="P15" s="392"/>
      <c r="Q15" s="392"/>
      <c r="R15" s="392"/>
    </row>
    <row r="16" spans="1:18" ht="13.5" thickBot="1" x14ac:dyDescent="0.25">
      <c r="A16" s="400"/>
      <c r="B16" s="957" t="s">
        <v>148</v>
      </c>
      <c r="C16" s="958"/>
      <c r="D16" s="958"/>
      <c r="E16" s="959"/>
      <c r="F16" s="408">
        <f>G16+J50</f>
        <v>200.76999999999998</v>
      </c>
      <c r="G16" s="409">
        <v>232.19</v>
      </c>
      <c r="H16" s="491"/>
      <c r="I16" s="571">
        <f>I34+(K13/20)</f>
        <v>59.74</v>
      </c>
      <c r="J16" s="572">
        <f>I16*4</f>
        <v>238.96</v>
      </c>
      <c r="K16" s="573">
        <f>J16*4.75</f>
        <v>1135.06</v>
      </c>
      <c r="L16" s="399"/>
      <c r="N16" s="392"/>
      <c r="O16" s="393">
        <f>I16*4</f>
        <v>238.96</v>
      </c>
      <c r="P16" s="392"/>
      <c r="Q16" s="392"/>
      <c r="R16" s="392"/>
    </row>
    <row r="17" spans="1:18" ht="13.5" thickBot="1" x14ac:dyDescent="0.25">
      <c r="A17" s="413"/>
      <c r="B17" s="1057" t="s">
        <v>274</v>
      </c>
      <c r="C17" s="1057"/>
      <c r="D17" s="1057"/>
      <c r="E17" s="1057"/>
      <c r="F17" s="1057"/>
      <c r="G17" s="1057"/>
      <c r="H17" s="1057"/>
      <c r="I17" s="1057"/>
      <c r="J17" s="1057"/>
      <c r="K17" s="1057"/>
      <c r="L17" s="399"/>
      <c r="N17" s="392"/>
      <c r="O17" s="392"/>
      <c r="P17" s="392"/>
      <c r="Q17" s="392"/>
      <c r="R17" s="392"/>
    </row>
    <row r="18" spans="1:18" x14ac:dyDescent="0.2">
      <c r="B18" s="1066" t="s">
        <v>142</v>
      </c>
      <c r="C18" s="1067"/>
      <c r="D18" s="1067"/>
      <c r="E18" s="1067"/>
      <c r="F18" s="1067"/>
      <c r="G18" s="1068"/>
      <c r="H18" s="927" t="s">
        <v>198</v>
      </c>
      <c r="I18" s="928"/>
      <c r="J18" s="929" t="s">
        <v>199</v>
      </c>
      <c r="K18" s="930"/>
      <c r="L18" s="417"/>
      <c r="N18" s="392"/>
      <c r="O18" s="392"/>
      <c r="P18" s="392"/>
      <c r="Q18" s="392"/>
      <c r="R18" s="392"/>
    </row>
    <row r="19" spans="1:18" ht="17.25" x14ac:dyDescent="0.2">
      <c r="A19" s="362">
        <v>45.2</v>
      </c>
      <c r="B19" s="1069"/>
      <c r="C19" s="1070"/>
      <c r="D19" s="1070"/>
      <c r="E19" s="1070"/>
      <c r="F19" s="1070"/>
      <c r="G19" s="1071"/>
      <c r="H19" s="418" t="s">
        <v>143</v>
      </c>
      <c r="I19" s="419" t="s">
        <v>200</v>
      </c>
      <c r="J19" s="420" t="s">
        <v>143</v>
      </c>
      <c r="K19" s="419" t="s">
        <v>200</v>
      </c>
      <c r="L19" s="421"/>
      <c r="N19" s="392"/>
      <c r="O19" s="392"/>
      <c r="P19" s="393"/>
      <c r="Q19" s="392"/>
      <c r="R19" s="392"/>
    </row>
    <row r="20" spans="1:18" x14ac:dyDescent="0.2">
      <c r="B20" s="384" t="s">
        <v>119</v>
      </c>
      <c r="C20" s="385"/>
      <c r="D20" s="385"/>
      <c r="E20" s="385"/>
      <c r="F20" s="385"/>
      <c r="G20" s="385"/>
      <c r="H20" s="422">
        <f>H10*0.29</f>
        <v>90.123299999999986</v>
      </c>
      <c r="I20" s="388">
        <f>H10*0.25</f>
        <v>77.692499999999995</v>
      </c>
      <c r="J20" s="423">
        <f t="shared" ref="J20:K26" si="0">H20*1.25</f>
        <v>112.65412499999998</v>
      </c>
      <c r="K20" s="424">
        <f t="shared" si="0"/>
        <v>97.115624999999994</v>
      </c>
      <c r="L20" s="425"/>
      <c r="N20" s="392"/>
      <c r="O20" s="392"/>
      <c r="P20" s="392"/>
      <c r="Q20" s="392"/>
      <c r="R20" s="392"/>
    </row>
    <row r="21" spans="1:18" x14ac:dyDescent="0.2">
      <c r="B21" s="384" t="s">
        <v>120</v>
      </c>
      <c r="C21" s="385"/>
      <c r="D21" s="385"/>
      <c r="E21" s="385"/>
      <c r="F21" s="385"/>
      <c r="G21" s="385"/>
      <c r="H21" s="426">
        <f>H10*0.23</f>
        <v>71.477099999999993</v>
      </c>
      <c r="I21" s="388">
        <f>$H$10*0.2</f>
        <v>62.153999999999996</v>
      </c>
      <c r="J21" s="423">
        <f t="shared" si="0"/>
        <v>89.346374999999995</v>
      </c>
      <c r="K21" s="424">
        <f t="shared" si="0"/>
        <v>77.692499999999995</v>
      </c>
      <c r="L21" s="425"/>
      <c r="N21" s="392"/>
      <c r="O21" s="392"/>
      <c r="P21" s="392"/>
      <c r="Q21" s="392"/>
      <c r="R21" s="392"/>
    </row>
    <row r="22" spans="1:18" x14ac:dyDescent="0.2">
      <c r="B22" s="384" t="s">
        <v>121</v>
      </c>
      <c r="C22" s="385"/>
      <c r="D22" s="385"/>
      <c r="E22" s="385"/>
      <c r="F22" s="385"/>
      <c r="G22" s="385"/>
      <c r="H22" s="426">
        <f>$H$10*0.11</f>
        <v>34.184699999999999</v>
      </c>
      <c r="I22" s="388">
        <f>H22</f>
        <v>34.184699999999999</v>
      </c>
      <c r="J22" s="423">
        <f t="shared" si="0"/>
        <v>42.730874999999997</v>
      </c>
      <c r="K22" s="424">
        <f t="shared" si="0"/>
        <v>42.730874999999997</v>
      </c>
      <c r="L22" s="425"/>
      <c r="N22" s="392"/>
      <c r="O22" s="392"/>
      <c r="P22" s="392"/>
      <c r="Q22" s="392"/>
      <c r="R22" s="392"/>
    </row>
    <row r="23" spans="1:18" x14ac:dyDescent="0.2">
      <c r="B23" s="384" t="s">
        <v>245</v>
      </c>
      <c r="C23" s="385"/>
      <c r="D23" s="385"/>
      <c r="E23" s="385"/>
      <c r="F23" s="385"/>
      <c r="G23" s="385"/>
      <c r="H23" s="426">
        <f>$H$10*0.03</f>
        <v>9.3230999999999984</v>
      </c>
      <c r="I23" s="388">
        <f>H23</f>
        <v>9.3230999999999984</v>
      </c>
      <c r="J23" s="423">
        <f t="shared" si="0"/>
        <v>11.653874999999998</v>
      </c>
      <c r="K23" s="424">
        <f t="shared" si="0"/>
        <v>11.653874999999998</v>
      </c>
      <c r="L23" s="425"/>
      <c r="N23" s="392"/>
      <c r="O23" s="392"/>
      <c r="P23" s="392"/>
      <c r="Q23" s="392"/>
      <c r="R23" s="392"/>
    </row>
    <row r="24" spans="1:18" x14ac:dyDescent="0.2">
      <c r="B24" s="384" t="s">
        <v>123</v>
      </c>
      <c r="C24" s="385"/>
      <c r="D24" s="385"/>
      <c r="E24" s="385"/>
      <c r="F24" s="385"/>
      <c r="G24" s="385"/>
      <c r="H24" s="426">
        <f>$H$10*0.18</f>
        <v>55.938599999999994</v>
      </c>
      <c r="I24" s="388">
        <f>H24</f>
        <v>55.938599999999994</v>
      </c>
      <c r="J24" s="423">
        <f t="shared" si="0"/>
        <v>69.923249999999996</v>
      </c>
      <c r="K24" s="424">
        <f t="shared" si="0"/>
        <v>69.923249999999996</v>
      </c>
      <c r="L24" s="425"/>
      <c r="N24" s="392"/>
      <c r="O24" s="392"/>
      <c r="P24" s="392"/>
      <c r="Q24" s="392"/>
      <c r="R24" s="392"/>
    </row>
    <row r="25" spans="1:18" x14ac:dyDescent="0.2">
      <c r="B25" s="384" t="s">
        <v>246</v>
      </c>
      <c r="C25" s="385"/>
      <c r="D25" s="385"/>
      <c r="E25" s="385"/>
      <c r="F25" s="385"/>
      <c r="G25" s="385"/>
      <c r="H25" s="426">
        <f>$H$10*0.05</f>
        <v>15.538499999999999</v>
      </c>
      <c r="I25" s="388">
        <f>H25</f>
        <v>15.538499999999999</v>
      </c>
      <c r="J25" s="423">
        <f t="shared" si="0"/>
        <v>19.423124999999999</v>
      </c>
      <c r="K25" s="424">
        <f t="shared" si="0"/>
        <v>19.423124999999999</v>
      </c>
      <c r="L25" s="425"/>
      <c r="N25" s="392"/>
      <c r="O25" s="392"/>
      <c r="P25" s="392"/>
      <c r="Q25" s="392"/>
      <c r="R25" s="392"/>
    </row>
    <row r="26" spans="1:18" ht="13.5" thickBot="1" x14ac:dyDescent="0.25">
      <c r="B26" s="427" t="s">
        <v>247</v>
      </c>
      <c r="C26" s="428"/>
      <c r="D26" s="428"/>
      <c r="E26" s="428"/>
      <c r="F26" s="428"/>
      <c r="G26" s="428"/>
      <c r="H26" s="429">
        <f>$H$10*0.025</f>
        <v>7.7692499999999995</v>
      </c>
      <c r="I26" s="430">
        <f>H26</f>
        <v>7.7692499999999995</v>
      </c>
      <c r="J26" s="431">
        <f t="shared" si="0"/>
        <v>9.7115624999999994</v>
      </c>
      <c r="K26" s="432">
        <f t="shared" si="0"/>
        <v>9.7115624999999994</v>
      </c>
      <c r="L26" s="425"/>
      <c r="N26" s="392"/>
      <c r="O26" s="392"/>
      <c r="P26" s="392"/>
      <c r="Q26" s="392"/>
      <c r="R26" s="392"/>
    </row>
    <row r="27" spans="1:18" ht="13.5" thickBot="1" x14ac:dyDescent="0.25">
      <c r="B27" s="1057" t="s">
        <v>274</v>
      </c>
      <c r="C27" s="1057"/>
      <c r="D27" s="1057"/>
      <c r="E27" s="1057"/>
      <c r="F27" s="1057"/>
      <c r="G27" s="1057"/>
      <c r="H27" s="1057"/>
      <c r="I27" s="1057"/>
      <c r="J27" s="1057"/>
      <c r="K27" s="1057"/>
      <c r="N27" s="392"/>
      <c r="O27" s="392"/>
      <c r="P27" s="392"/>
      <c r="Q27" s="392"/>
      <c r="R27" s="392"/>
    </row>
    <row r="28" spans="1:18" ht="19.5" customHeight="1" x14ac:dyDescent="0.2">
      <c r="B28" s="759" t="s">
        <v>176</v>
      </c>
      <c r="C28" s="757"/>
      <c r="D28" s="760"/>
      <c r="E28" s="760"/>
      <c r="F28" s="760"/>
      <c r="G28" s="760"/>
      <c r="H28" s="435"/>
      <c r="I28" s="435"/>
      <c r="J28" s="436" t="s">
        <v>146</v>
      </c>
      <c r="K28" s="437" t="s">
        <v>147</v>
      </c>
      <c r="L28" s="366"/>
      <c r="N28" s="392"/>
      <c r="O28" s="392"/>
      <c r="P28" s="392"/>
      <c r="Q28" s="392"/>
      <c r="R28" s="392"/>
    </row>
    <row r="29" spans="1:18" ht="19.5" customHeight="1" x14ac:dyDescent="0.25">
      <c r="A29" s="383" t="s">
        <v>201</v>
      </c>
      <c r="B29" s="761" t="s">
        <v>148</v>
      </c>
      <c r="C29" s="762"/>
      <c r="D29" s="762"/>
      <c r="E29" s="762"/>
      <c r="F29" s="385"/>
      <c r="G29" s="385" t="s">
        <v>149</v>
      </c>
      <c r="H29" s="440"/>
      <c r="I29" s="440"/>
      <c r="J29" s="441">
        <f>G16</f>
        <v>232.19</v>
      </c>
      <c r="K29" s="442">
        <f>J29*5</f>
        <v>1160.95</v>
      </c>
      <c r="L29" s="389"/>
      <c r="M29" s="399"/>
      <c r="N29" s="393"/>
      <c r="O29" s="392"/>
      <c r="P29" s="392"/>
      <c r="Q29" s="392"/>
      <c r="R29" s="392"/>
    </row>
    <row r="30" spans="1:18" ht="15.75" x14ac:dyDescent="0.25">
      <c r="A30" s="383"/>
      <c r="B30" s="384"/>
      <c r="C30" s="385"/>
      <c r="D30" s="385"/>
      <c r="E30" s="385"/>
      <c r="F30" s="385"/>
      <c r="G30" s="385" t="s">
        <v>150</v>
      </c>
      <c r="H30" s="440"/>
      <c r="I30" s="440"/>
      <c r="J30" s="441">
        <f>J29+J50</f>
        <v>200.76999999999998</v>
      </c>
      <c r="K30" s="442">
        <f>J30*5</f>
        <v>1003.8499999999999</v>
      </c>
      <c r="L30" s="389"/>
      <c r="M30" s="399"/>
      <c r="N30" s="392"/>
      <c r="O30" s="392"/>
      <c r="P30" s="392"/>
      <c r="Q30" s="392"/>
      <c r="R30" s="392"/>
    </row>
    <row r="31" spans="1:18" ht="13.5" thickBot="1" x14ac:dyDescent="0.25">
      <c r="A31" s="383" t="s">
        <v>202</v>
      </c>
      <c r="B31" s="578" t="s">
        <v>284</v>
      </c>
      <c r="C31" s="579" t="s">
        <v>285</v>
      </c>
      <c r="D31" s="428"/>
      <c r="E31" s="428"/>
      <c r="F31" s="428"/>
      <c r="G31" s="428"/>
      <c r="H31" s="443"/>
      <c r="I31" s="444"/>
      <c r="J31" s="445">
        <v>10.029999999999999</v>
      </c>
      <c r="K31" s="446"/>
      <c r="L31" s="389"/>
      <c r="N31" s="392"/>
      <c r="O31" s="392"/>
      <c r="P31" s="392"/>
      <c r="Q31" s="392"/>
      <c r="R31" s="392"/>
    </row>
    <row r="32" spans="1:18" ht="13.5" thickBot="1" x14ac:dyDescent="0.25">
      <c r="B32" s="1057" t="s">
        <v>274</v>
      </c>
      <c r="C32" s="1057"/>
      <c r="D32" s="1057"/>
      <c r="E32" s="1057"/>
      <c r="F32" s="1057"/>
      <c r="G32" s="1057"/>
      <c r="H32" s="1057"/>
      <c r="I32" s="1057"/>
      <c r="J32" s="1057"/>
      <c r="K32" s="1057"/>
      <c r="N32" s="392"/>
      <c r="O32" s="392"/>
      <c r="P32" s="392"/>
      <c r="Q32" s="392"/>
      <c r="R32" s="392"/>
    </row>
    <row r="33" spans="1:18" ht="44.25" customHeight="1" x14ac:dyDescent="0.2">
      <c r="A33" s="362">
        <v>45.3</v>
      </c>
      <c r="B33" s="756" t="s">
        <v>286</v>
      </c>
      <c r="C33" s="763"/>
      <c r="D33" s="763"/>
      <c r="E33" s="763"/>
      <c r="F33" s="763"/>
      <c r="G33" s="763"/>
      <c r="H33" s="448"/>
      <c r="I33" s="449" t="s">
        <v>145</v>
      </c>
      <c r="J33" s="450" t="s">
        <v>263</v>
      </c>
      <c r="K33" s="451" t="s">
        <v>264</v>
      </c>
      <c r="L33" s="452"/>
      <c r="M33" s="1072" t="s">
        <v>233</v>
      </c>
      <c r="N33" s="392"/>
      <c r="O33" s="392"/>
      <c r="P33" s="392"/>
      <c r="Q33" s="392"/>
      <c r="R33" s="392"/>
    </row>
    <row r="34" spans="1:18" ht="15.75" x14ac:dyDescent="0.25">
      <c r="A34" s="383" t="s">
        <v>249</v>
      </c>
      <c r="B34" s="384" t="s">
        <v>152</v>
      </c>
      <c r="C34" s="385"/>
      <c r="D34" s="385"/>
      <c r="E34" s="385"/>
      <c r="F34" s="385"/>
      <c r="G34" s="385"/>
      <c r="H34" s="453"/>
      <c r="I34" s="454">
        <v>58.7</v>
      </c>
      <c r="J34" s="455">
        <f>I34*4</f>
        <v>234.8</v>
      </c>
      <c r="K34" s="442">
        <f t="shared" ref="K34:K39" si="1">I34*19</f>
        <v>1115.3</v>
      </c>
      <c r="L34" s="389"/>
      <c r="M34" s="1073"/>
      <c r="N34" s="393"/>
      <c r="O34" s="393"/>
      <c r="P34" s="393"/>
      <c r="Q34" s="393"/>
      <c r="R34" s="392"/>
    </row>
    <row r="35" spans="1:18" x14ac:dyDescent="0.2">
      <c r="B35" s="384" t="s">
        <v>153</v>
      </c>
      <c r="C35" s="385"/>
      <c r="D35" s="385"/>
      <c r="E35" s="385"/>
      <c r="F35" s="385"/>
      <c r="G35" s="385"/>
      <c r="H35" s="453"/>
      <c r="I35" s="456">
        <v>55.79</v>
      </c>
      <c r="J35" s="455">
        <f t="shared" ref="J35:J39" si="2">I35*4</f>
        <v>223.16</v>
      </c>
      <c r="K35" s="442">
        <f t="shared" si="1"/>
        <v>1060.01</v>
      </c>
      <c r="L35" s="389"/>
      <c r="M35" s="1073"/>
      <c r="N35" s="393"/>
      <c r="O35" s="393"/>
      <c r="P35" s="393"/>
      <c r="Q35" s="393"/>
      <c r="R35" s="392"/>
    </row>
    <row r="36" spans="1:18" x14ac:dyDescent="0.2">
      <c r="A36" s="362" t="s">
        <v>250</v>
      </c>
      <c r="B36" s="384" t="s">
        <v>154</v>
      </c>
      <c r="C36" s="385"/>
      <c r="D36" s="385"/>
      <c r="E36" s="385"/>
      <c r="F36" s="385"/>
      <c r="G36" s="385"/>
      <c r="H36" s="453"/>
      <c r="I36" s="455">
        <f>I34*0.9</f>
        <v>52.830000000000005</v>
      </c>
      <c r="J36" s="455">
        <f t="shared" si="2"/>
        <v>211.32000000000002</v>
      </c>
      <c r="K36" s="442">
        <f t="shared" si="1"/>
        <v>1003.7700000000001</v>
      </c>
      <c r="L36" s="389"/>
      <c r="M36" s="1073"/>
      <c r="N36" s="457"/>
      <c r="O36" s="393"/>
      <c r="P36" s="393"/>
      <c r="Q36" s="393"/>
      <c r="R36" s="392"/>
    </row>
    <row r="37" spans="1:18" x14ac:dyDescent="0.2">
      <c r="B37" s="384" t="s">
        <v>155</v>
      </c>
      <c r="C37" s="385"/>
      <c r="D37" s="385"/>
      <c r="E37" s="385"/>
      <c r="F37" s="385"/>
      <c r="G37" s="385"/>
      <c r="H37" s="453"/>
      <c r="I37" s="455">
        <f>I35*0.9</f>
        <v>50.210999999999999</v>
      </c>
      <c r="J37" s="455">
        <f t="shared" si="2"/>
        <v>200.84399999999999</v>
      </c>
      <c r="K37" s="442">
        <f t="shared" si="1"/>
        <v>954.00900000000001</v>
      </c>
      <c r="L37" s="389"/>
      <c r="M37" s="1073"/>
      <c r="N37" s="393"/>
      <c r="O37" s="393"/>
      <c r="P37" s="393"/>
      <c r="Q37" s="393"/>
      <c r="R37" s="392"/>
    </row>
    <row r="38" spans="1:18" x14ac:dyDescent="0.2">
      <c r="B38" s="384" t="s">
        <v>156</v>
      </c>
      <c r="C38" s="385"/>
      <c r="D38" s="385"/>
      <c r="E38" s="385"/>
      <c r="F38" s="385"/>
      <c r="G38" s="385"/>
      <c r="H38" s="453"/>
      <c r="I38" s="455">
        <f>I34*0.7</f>
        <v>41.089999999999996</v>
      </c>
      <c r="J38" s="455">
        <f t="shared" si="2"/>
        <v>164.35999999999999</v>
      </c>
      <c r="K38" s="442">
        <f t="shared" si="1"/>
        <v>780.70999999999992</v>
      </c>
      <c r="L38" s="389"/>
      <c r="M38" s="1073"/>
      <c r="N38" s="393"/>
      <c r="O38" s="393"/>
      <c r="P38" s="393"/>
      <c r="Q38" s="393"/>
      <c r="R38" s="392"/>
    </row>
    <row r="39" spans="1:18" x14ac:dyDescent="0.2">
      <c r="B39" s="384" t="s">
        <v>157</v>
      </c>
      <c r="C39" s="385"/>
      <c r="D39" s="385"/>
      <c r="E39" s="385"/>
      <c r="F39" s="385"/>
      <c r="G39" s="385"/>
      <c r="H39" s="453"/>
      <c r="I39" s="455">
        <f>I35*0.7</f>
        <v>39.052999999999997</v>
      </c>
      <c r="J39" s="455">
        <f t="shared" si="2"/>
        <v>156.21199999999999</v>
      </c>
      <c r="K39" s="442">
        <f t="shared" si="1"/>
        <v>742.00699999999995</v>
      </c>
      <c r="L39" s="389"/>
      <c r="M39" s="1073"/>
      <c r="N39" s="393"/>
      <c r="O39" s="393"/>
      <c r="P39" s="393"/>
      <c r="Q39" s="393"/>
      <c r="R39" s="392"/>
    </row>
    <row r="40" spans="1:18" ht="13.5" thickBot="1" x14ac:dyDescent="0.25">
      <c r="B40" s="458" t="s">
        <v>158</v>
      </c>
      <c r="C40" s="459"/>
      <c r="D40" s="459"/>
      <c r="E40" s="459"/>
      <c r="F40" s="459"/>
      <c r="G40" s="459"/>
      <c r="H40" s="460"/>
      <c r="I40" s="461">
        <f>J40/4</f>
        <v>-7.8550000000000004</v>
      </c>
      <c r="J40" s="462">
        <f>J50</f>
        <v>-31.42</v>
      </c>
      <c r="K40" s="463">
        <f>J40*5</f>
        <v>-157.10000000000002</v>
      </c>
      <c r="L40" s="464"/>
      <c r="M40" s="1073"/>
      <c r="N40" s="465"/>
      <c r="O40" s="392"/>
      <c r="P40" s="392"/>
      <c r="Q40" s="392"/>
      <c r="R40" s="392"/>
    </row>
    <row r="41" spans="1:18" ht="13.5" thickBot="1" x14ac:dyDescent="0.25">
      <c r="B41" s="1057" t="s">
        <v>274</v>
      </c>
      <c r="C41" s="1057"/>
      <c r="D41" s="1057"/>
      <c r="E41" s="1057"/>
      <c r="F41" s="1057"/>
      <c r="G41" s="1057"/>
      <c r="H41" s="1057"/>
      <c r="I41" s="1057"/>
      <c r="J41" s="1057"/>
      <c r="K41" s="1057"/>
      <c r="M41" s="1073"/>
      <c r="N41" s="392"/>
      <c r="O41" s="392"/>
      <c r="P41" s="392"/>
      <c r="Q41" s="392"/>
      <c r="R41" s="392"/>
    </row>
    <row r="42" spans="1:18" ht="19.5" customHeight="1" thickBot="1" x14ac:dyDescent="0.25">
      <c r="A42" s="362">
        <v>45.4</v>
      </c>
      <c r="B42" s="764" t="s">
        <v>287</v>
      </c>
      <c r="C42" s="757"/>
      <c r="D42" s="757"/>
      <c r="E42" s="757"/>
      <c r="F42" s="757"/>
      <c r="G42" s="757"/>
      <c r="H42" s="466"/>
      <c r="I42" s="467"/>
      <c r="J42" s="467"/>
      <c r="K42" s="468"/>
      <c r="M42" s="1073"/>
      <c r="N42" s="392"/>
      <c r="O42" s="392"/>
      <c r="P42" s="392"/>
      <c r="Q42" s="392"/>
      <c r="R42" s="392"/>
    </row>
    <row r="43" spans="1:18" ht="13.5" thickBot="1" x14ac:dyDescent="0.25">
      <c r="B43" s="469" t="s">
        <v>177</v>
      </c>
      <c r="C43" s="470">
        <v>1310.01</v>
      </c>
      <c r="D43" s="471" t="s">
        <v>159</v>
      </c>
      <c r="E43" s="472" t="s">
        <v>288</v>
      </c>
      <c r="F43" s="765"/>
      <c r="G43" s="941" t="s">
        <v>205</v>
      </c>
      <c r="H43" s="941"/>
      <c r="I43" s="941"/>
      <c r="J43" s="941"/>
      <c r="K43" s="942"/>
      <c r="L43" s="474"/>
      <c r="M43" s="1073"/>
      <c r="N43" s="392"/>
      <c r="O43" s="392"/>
      <c r="P43" s="392"/>
      <c r="Q43" s="392"/>
      <c r="R43" s="392"/>
    </row>
    <row r="44" spans="1:18" ht="31.5" x14ac:dyDescent="0.2">
      <c r="B44" s="384" t="s">
        <v>160</v>
      </c>
      <c r="C44" s="385"/>
      <c r="D44" s="475">
        <f>E44/152.4</f>
        <v>0.12279808773903261</v>
      </c>
      <c r="E44" s="387">
        <f>C43/70</f>
        <v>18.71442857142857</v>
      </c>
      <c r="F44" s="766"/>
      <c r="G44" s="477"/>
      <c r="H44" s="478"/>
      <c r="I44" s="479" t="s">
        <v>145</v>
      </c>
      <c r="J44" s="450" t="s">
        <v>263</v>
      </c>
      <c r="K44" s="451" t="s">
        <v>264</v>
      </c>
      <c r="L44" s="452"/>
      <c r="M44" s="1073"/>
      <c r="N44" s="392"/>
      <c r="O44" s="392"/>
      <c r="P44" s="392"/>
      <c r="Q44" s="392"/>
      <c r="R44" s="392"/>
    </row>
    <row r="45" spans="1:18" ht="15.75" x14ac:dyDescent="0.25">
      <c r="B45" s="384" t="s">
        <v>161</v>
      </c>
      <c r="C45" s="385"/>
      <c r="D45" s="475">
        <f>E45/152.4</f>
        <v>8.1865391826021747E-2</v>
      </c>
      <c r="E45" s="388">
        <f>(E44*2/3)</f>
        <v>12.476285714285714</v>
      </c>
      <c r="F45" s="766"/>
      <c r="G45" s="480" t="s">
        <v>149</v>
      </c>
      <c r="H45" s="481"/>
      <c r="I45" s="482">
        <v>62.1</v>
      </c>
      <c r="J45" s="387">
        <f>I45*4</f>
        <v>248.4</v>
      </c>
      <c r="K45" s="388">
        <f>I45*19</f>
        <v>1179.9000000000001</v>
      </c>
      <c r="L45" s="389"/>
      <c r="M45" s="1073"/>
      <c r="N45" s="393"/>
      <c r="O45" s="393"/>
      <c r="P45" s="393"/>
      <c r="Q45" s="767">
        <f>J45/E45</f>
        <v>19.909771681132206</v>
      </c>
      <c r="R45" s="393" t="s">
        <v>289</v>
      </c>
    </row>
    <row r="46" spans="1:18" ht="16.5" thickBot="1" x14ac:dyDescent="0.3">
      <c r="B46" s="483" t="s">
        <v>162</v>
      </c>
      <c r="C46" s="484"/>
      <c r="D46" s="485"/>
      <c r="E46" s="486">
        <v>0.41</v>
      </c>
      <c r="F46" s="766"/>
      <c r="G46" s="487" t="s">
        <v>150</v>
      </c>
      <c r="H46" s="488"/>
      <c r="I46" s="489">
        <f>I45+(J50/4)</f>
        <v>54.245000000000005</v>
      </c>
      <c r="J46" s="490">
        <f>I46*4</f>
        <v>216.98000000000002</v>
      </c>
      <c r="K46" s="430">
        <f>I46*19</f>
        <v>1030.6550000000002</v>
      </c>
      <c r="L46" s="389"/>
      <c r="M46" s="1074"/>
      <c r="N46" s="393"/>
      <c r="O46" s="393"/>
      <c r="P46" s="393"/>
      <c r="Q46" s="392">
        <f>E45/D45</f>
        <v>152.4</v>
      </c>
      <c r="R46" s="393" t="s">
        <v>290</v>
      </c>
    </row>
    <row r="47" spans="1:18" ht="13.5" thickBot="1" x14ac:dyDescent="0.25">
      <c r="B47" s="458" t="s">
        <v>163</v>
      </c>
      <c r="C47" s="459"/>
      <c r="D47" s="491"/>
      <c r="E47" s="492"/>
      <c r="F47" s="768"/>
      <c r="G47" s="491"/>
      <c r="H47" s="491"/>
      <c r="I47" s="936"/>
      <c r="J47" s="936"/>
      <c r="K47" s="937"/>
      <c r="M47" s="399"/>
      <c r="N47" s="393"/>
      <c r="O47" s="393"/>
      <c r="P47" s="392"/>
      <c r="Q47" s="392"/>
      <c r="R47" s="393"/>
    </row>
    <row r="48" spans="1:18" ht="13.5" thickBot="1" x14ac:dyDescent="0.25">
      <c r="B48" s="1057" t="s">
        <v>274</v>
      </c>
      <c r="C48" s="1057"/>
      <c r="D48" s="1057"/>
      <c r="E48" s="1057"/>
      <c r="F48" s="1057"/>
      <c r="G48" s="1057"/>
      <c r="H48" s="1057"/>
      <c r="I48" s="1057"/>
      <c r="J48" s="1057"/>
      <c r="K48" s="1057"/>
      <c r="N48" s="392"/>
      <c r="O48" s="392"/>
      <c r="P48" s="392"/>
      <c r="Q48" s="392"/>
      <c r="R48" s="393"/>
    </row>
    <row r="49" spans="1:18" ht="19.5" customHeight="1" x14ac:dyDescent="0.2">
      <c r="A49" s="383" t="s">
        <v>252</v>
      </c>
      <c r="B49" s="764" t="s">
        <v>164</v>
      </c>
      <c r="C49" s="757"/>
      <c r="D49" s="494"/>
      <c r="E49" s="494"/>
      <c r="F49" s="494"/>
      <c r="G49" s="494"/>
      <c r="H49" s="494"/>
      <c r="I49" s="494"/>
      <c r="J49" s="494"/>
      <c r="K49" s="495"/>
      <c r="N49" s="393"/>
      <c r="O49" s="392"/>
      <c r="P49" s="392"/>
      <c r="Q49" s="392"/>
      <c r="R49" s="392"/>
    </row>
    <row r="50" spans="1:18" ht="16.5" thickBot="1" x14ac:dyDescent="0.3">
      <c r="B50" s="496" t="s">
        <v>165</v>
      </c>
      <c r="C50" s="459"/>
      <c r="D50" s="459"/>
      <c r="E50" s="459"/>
      <c r="F50" s="459"/>
      <c r="G50" s="459"/>
      <c r="H50" s="491"/>
      <c r="I50" s="491"/>
      <c r="J50" s="497">
        <v>-31.42</v>
      </c>
      <c r="K50" s="498" t="s">
        <v>146</v>
      </c>
      <c r="L50" s="499"/>
      <c r="N50" s="392"/>
      <c r="O50" s="392"/>
      <c r="P50" s="392"/>
      <c r="Q50" s="392"/>
      <c r="R50" s="392"/>
    </row>
    <row r="51" spans="1:18" ht="13.5" thickBot="1" x14ac:dyDescent="0.25">
      <c r="B51" s="1057" t="s">
        <v>274</v>
      </c>
      <c r="C51" s="1057"/>
      <c r="D51" s="1057"/>
      <c r="E51" s="1057"/>
      <c r="F51" s="1057"/>
      <c r="G51" s="1057"/>
      <c r="H51" s="1057"/>
      <c r="I51" s="1057"/>
      <c r="J51" s="1057"/>
      <c r="K51" s="1057"/>
      <c r="N51" s="392"/>
      <c r="O51" s="392"/>
      <c r="P51" s="392"/>
      <c r="Q51" s="392"/>
      <c r="R51" s="392"/>
    </row>
    <row r="52" spans="1:18" ht="19.5" customHeight="1" x14ac:dyDescent="0.2">
      <c r="A52" s="362">
        <v>45.5</v>
      </c>
      <c r="B52" s="769" t="s">
        <v>187</v>
      </c>
      <c r="C52" s="757"/>
      <c r="D52" s="757"/>
      <c r="E52" s="757"/>
      <c r="F52" s="757"/>
      <c r="G52" s="770"/>
      <c r="H52" s="501"/>
      <c r="I52" s="502"/>
      <c r="J52" s="503" t="s">
        <v>146</v>
      </c>
      <c r="K52" s="504"/>
      <c r="L52" s="505"/>
      <c r="N52" s="392"/>
      <c r="O52" s="392"/>
      <c r="P52" s="392"/>
      <c r="Q52" s="392"/>
      <c r="R52" s="392"/>
    </row>
    <row r="53" spans="1:18" ht="16.5" thickBot="1" x14ac:dyDescent="0.3">
      <c r="B53" s="506" t="s">
        <v>166</v>
      </c>
      <c r="C53" s="507">
        <v>19.55</v>
      </c>
      <c r="D53" s="491"/>
      <c r="E53" s="491"/>
      <c r="F53" s="491"/>
      <c r="G53" s="491"/>
      <c r="H53" s="490"/>
      <c r="I53" s="508" t="s">
        <v>167</v>
      </c>
      <c r="J53" s="509">
        <v>254.13</v>
      </c>
      <c r="K53" s="412"/>
      <c r="L53" s="399"/>
      <c r="N53" s="392"/>
      <c r="O53" s="392"/>
      <c r="P53" s="587">
        <f>J53/C53</f>
        <v>12.998976982097187</v>
      </c>
      <c r="Q53" s="392" t="s">
        <v>291</v>
      </c>
      <c r="R53" s="392"/>
    </row>
    <row r="54" spans="1:18" ht="13.5" thickBot="1" x14ac:dyDescent="0.25">
      <c r="E54" s="399"/>
      <c r="F54" s="399"/>
      <c r="N54" s="392"/>
      <c r="O54" s="392"/>
      <c r="P54" s="392"/>
      <c r="Q54" s="392"/>
      <c r="R54" s="392"/>
    </row>
    <row r="55" spans="1:18" ht="21.75" customHeight="1" thickBot="1" x14ac:dyDescent="0.25">
      <c r="A55" s="383" t="s">
        <v>292</v>
      </c>
      <c r="B55" s="771" t="s">
        <v>293</v>
      </c>
      <c r="C55" s="998" t="s">
        <v>294</v>
      </c>
      <c r="D55" s="998"/>
      <c r="E55" s="998"/>
      <c r="F55" s="998"/>
      <c r="G55" s="998"/>
      <c r="H55" s="515">
        <f>0.14*O60</f>
        <v>2.7258</v>
      </c>
      <c r="I55" s="516" t="s">
        <v>146</v>
      </c>
      <c r="J55" s="1075" t="s">
        <v>355</v>
      </c>
      <c r="K55" s="1076"/>
      <c r="N55" s="519"/>
      <c r="O55" s="519" t="s">
        <v>207</v>
      </c>
      <c r="P55" s="519" t="s">
        <v>208</v>
      </c>
      <c r="Q55" s="519" t="s">
        <v>209</v>
      </c>
      <c r="R55" s="519"/>
    </row>
    <row r="56" spans="1:18" ht="13.5" thickBot="1" x14ac:dyDescent="0.25">
      <c r="B56" s="1057" t="s">
        <v>274</v>
      </c>
      <c r="C56" s="1057"/>
      <c r="D56" s="1057"/>
      <c r="E56" s="1057"/>
      <c r="F56" s="1057"/>
      <c r="G56" s="1057"/>
      <c r="H56" s="1057"/>
      <c r="I56" s="1057"/>
      <c r="J56" s="1057"/>
      <c r="K56" s="1057"/>
      <c r="L56" s="520"/>
      <c r="N56" s="519"/>
      <c r="O56" s="519"/>
      <c r="P56" s="519"/>
      <c r="Q56" s="519"/>
      <c r="R56" s="519"/>
    </row>
    <row r="57" spans="1:18" ht="19.5" customHeight="1" thickBot="1" x14ac:dyDescent="0.25">
      <c r="A57" s="383" t="s">
        <v>206</v>
      </c>
      <c r="B57" s="1077" t="s">
        <v>296</v>
      </c>
      <c r="C57" s="1078"/>
      <c r="D57" s="512" t="s">
        <v>150</v>
      </c>
      <c r="E57" s="513">
        <f>H57+J50</f>
        <v>150.50222200299896</v>
      </c>
      <c r="F57" s="514"/>
      <c r="G57" s="512" t="s">
        <v>149</v>
      </c>
      <c r="H57" s="515">
        <v>181.92222200299898</v>
      </c>
      <c r="I57" s="516" t="s">
        <v>146</v>
      </c>
      <c r="J57" s="517"/>
      <c r="K57" s="518"/>
      <c r="N57" s="519"/>
      <c r="O57" s="519" t="s">
        <v>207</v>
      </c>
      <c r="P57" s="519" t="s">
        <v>208</v>
      </c>
      <c r="Q57" s="519" t="s">
        <v>209</v>
      </c>
      <c r="R57" s="519"/>
    </row>
    <row r="58" spans="1:18" ht="13.5" thickBot="1" x14ac:dyDescent="0.25">
      <c r="B58" s="1057" t="s">
        <v>274</v>
      </c>
      <c r="C58" s="1057"/>
      <c r="D58" s="1057"/>
      <c r="E58" s="1057"/>
      <c r="F58" s="1057"/>
      <c r="G58" s="1057"/>
      <c r="H58" s="1057"/>
      <c r="I58" s="1057"/>
      <c r="J58" s="1057"/>
      <c r="K58" s="1057"/>
      <c r="L58" s="520"/>
      <c r="N58" s="519"/>
      <c r="O58" s="519"/>
      <c r="P58" s="519"/>
      <c r="Q58" s="519"/>
      <c r="R58" s="519"/>
    </row>
    <row r="59" spans="1:18" ht="19.5" customHeight="1" x14ac:dyDescent="0.2">
      <c r="B59" s="764" t="s">
        <v>169</v>
      </c>
      <c r="C59" s="757"/>
      <c r="D59" s="757"/>
      <c r="E59" s="760"/>
      <c r="F59" s="494"/>
      <c r="G59" s="494"/>
      <c r="H59" s="495"/>
      <c r="L59" s="520"/>
      <c r="N59" s="519" t="s">
        <v>210</v>
      </c>
      <c r="O59" s="524">
        <v>18.809999999999999</v>
      </c>
      <c r="P59" s="519"/>
      <c r="Q59" s="519"/>
      <c r="R59" s="519"/>
    </row>
    <row r="60" spans="1:18" x14ac:dyDescent="0.2">
      <c r="A60" s="383" t="s">
        <v>211</v>
      </c>
      <c r="B60" s="384" t="s">
        <v>170</v>
      </c>
      <c r="C60" s="385"/>
      <c r="D60" s="385"/>
      <c r="E60" s="385"/>
      <c r="F60" s="385"/>
      <c r="G60" s="525">
        <v>50.51</v>
      </c>
      <c r="H60" s="526" t="s">
        <v>171</v>
      </c>
      <c r="L60" s="520"/>
      <c r="N60" s="527">
        <f>259.4%</f>
        <v>2.5939999999999999</v>
      </c>
      <c r="O60" s="528">
        <v>19.47</v>
      </c>
      <c r="P60" s="519">
        <f>O60-O59</f>
        <v>0.66000000000000014</v>
      </c>
      <c r="Q60" s="529">
        <f>P60/O59</f>
        <v>3.5087719298245626E-2</v>
      </c>
      <c r="R60" s="519"/>
    </row>
    <row r="61" spans="1:18" ht="13.5" thickBot="1" x14ac:dyDescent="0.25">
      <c r="A61" s="362">
        <v>46.2</v>
      </c>
      <c r="B61" s="530" t="s">
        <v>212</v>
      </c>
      <c r="C61" s="459"/>
      <c r="D61" s="459"/>
      <c r="E61" s="459"/>
      <c r="F61" s="459"/>
      <c r="G61" s="531">
        <f>N61*O61</f>
        <v>16.666319999999999</v>
      </c>
      <c r="H61" s="532" t="s">
        <v>172</v>
      </c>
      <c r="L61" s="520"/>
      <c r="N61" s="533">
        <v>0.85599999999999998</v>
      </c>
      <c r="O61" s="519">
        <f>O60</f>
        <v>19.47</v>
      </c>
      <c r="P61" s="519"/>
      <c r="Q61" s="519"/>
      <c r="R61" s="519"/>
    </row>
    <row r="62" spans="1:18" ht="13.5" thickBot="1" x14ac:dyDescent="0.25">
      <c r="B62" s="1057" t="s">
        <v>274</v>
      </c>
      <c r="C62" s="1057"/>
      <c r="D62" s="1057"/>
      <c r="E62" s="1057"/>
      <c r="F62" s="1057"/>
      <c r="G62" s="1057"/>
      <c r="H62" s="1057"/>
      <c r="I62" s="1057"/>
      <c r="J62" s="1057"/>
      <c r="K62" s="1057"/>
      <c r="L62" s="520"/>
      <c r="N62" s="519"/>
      <c r="O62" s="519"/>
      <c r="P62" s="519"/>
      <c r="Q62" s="519"/>
      <c r="R62" s="519"/>
    </row>
    <row r="63" spans="1:18" ht="19.5" customHeight="1" x14ac:dyDescent="0.2">
      <c r="A63" s="362" t="s">
        <v>213</v>
      </c>
      <c r="B63" s="769" t="s">
        <v>178</v>
      </c>
      <c r="C63" s="757"/>
      <c r="D63" s="757"/>
      <c r="E63" s="757"/>
      <c r="F63" s="757"/>
      <c r="G63" s="757"/>
      <c r="H63" s="772"/>
      <c r="L63" s="520"/>
      <c r="N63" s="519"/>
      <c r="O63" s="519"/>
      <c r="P63" s="519"/>
      <c r="Q63" s="519"/>
      <c r="R63" s="519"/>
    </row>
    <row r="64" spans="1:18" ht="13.5" thickBot="1" x14ac:dyDescent="0.25">
      <c r="B64" s="536" t="s">
        <v>223</v>
      </c>
      <c r="C64" s="459"/>
      <c r="D64" s="459"/>
      <c r="E64" s="459"/>
      <c r="F64" s="459"/>
      <c r="G64" s="537">
        <f>N64*O64</f>
        <v>14.991899999999999</v>
      </c>
      <c r="H64" s="532" t="s">
        <v>146</v>
      </c>
      <c r="L64" s="520"/>
      <c r="N64" s="538">
        <v>0.77</v>
      </c>
      <c r="O64" s="519">
        <f>O60</f>
        <v>19.47</v>
      </c>
      <c r="P64" s="519"/>
      <c r="Q64" s="519"/>
      <c r="R64" s="519"/>
    </row>
    <row r="65" spans="1:18" ht="13.5" thickBot="1" x14ac:dyDescent="0.25">
      <c r="B65" s="1057" t="s">
        <v>274</v>
      </c>
      <c r="C65" s="1057"/>
      <c r="D65" s="1057"/>
      <c r="E65" s="1057"/>
      <c r="F65" s="1057"/>
      <c r="G65" s="1057"/>
      <c r="H65" s="1057"/>
      <c r="I65" s="1057"/>
      <c r="J65" s="1057"/>
      <c r="K65" s="1057"/>
      <c r="L65" s="520"/>
      <c r="N65" s="519"/>
      <c r="O65" s="519"/>
      <c r="P65" s="519"/>
      <c r="Q65" s="519"/>
      <c r="R65" s="519"/>
    </row>
    <row r="66" spans="1:18" ht="19.5" customHeight="1" thickBot="1" x14ac:dyDescent="0.3">
      <c r="A66" s="362" t="s">
        <v>214</v>
      </c>
      <c r="B66" s="773" t="s">
        <v>173</v>
      </c>
      <c r="C66" s="774"/>
      <c r="D66" s="774"/>
      <c r="E66" s="774"/>
      <c r="F66" s="775"/>
      <c r="G66" s="542">
        <v>0.78</v>
      </c>
      <c r="H66" s="518" t="s">
        <v>174</v>
      </c>
      <c r="I66" s="543"/>
      <c r="J66" s="544"/>
      <c r="K66" s="544"/>
      <c r="L66" s="545"/>
      <c r="N66" s="392"/>
      <c r="O66" s="392"/>
      <c r="P66" s="392"/>
      <c r="Q66" s="392"/>
      <c r="R66" s="392"/>
    </row>
    <row r="67" spans="1:18" ht="13.5" thickBot="1" x14ac:dyDescent="0.25">
      <c r="B67" s="1057" t="s">
        <v>274</v>
      </c>
      <c r="C67" s="1057"/>
      <c r="D67" s="1057"/>
      <c r="E67" s="1057"/>
      <c r="F67" s="1057"/>
      <c r="G67" s="1057"/>
      <c r="H67" s="1057"/>
      <c r="I67" s="1057"/>
      <c r="J67" s="1057"/>
      <c r="K67" s="1057"/>
      <c r="L67" s="520"/>
      <c r="N67" s="392"/>
      <c r="O67" s="392"/>
      <c r="P67" s="392"/>
      <c r="Q67" s="392"/>
      <c r="R67" s="392"/>
    </row>
    <row r="68" spans="1:18" ht="19.5" customHeight="1" thickBot="1" x14ac:dyDescent="0.25">
      <c r="B68" s="776" t="s">
        <v>297</v>
      </c>
      <c r="C68" s="553" t="s">
        <v>235</v>
      </c>
      <c r="D68" s="553"/>
      <c r="E68" s="553"/>
      <c r="F68" s="553"/>
      <c r="G68" s="554"/>
      <c r="H68" s="553"/>
      <c r="I68" s="1035" t="s">
        <v>179</v>
      </c>
      <c r="J68" s="1035"/>
      <c r="K68" s="1036"/>
      <c r="L68" s="545"/>
      <c r="N68" s="392"/>
      <c r="O68" s="392"/>
      <c r="P68" s="392"/>
      <c r="Q68" s="392"/>
      <c r="R68" s="392"/>
    </row>
    <row r="69" spans="1:18" ht="13.5" thickBot="1" x14ac:dyDescent="0.25">
      <c r="B69" s="1058" t="s">
        <v>268</v>
      </c>
      <c r="C69" s="1058"/>
      <c r="D69" s="1058"/>
      <c r="E69" s="1058"/>
      <c r="F69" s="1058"/>
      <c r="G69" s="1058"/>
      <c r="H69" s="1058"/>
      <c r="I69" s="551"/>
      <c r="J69" s="551"/>
      <c r="K69" s="551"/>
      <c r="N69" s="392"/>
      <c r="O69" s="392">
        <f>O59*1.035</f>
        <v>19.468349999999997</v>
      </c>
      <c r="P69" s="392"/>
      <c r="Q69" s="392"/>
      <c r="R69" s="392"/>
    </row>
    <row r="70" spans="1:18" ht="13.5" thickBot="1" x14ac:dyDescent="0.25">
      <c r="B70" s="552" t="s">
        <v>356</v>
      </c>
      <c r="C70" s="553"/>
      <c r="D70" s="553"/>
      <c r="E70" s="553"/>
      <c r="F70" s="553"/>
      <c r="G70" s="553"/>
      <c r="H70" s="553"/>
      <c r="I70" s="553"/>
      <c r="J70" s="553"/>
      <c r="K70" s="554"/>
      <c r="N70" s="392"/>
      <c r="O70" s="392"/>
      <c r="P70" s="392"/>
      <c r="Q70" s="392"/>
      <c r="R70" s="392"/>
    </row>
    <row r="71" spans="1:18" x14ac:dyDescent="0.2">
      <c r="N71" s="399"/>
    </row>
    <row r="73" spans="1:18" x14ac:dyDescent="0.2">
      <c r="B73" s="969" t="s">
        <v>255</v>
      </c>
      <c r="C73" s="969"/>
      <c r="D73" s="969"/>
      <c r="E73" s="969"/>
      <c r="F73" s="969"/>
      <c r="G73" s="969"/>
      <c r="H73" s="969"/>
      <c r="I73" s="969"/>
      <c r="J73" s="969"/>
    </row>
    <row r="74" spans="1:18" x14ac:dyDescent="0.2">
      <c r="N74" s="198"/>
    </row>
    <row r="75" spans="1:18" x14ac:dyDescent="0.2">
      <c r="A75" s="362" t="s">
        <v>256</v>
      </c>
      <c r="B75" s="970" t="s">
        <v>257</v>
      </c>
      <c r="C75" s="970"/>
      <c r="D75" s="970"/>
      <c r="E75" s="970"/>
      <c r="F75" s="970"/>
      <c r="G75" s="970"/>
      <c r="H75" s="970"/>
      <c r="I75" s="970"/>
      <c r="J75" s="970"/>
      <c r="K75" s="970"/>
    </row>
    <row r="77" spans="1:18" x14ac:dyDescent="0.2">
      <c r="N77" s="198"/>
    </row>
    <row r="80" spans="1:18" x14ac:dyDescent="0.2">
      <c r="N80" s="198"/>
    </row>
  </sheetData>
  <mergeCells count="37">
    <mergeCell ref="B75:K75"/>
    <mergeCell ref="B62:K62"/>
    <mergeCell ref="B65:K65"/>
    <mergeCell ref="B67:K67"/>
    <mergeCell ref="I68:K68"/>
    <mergeCell ref="B69:H69"/>
    <mergeCell ref="B73:J73"/>
    <mergeCell ref="B58:K58"/>
    <mergeCell ref="B32:K32"/>
    <mergeCell ref="M33:M46"/>
    <mergeCell ref="B41:K41"/>
    <mergeCell ref="G43:K43"/>
    <mergeCell ref="I47:K47"/>
    <mergeCell ref="B48:K48"/>
    <mergeCell ref="B51:K51"/>
    <mergeCell ref="C55:G55"/>
    <mergeCell ref="J55:K55"/>
    <mergeCell ref="B56:K56"/>
    <mergeCell ref="B57:C57"/>
    <mergeCell ref="B27:K27"/>
    <mergeCell ref="C7:K7"/>
    <mergeCell ref="B8:K8"/>
    <mergeCell ref="I13:J13"/>
    <mergeCell ref="B14:G14"/>
    <mergeCell ref="I14:K14"/>
    <mergeCell ref="B15:D15"/>
    <mergeCell ref="B16:E16"/>
    <mergeCell ref="B17:K17"/>
    <mergeCell ref="B18:G19"/>
    <mergeCell ref="H18:I18"/>
    <mergeCell ref="J18:K18"/>
    <mergeCell ref="C6:K6"/>
    <mergeCell ref="B1:K1"/>
    <mergeCell ref="C3:K3"/>
    <mergeCell ref="C4:K4"/>
    <mergeCell ref="D5:I5"/>
    <mergeCell ref="J5:K5"/>
  </mergeCells>
  <pageMargins left="0.23622047244094491" right="0.23622047244094491" top="0.59055118110236227" bottom="0.15748031496062992" header="0.59055118110236227" footer="0"/>
  <pageSetup paperSize="9" scale="72" orientation="portrait" r:id="rId1"/>
  <rowBreaks count="1" manualBreakCount="1">
    <brk id="70" min="1" max="12" man="1"/>
  </rowBreaks>
  <colBreaks count="1" manualBreakCount="1">
    <brk id="13" max="72"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3DFE-C50E-4191-84BA-A0504447B85A}">
  <dimension ref="A1:R78"/>
  <sheetViews>
    <sheetView zoomScaleNormal="100" workbookViewId="0">
      <selection activeCell="E13" sqref="E13"/>
    </sheetView>
  </sheetViews>
  <sheetFormatPr defaultColWidth="9.140625" defaultRowHeight="12.75" x14ac:dyDescent="0.2"/>
  <cols>
    <col min="1" max="1" width="9.140625" style="362"/>
    <col min="2" max="2" width="21.7109375" style="362" customWidth="1"/>
    <col min="3" max="7" width="9.42578125" style="362" customWidth="1"/>
    <col min="8" max="8" width="10.140625" style="362" customWidth="1"/>
    <col min="9" max="9" width="9.42578125" style="362" customWidth="1"/>
    <col min="10" max="10" width="10.28515625" style="362" customWidth="1"/>
    <col min="11" max="11" width="11.7109375" style="362" customWidth="1"/>
    <col min="12" max="12" width="1.140625" style="362" customWidth="1"/>
    <col min="13" max="13" width="7.7109375" style="362" customWidth="1"/>
    <col min="14" max="16384" width="9.140625" style="362"/>
  </cols>
  <sheetData>
    <row r="1" spans="1:18" x14ac:dyDescent="0.2">
      <c r="B1" s="910"/>
      <c r="C1" s="910"/>
      <c r="D1" s="910"/>
      <c r="E1" s="910"/>
      <c r="F1" s="910"/>
      <c r="G1" s="910"/>
      <c r="H1" s="910"/>
      <c r="I1" s="910"/>
      <c r="J1" s="910"/>
      <c r="K1" s="910"/>
    </row>
    <row r="2" spans="1:18" ht="13.5" thickBot="1" x14ac:dyDescent="0.25"/>
    <row r="3" spans="1:18" ht="16.5" x14ac:dyDescent="0.25">
      <c r="B3" s="556"/>
      <c r="C3" s="1079" t="s">
        <v>258</v>
      </c>
      <c r="D3" s="1079"/>
      <c r="E3" s="1079"/>
      <c r="F3" s="1079"/>
      <c r="G3" s="1079"/>
      <c r="H3" s="1079"/>
      <c r="I3" s="1079"/>
      <c r="J3" s="1079"/>
      <c r="K3" s="1080"/>
      <c r="L3" s="364"/>
    </row>
    <row r="4" spans="1:18" x14ac:dyDescent="0.2">
      <c r="B4" s="557"/>
      <c r="C4" s="1081" t="s">
        <v>186</v>
      </c>
      <c r="D4" s="1081"/>
      <c r="E4" s="1081"/>
      <c r="F4" s="1081"/>
      <c r="G4" s="1081"/>
      <c r="H4" s="1081"/>
      <c r="I4" s="1081"/>
      <c r="J4" s="1081"/>
      <c r="K4" s="1082"/>
      <c r="L4" s="366"/>
    </row>
    <row r="5" spans="1:18" ht="18" x14ac:dyDescent="0.25">
      <c r="B5" s="557"/>
      <c r="C5" s="728"/>
      <c r="D5" s="1083" t="s">
        <v>349</v>
      </c>
      <c r="E5" s="1083"/>
      <c r="F5" s="1083"/>
      <c r="G5" s="1083"/>
      <c r="H5" s="1083"/>
      <c r="I5" s="1083"/>
      <c r="J5" s="1084" t="s">
        <v>350</v>
      </c>
      <c r="K5" s="1085"/>
      <c r="L5" s="368"/>
    </row>
    <row r="6" spans="1:18" x14ac:dyDescent="0.2">
      <c r="B6" s="557"/>
      <c r="C6" s="987" t="s">
        <v>192</v>
      </c>
      <c r="D6" s="987"/>
      <c r="E6" s="987"/>
      <c r="F6" s="987"/>
      <c r="G6" s="987"/>
      <c r="H6" s="987"/>
      <c r="I6" s="987"/>
      <c r="J6" s="987"/>
      <c r="K6" s="988"/>
      <c r="L6" s="369"/>
    </row>
    <row r="7" spans="1:18" ht="15.75" thickBot="1" x14ac:dyDescent="0.25">
      <c r="B7" s="729"/>
      <c r="C7" s="944" t="s">
        <v>261</v>
      </c>
      <c r="D7" s="944"/>
      <c r="E7" s="944"/>
      <c r="F7" s="944"/>
      <c r="G7" s="944"/>
      <c r="H7" s="944"/>
      <c r="I7" s="944"/>
      <c r="J7" s="944"/>
      <c r="K7" s="945"/>
      <c r="L7" s="371"/>
      <c r="O7" s="372"/>
    </row>
    <row r="8" spans="1:18" ht="13.5" thickBot="1" x14ac:dyDescent="0.25">
      <c r="C8" s="375"/>
      <c r="D8" s="375"/>
      <c r="E8" s="375"/>
      <c r="F8" s="730"/>
      <c r="G8" s="375"/>
      <c r="H8" s="375"/>
      <c r="I8" s="375"/>
      <c r="J8" s="375"/>
      <c r="K8" s="375"/>
      <c r="L8" s="375"/>
    </row>
    <row r="9" spans="1:18" ht="33.75" x14ac:dyDescent="0.2">
      <c r="A9" s="362" t="s">
        <v>193</v>
      </c>
      <c r="B9" s="731" t="s">
        <v>134</v>
      </c>
      <c r="C9" s="732"/>
      <c r="D9" s="732"/>
      <c r="E9" s="733" t="s">
        <v>230</v>
      </c>
      <c r="F9" s="732"/>
      <c r="G9" s="732"/>
      <c r="H9" s="379" t="s">
        <v>135</v>
      </c>
      <c r="I9" s="380" t="s">
        <v>194</v>
      </c>
      <c r="J9" s="380" t="s">
        <v>136</v>
      </c>
      <c r="K9" s="381" t="s">
        <v>137</v>
      </c>
      <c r="L9" s="382"/>
    </row>
    <row r="10" spans="1:18" ht="15.75" x14ac:dyDescent="0.25">
      <c r="A10" s="383" t="s">
        <v>195</v>
      </c>
      <c r="B10" s="384" t="s">
        <v>138</v>
      </c>
      <c r="C10" s="385"/>
      <c r="D10" s="385"/>
      <c r="E10" s="385"/>
      <c r="F10" s="385"/>
      <c r="G10" s="385"/>
      <c r="H10" s="386">
        <v>301.95999999999998</v>
      </c>
      <c r="I10" s="387">
        <f>H10*4/3</f>
        <v>402.61333333333329</v>
      </c>
      <c r="J10" s="387">
        <f>H10*1.075</f>
        <v>324.60699999999997</v>
      </c>
      <c r="K10" s="388">
        <f>H10*1.25</f>
        <v>377.45</v>
      </c>
      <c r="L10" s="389"/>
      <c r="N10" s="390">
        <v>293.31</v>
      </c>
      <c r="O10" s="391">
        <f>H10/N10</f>
        <v>1.0294909822372234</v>
      </c>
      <c r="P10" s="392"/>
      <c r="Q10" s="393"/>
      <c r="R10" s="392"/>
    </row>
    <row r="11" spans="1:18" x14ac:dyDescent="0.2">
      <c r="A11" s="383" t="s">
        <v>196</v>
      </c>
      <c r="B11" s="384" t="s">
        <v>231</v>
      </c>
      <c r="C11" s="385"/>
      <c r="D11" s="385"/>
      <c r="E11" s="385"/>
      <c r="F11" s="385"/>
      <c r="G11" s="385"/>
      <c r="H11" s="387">
        <f>H10*2</f>
        <v>603.91999999999996</v>
      </c>
      <c r="I11" s="387">
        <f>H11*4/3</f>
        <v>805.22666666666657</v>
      </c>
      <c r="J11" s="387">
        <f>H11*1.075</f>
        <v>649.21399999999994</v>
      </c>
      <c r="K11" s="388">
        <f>H11*1.25</f>
        <v>754.9</v>
      </c>
      <c r="L11" s="389"/>
      <c r="N11" s="392"/>
      <c r="O11" s="392"/>
      <c r="P11" s="392"/>
      <c r="Q11" s="392"/>
      <c r="R11" s="392"/>
    </row>
    <row r="12" spans="1:18" ht="13.5" thickBot="1" x14ac:dyDescent="0.25">
      <c r="A12" s="383" t="s">
        <v>197</v>
      </c>
      <c r="B12" s="384" t="s">
        <v>140</v>
      </c>
      <c r="C12" s="385"/>
      <c r="D12" s="385"/>
      <c r="E12" s="385"/>
      <c r="F12" s="385"/>
      <c r="G12" s="385"/>
      <c r="H12" s="387">
        <f>H10*1.25</f>
        <v>377.45</v>
      </c>
      <c r="I12" s="564">
        <f>H12*4/3</f>
        <v>503.26666666666665</v>
      </c>
      <c r="J12" s="564">
        <f>H12*1.075</f>
        <v>405.75874999999996</v>
      </c>
      <c r="K12" s="565">
        <f>H12*1.25</f>
        <v>471.8125</v>
      </c>
      <c r="L12" s="389"/>
      <c r="N12" s="392"/>
      <c r="O12" s="393"/>
      <c r="P12" s="394"/>
      <c r="Q12" s="392"/>
      <c r="R12" s="392"/>
    </row>
    <row r="13" spans="1:18" ht="12.75" customHeight="1" x14ac:dyDescent="0.2">
      <c r="B13" s="395" t="s">
        <v>141</v>
      </c>
      <c r="C13" s="396"/>
      <c r="D13" s="396"/>
      <c r="E13" s="396"/>
      <c r="F13" s="396"/>
      <c r="G13" s="396"/>
      <c r="H13" s="397"/>
      <c r="I13" s="946" t="s">
        <v>277</v>
      </c>
      <c r="J13" s="947"/>
      <c r="K13" s="566">
        <f>104/5</f>
        <v>20.8</v>
      </c>
      <c r="L13" s="399"/>
      <c r="N13" s="392">
        <f>104/5</f>
        <v>20.8</v>
      </c>
      <c r="O13" s="393"/>
      <c r="P13" s="394"/>
      <c r="Q13" s="392"/>
      <c r="R13" s="392"/>
    </row>
    <row r="14" spans="1:18" ht="12.75" customHeight="1" x14ac:dyDescent="0.2">
      <c r="A14" s="383" t="s">
        <v>243</v>
      </c>
      <c r="B14" s="948" t="s">
        <v>278</v>
      </c>
      <c r="C14" s="949"/>
      <c r="D14" s="949"/>
      <c r="E14" s="949"/>
      <c r="F14" s="949"/>
      <c r="G14" s="949"/>
      <c r="H14" s="567"/>
      <c r="I14" s="952" t="s">
        <v>279</v>
      </c>
      <c r="J14" s="953"/>
      <c r="K14" s="954"/>
      <c r="L14" s="399"/>
      <c r="N14" s="392"/>
      <c r="O14" s="392"/>
      <c r="P14" s="392"/>
      <c r="Q14" s="392"/>
      <c r="R14" s="392"/>
    </row>
    <row r="15" spans="1:18" x14ac:dyDescent="0.2">
      <c r="A15" s="400"/>
      <c r="B15" s="955" t="s">
        <v>280</v>
      </c>
      <c r="C15" s="956"/>
      <c r="D15" s="956"/>
      <c r="E15" s="396"/>
      <c r="F15" s="403" t="s">
        <v>150</v>
      </c>
      <c r="G15" s="404" t="s">
        <v>149</v>
      </c>
      <c r="H15" s="399"/>
      <c r="I15" s="568" t="s">
        <v>281</v>
      </c>
      <c r="J15" s="569" t="s">
        <v>282</v>
      </c>
      <c r="K15" s="570" t="s">
        <v>283</v>
      </c>
      <c r="L15" s="399"/>
      <c r="N15" s="392"/>
      <c r="O15" s="392"/>
      <c r="P15" s="392"/>
      <c r="Q15" s="392"/>
      <c r="R15" s="392"/>
    </row>
    <row r="16" spans="1:18" ht="13.5" thickBot="1" x14ac:dyDescent="0.25">
      <c r="A16" s="400"/>
      <c r="B16" s="957" t="s">
        <v>148</v>
      </c>
      <c r="C16" s="958"/>
      <c r="D16" s="958"/>
      <c r="E16" s="959"/>
      <c r="F16" s="408">
        <f>G16+J50</f>
        <v>195.04</v>
      </c>
      <c r="G16" s="409">
        <v>225.6</v>
      </c>
      <c r="H16" s="491"/>
      <c r="I16" s="571">
        <f>I34+(K13/20)</f>
        <v>57.96</v>
      </c>
      <c r="J16" s="572">
        <f>I16*4</f>
        <v>231.84</v>
      </c>
      <c r="K16" s="573">
        <f>I16*4.75</f>
        <v>275.31</v>
      </c>
      <c r="L16" s="399"/>
      <c r="N16" s="392"/>
      <c r="O16" s="393"/>
      <c r="P16" s="392"/>
      <c r="Q16" s="392"/>
      <c r="R16" s="392"/>
    </row>
    <row r="17" spans="1:18" ht="13.5" thickBot="1" x14ac:dyDescent="0.25">
      <c r="A17" s="413"/>
      <c r="B17" s="414"/>
      <c r="C17" s="414"/>
      <c r="D17" s="414"/>
      <c r="E17" s="389"/>
      <c r="F17" s="415"/>
      <c r="H17" s="416"/>
      <c r="I17" s="399"/>
      <c r="J17" s="399"/>
      <c r="K17" s="399"/>
      <c r="L17" s="399"/>
      <c r="N17" s="392"/>
      <c r="O17" s="392"/>
      <c r="P17" s="392"/>
      <c r="Q17" s="392"/>
      <c r="R17" s="392"/>
    </row>
    <row r="18" spans="1:18" x14ac:dyDescent="0.2">
      <c r="B18" s="1091" t="s">
        <v>142</v>
      </c>
      <c r="C18" s="1092"/>
      <c r="D18" s="1092"/>
      <c r="E18" s="1092"/>
      <c r="F18" s="1092"/>
      <c r="G18" s="1093"/>
      <c r="H18" s="927" t="s">
        <v>198</v>
      </c>
      <c r="I18" s="928"/>
      <c r="J18" s="929" t="s">
        <v>199</v>
      </c>
      <c r="K18" s="930"/>
      <c r="L18" s="417"/>
      <c r="N18" s="392"/>
      <c r="O18" s="392"/>
      <c r="P18" s="392"/>
      <c r="Q18" s="392"/>
      <c r="R18" s="392"/>
    </row>
    <row r="19" spans="1:18" ht="17.25" x14ac:dyDescent="0.2">
      <c r="A19" s="362">
        <v>45.2</v>
      </c>
      <c r="B19" s="1094"/>
      <c r="C19" s="1095"/>
      <c r="D19" s="1095"/>
      <c r="E19" s="1095"/>
      <c r="F19" s="1095"/>
      <c r="G19" s="1096"/>
      <c r="H19" s="418" t="s">
        <v>143</v>
      </c>
      <c r="I19" s="419" t="s">
        <v>200</v>
      </c>
      <c r="J19" s="420" t="s">
        <v>143</v>
      </c>
      <c r="K19" s="419" t="s">
        <v>200</v>
      </c>
      <c r="L19" s="421"/>
      <c r="N19" s="392"/>
      <c r="O19" s="392"/>
      <c r="P19" s="393"/>
      <c r="Q19" s="392"/>
      <c r="R19" s="392"/>
    </row>
    <row r="20" spans="1:18" x14ac:dyDescent="0.2">
      <c r="B20" s="384" t="s">
        <v>119</v>
      </c>
      <c r="C20" s="385"/>
      <c r="D20" s="385"/>
      <c r="E20" s="385"/>
      <c r="F20" s="385"/>
      <c r="G20" s="385"/>
      <c r="H20" s="422">
        <f>H10*0.29</f>
        <v>87.568399999999983</v>
      </c>
      <c r="I20" s="388">
        <f>H10*0.25</f>
        <v>75.489999999999995</v>
      </c>
      <c r="J20" s="423">
        <f t="shared" ref="J20:K26" si="0">H20*1.25</f>
        <v>109.46049999999998</v>
      </c>
      <c r="K20" s="424">
        <f t="shared" si="0"/>
        <v>94.362499999999997</v>
      </c>
      <c r="L20" s="425"/>
      <c r="N20" s="392"/>
      <c r="O20" s="392"/>
      <c r="P20" s="392"/>
      <c r="Q20" s="392"/>
      <c r="R20" s="392"/>
    </row>
    <row r="21" spans="1:18" x14ac:dyDescent="0.2">
      <c r="B21" s="384" t="s">
        <v>120</v>
      </c>
      <c r="C21" s="385"/>
      <c r="D21" s="385"/>
      <c r="E21" s="385"/>
      <c r="F21" s="385"/>
      <c r="G21" s="385"/>
      <c r="H21" s="426">
        <f>H10*0.23</f>
        <v>69.450800000000001</v>
      </c>
      <c r="I21" s="388">
        <f>$H$10*0.2</f>
        <v>60.391999999999996</v>
      </c>
      <c r="J21" s="423">
        <f t="shared" si="0"/>
        <v>86.813500000000005</v>
      </c>
      <c r="K21" s="424">
        <f t="shared" si="0"/>
        <v>75.489999999999995</v>
      </c>
      <c r="L21" s="425"/>
      <c r="N21" s="392"/>
      <c r="O21" s="392"/>
      <c r="P21" s="392"/>
      <c r="Q21" s="392"/>
      <c r="R21" s="392"/>
    </row>
    <row r="22" spans="1:18" x14ac:dyDescent="0.2">
      <c r="B22" s="384" t="s">
        <v>121</v>
      </c>
      <c r="C22" s="385"/>
      <c r="D22" s="385"/>
      <c r="E22" s="385"/>
      <c r="F22" s="385"/>
      <c r="G22" s="385"/>
      <c r="H22" s="426">
        <f>$H$10*0.11</f>
        <v>33.215599999999995</v>
      </c>
      <c r="I22" s="388">
        <f>H22</f>
        <v>33.215599999999995</v>
      </c>
      <c r="J22" s="423">
        <f t="shared" si="0"/>
        <v>41.519499999999994</v>
      </c>
      <c r="K22" s="424">
        <f t="shared" si="0"/>
        <v>41.519499999999994</v>
      </c>
      <c r="L22" s="425"/>
      <c r="N22" s="392"/>
      <c r="O22" s="392"/>
      <c r="P22" s="392"/>
      <c r="Q22" s="392"/>
      <c r="R22" s="392"/>
    </row>
    <row r="23" spans="1:18" x14ac:dyDescent="0.2">
      <c r="B23" s="384" t="s">
        <v>245</v>
      </c>
      <c r="C23" s="385"/>
      <c r="D23" s="385"/>
      <c r="E23" s="385"/>
      <c r="F23" s="385"/>
      <c r="G23" s="385"/>
      <c r="H23" s="426">
        <f>$H$10*0.03</f>
        <v>9.0587999999999997</v>
      </c>
      <c r="I23" s="388">
        <f>H23</f>
        <v>9.0587999999999997</v>
      </c>
      <c r="J23" s="423">
        <f t="shared" si="0"/>
        <v>11.323499999999999</v>
      </c>
      <c r="K23" s="424">
        <f t="shared" si="0"/>
        <v>11.323499999999999</v>
      </c>
      <c r="L23" s="425"/>
      <c r="N23" s="392"/>
      <c r="O23" s="392"/>
      <c r="P23" s="392"/>
      <c r="Q23" s="392"/>
      <c r="R23" s="392"/>
    </row>
    <row r="24" spans="1:18" x14ac:dyDescent="0.2">
      <c r="B24" s="384" t="s">
        <v>123</v>
      </c>
      <c r="C24" s="385"/>
      <c r="D24" s="385"/>
      <c r="E24" s="385"/>
      <c r="F24" s="385"/>
      <c r="G24" s="385"/>
      <c r="H24" s="426">
        <f>$H$10*0.18</f>
        <v>54.352799999999995</v>
      </c>
      <c r="I24" s="388">
        <f>H24</f>
        <v>54.352799999999995</v>
      </c>
      <c r="J24" s="423">
        <f t="shared" si="0"/>
        <v>67.940999999999988</v>
      </c>
      <c r="K24" s="424">
        <f t="shared" si="0"/>
        <v>67.940999999999988</v>
      </c>
      <c r="L24" s="425"/>
      <c r="N24" s="392"/>
      <c r="O24" s="392"/>
      <c r="P24" s="392"/>
      <c r="Q24" s="392"/>
      <c r="R24" s="392"/>
    </row>
    <row r="25" spans="1:18" x14ac:dyDescent="0.2">
      <c r="B25" s="384" t="s">
        <v>246</v>
      </c>
      <c r="C25" s="385"/>
      <c r="D25" s="385"/>
      <c r="E25" s="385"/>
      <c r="F25" s="385"/>
      <c r="G25" s="385"/>
      <c r="H25" s="426">
        <f>$H$10*0.05</f>
        <v>15.097999999999999</v>
      </c>
      <c r="I25" s="388">
        <f>H25</f>
        <v>15.097999999999999</v>
      </c>
      <c r="J25" s="423">
        <f t="shared" si="0"/>
        <v>18.872499999999999</v>
      </c>
      <c r="K25" s="424">
        <f t="shared" si="0"/>
        <v>18.872499999999999</v>
      </c>
      <c r="L25" s="425"/>
      <c r="N25" s="392"/>
      <c r="O25" s="392"/>
      <c r="P25" s="392"/>
      <c r="Q25" s="392"/>
      <c r="R25" s="392"/>
    </row>
    <row r="26" spans="1:18" ht="13.5" thickBot="1" x14ac:dyDescent="0.25">
      <c r="B26" s="427" t="s">
        <v>247</v>
      </c>
      <c r="C26" s="428"/>
      <c r="D26" s="428"/>
      <c r="E26" s="428"/>
      <c r="F26" s="428"/>
      <c r="G26" s="428"/>
      <c r="H26" s="429">
        <f>$H$10*0.025</f>
        <v>7.5489999999999995</v>
      </c>
      <c r="I26" s="430">
        <f>H26</f>
        <v>7.5489999999999995</v>
      </c>
      <c r="J26" s="431">
        <f t="shared" si="0"/>
        <v>9.4362499999999994</v>
      </c>
      <c r="K26" s="432">
        <f t="shared" si="0"/>
        <v>9.4362499999999994</v>
      </c>
      <c r="L26" s="425"/>
      <c r="N26" s="392"/>
      <c r="O26" s="392"/>
      <c r="P26" s="392"/>
      <c r="Q26" s="392"/>
      <c r="R26" s="392"/>
    </row>
    <row r="27" spans="1:18" ht="13.5" thickBot="1" x14ac:dyDescent="0.25">
      <c r="H27" s="399"/>
      <c r="I27" s="399"/>
      <c r="N27" s="392"/>
      <c r="O27" s="392"/>
      <c r="P27" s="392"/>
      <c r="Q27" s="392"/>
      <c r="R27" s="392"/>
    </row>
    <row r="28" spans="1:18" x14ac:dyDescent="0.2">
      <c r="B28" s="734" t="s">
        <v>176</v>
      </c>
      <c r="C28" s="732"/>
      <c r="D28" s="735"/>
      <c r="E28" s="735"/>
      <c r="F28" s="735"/>
      <c r="G28" s="735"/>
      <c r="H28" s="435"/>
      <c r="I28" s="435"/>
      <c r="J28" s="436" t="s">
        <v>146</v>
      </c>
      <c r="K28" s="437" t="s">
        <v>147</v>
      </c>
      <c r="L28" s="366"/>
      <c r="N28" s="392"/>
      <c r="O28" s="392"/>
      <c r="P28" s="392"/>
      <c r="Q28" s="392"/>
      <c r="R28" s="392"/>
    </row>
    <row r="29" spans="1:18" ht="15.75" x14ac:dyDescent="0.25">
      <c r="A29" s="383" t="s">
        <v>201</v>
      </c>
      <c r="B29" s="736" t="s">
        <v>148</v>
      </c>
      <c r="C29" s="737"/>
      <c r="D29" s="737"/>
      <c r="E29" s="737"/>
      <c r="F29" s="385"/>
      <c r="G29" s="385" t="s">
        <v>149</v>
      </c>
      <c r="H29" s="440"/>
      <c r="I29" s="440"/>
      <c r="J29" s="441">
        <f>G16</f>
        <v>225.6</v>
      </c>
      <c r="K29" s="442">
        <f>J29*5</f>
        <v>1128</v>
      </c>
      <c r="L29" s="389"/>
      <c r="M29" s="399"/>
      <c r="N29" s="393"/>
      <c r="O29" s="392"/>
      <c r="P29" s="392"/>
      <c r="Q29" s="392"/>
      <c r="R29" s="392"/>
    </row>
    <row r="30" spans="1:18" ht="15.75" x14ac:dyDescent="0.25">
      <c r="A30" s="383"/>
      <c r="B30" s="384"/>
      <c r="C30" s="385"/>
      <c r="D30" s="385"/>
      <c r="E30" s="385"/>
      <c r="F30" s="385"/>
      <c r="G30" s="385" t="s">
        <v>150</v>
      </c>
      <c r="H30" s="440"/>
      <c r="I30" s="440"/>
      <c r="J30" s="441">
        <f>J29+J50</f>
        <v>195.04</v>
      </c>
      <c r="K30" s="442">
        <f>J30*5</f>
        <v>975.19999999999993</v>
      </c>
      <c r="L30" s="389"/>
      <c r="M30" s="399"/>
      <c r="N30" s="392"/>
      <c r="O30" s="392"/>
      <c r="P30" s="392"/>
      <c r="Q30" s="392"/>
      <c r="R30" s="392"/>
    </row>
    <row r="31" spans="1:18" ht="13.5" thickBot="1" x14ac:dyDescent="0.25">
      <c r="A31" s="383" t="s">
        <v>202</v>
      </c>
      <c r="B31" s="578" t="s">
        <v>284</v>
      </c>
      <c r="C31" s="579" t="s">
        <v>285</v>
      </c>
      <c r="D31" s="428"/>
      <c r="E31" s="428"/>
      <c r="F31" s="428"/>
      <c r="G31" s="428"/>
      <c r="H31" s="443"/>
      <c r="I31" s="444"/>
      <c r="J31" s="445">
        <v>9.69</v>
      </c>
      <c r="K31" s="446"/>
      <c r="L31" s="389"/>
      <c r="N31" s="392"/>
      <c r="O31" s="392"/>
      <c r="P31" s="392"/>
      <c r="Q31" s="392"/>
      <c r="R31" s="392"/>
    </row>
    <row r="32" spans="1:18" ht="13.5" thickBot="1" x14ac:dyDescent="0.25">
      <c r="H32" s="417"/>
      <c r="N32" s="392"/>
      <c r="O32" s="392"/>
      <c r="P32" s="392"/>
      <c r="Q32" s="392"/>
      <c r="R32" s="392"/>
    </row>
    <row r="33" spans="1:18" ht="31.5" x14ac:dyDescent="0.2">
      <c r="A33" s="362">
        <v>45.3</v>
      </c>
      <c r="B33" s="738" t="s">
        <v>262</v>
      </c>
      <c r="C33" s="735"/>
      <c r="D33" s="735"/>
      <c r="E33" s="735"/>
      <c r="F33" s="735"/>
      <c r="G33" s="735"/>
      <c r="H33" s="448"/>
      <c r="I33" s="449" t="s">
        <v>145</v>
      </c>
      <c r="J33" s="450" t="s">
        <v>263</v>
      </c>
      <c r="K33" s="451" t="s">
        <v>264</v>
      </c>
      <c r="L33" s="452"/>
      <c r="M33" s="1086" t="s">
        <v>233</v>
      </c>
      <c r="N33" s="392"/>
      <c r="O33" s="392"/>
      <c r="P33" s="392"/>
      <c r="Q33" s="392"/>
      <c r="R33" s="392"/>
    </row>
    <row r="34" spans="1:18" ht="15.75" x14ac:dyDescent="0.25">
      <c r="A34" s="383" t="s">
        <v>249</v>
      </c>
      <c r="B34" s="384" t="s">
        <v>152</v>
      </c>
      <c r="C34" s="385"/>
      <c r="D34" s="385"/>
      <c r="E34" s="385"/>
      <c r="F34" s="385"/>
      <c r="G34" s="385"/>
      <c r="H34" s="453"/>
      <c r="I34" s="454">
        <v>56.92</v>
      </c>
      <c r="J34" s="455">
        <f>I34*4</f>
        <v>227.68</v>
      </c>
      <c r="K34" s="442">
        <f t="shared" ref="K34:K39" si="1">I34*19</f>
        <v>1081.48</v>
      </c>
      <c r="L34" s="389"/>
      <c r="M34" s="1087"/>
      <c r="N34" s="393"/>
      <c r="O34" s="393"/>
      <c r="P34" s="393"/>
      <c r="Q34" s="393"/>
      <c r="R34" s="392"/>
    </row>
    <row r="35" spans="1:18" x14ac:dyDescent="0.2">
      <c r="B35" s="384" t="s">
        <v>153</v>
      </c>
      <c r="C35" s="385"/>
      <c r="D35" s="385"/>
      <c r="E35" s="385"/>
      <c r="F35" s="385"/>
      <c r="G35" s="385"/>
      <c r="H35" s="453"/>
      <c r="I35" s="456">
        <v>54.11</v>
      </c>
      <c r="J35" s="455">
        <f t="shared" ref="J35:J39" si="2">I35*4</f>
        <v>216.44</v>
      </c>
      <c r="K35" s="442">
        <f t="shared" si="1"/>
        <v>1028.0899999999999</v>
      </c>
      <c r="L35" s="389"/>
      <c r="M35" s="1087"/>
      <c r="N35" s="393"/>
      <c r="O35" s="393"/>
      <c r="P35" s="393"/>
      <c r="Q35" s="393"/>
      <c r="R35" s="392"/>
    </row>
    <row r="36" spans="1:18" x14ac:dyDescent="0.2">
      <c r="A36" s="362" t="s">
        <v>250</v>
      </c>
      <c r="B36" s="384" t="s">
        <v>154</v>
      </c>
      <c r="C36" s="385"/>
      <c r="D36" s="385"/>
      <c r="E36" s="385"/>
      <c r="F36" s="385"/>
      <c r="G36" s="385"/>
      <c r="H36" s="453"/>
      <c r="I36" s="455">
        <f>I34*0.9</f>
        <v>51.228000000000002</v>
      </c>
      <c r="J36" s="455">
        <f t="shared" si="2"/>
        <v>204.91200000000001</v>
      </c>
      <c r="K36" s="442">
        <f t="shared" si="1"/>
        <v>973.33199999999999</v>
      </c>
      <c r="L36" s="389"/>
      <c r="M36" s="1087"/>
      <c r="N36" s="457"/>
      <c r="O36" s="393"/>
      <c r="P36" s="393"/>
      <c r="Q36" s="393"/>
      <c r="R36" s="392"/>
    </row>
    <row r="37" spans="1:18" x14ac:dyDescent="0.2">
      <c r="B37" s="384" t="s">
        <v>155</v>
      </c>
      <c r="C37" s="385"/>
      <c r="D37" s="385"/>
      <c r="E37" s="385"/>
      <c r="F37" s="385"/>
      <c r="G37" s="385"/>
      <c r="H37" s="453"/>
      <c r="I37" s="455">
        <f>I35*0.9</f>
        <v>48.698999999999998</v>
      </c>
      <c r="J37" s="455">
        <f t="shared" si="2"/>
        <v>194.79599999999999</v>
      </c>
      <c r="K37" s="442">
        <f t="shared" si="1"/>
        <v>925.28099999999995</v>
      </c>
      <c r="L37" s="389"/>
      <c r="M37" s="1087"/>
      <c r="N37" s="393"/>
      <c r="O37" s="393"/>
      <c r="P37" s="393"/>
      <c r="Q37" s="393"/>
      <c r="R37" s="392"/>
    </row>
    <row r="38" spans="1:18" x14ac:dyDescent="0.2">
      <c r="B38" s="384" t="s">
        <v>156</v>
      </c>
      <c r="C38" s="385"/>
      <c r="D38" s="385"/>
      <c r="E38" s="385"/>
      <c r="F38" s="385"/>
      <c r="G38" s="385"/>
      <c r="H38" s="453"/>
      <c r="I38" s="455">
        <f>I34*0.7</f>
        <v>39.844000000000001</v>
      </c>
      <c r="J38" s="455">
        <f t="shared" si="2"/>
        <v>159.376</v>
      </c>
      <c r="K38" s="442">
        <f t="shared" si="1"/>
        <v>757.03600000000006</v>
      </c>
      <c r="L38" s="389"/>
      <c r="M38" s="1087"/>
      <c r="N38" s="393"/>
      <c r="O38" s="393"/>
      <c r="P38" s="393"/>
      <c r="Q38" s="393"/>
      <c r="R38" s="392"/>
    </row>
    <row r="39" spans="1:18" x14ac:dyDescent="0.2">
      <c r="B39" s="384" t="s">
        <v>157</v>
      </c>
      <c r="C39" s="385"/>
      <c r="D39" s="385"/>
      <c r="E39" s="385"/>
      <c r="F39" s="385"/>
      <c r="G39" s="385"/>
      <c r="H39" s="453"/>
      <c r="I39" s="455">
        <f>I35*0.7</f>
        <v>37.876999999999995</v>
      </c>
      <c r="J39" s="455">
        <f t="shared" si="2"/>
        <v>151.50799999999998</v>
      </c>
      <c r="K39" s="442">
        <f t="shared" si="1"/>
        <v>719.6629999999999</v>
      </c>
      <c r="L39" s="389"/>
      <c r="M39" s="1087"/>
      <c r="N39" s="393"/>
      <c r="O39" s="393"/>
      <c r="P39" s="393"/>
      <c r="Q39" s="393"/>
      <c r="R39" s="392"/>
    </row>
    <row r="40" spans="1:18" ht="13.5" thickBot="1" x14ac:dyDescent="0.25">
      <c r="B40" s="458" t="s">
        <v>158</v>
      </c>
      <c r="C40" s="459"/>
      <c r="D40" s="459"/>
      <c r="E40" s="459"/>
      <c r="F40" s="459"/>
      <c r="G40" s="459"/>
      <c r="H40" s="460"/>
      <c r="I40" s="461">
        <f>J40/4</f>
        <v>-7.64</v>
      </c>
      <c r="J40" s="462">
        <f>J50</f>
        <v>-30.56</v>
      </c>
      <c r="K40" s="463">
        <f>J40*5</f>
        <v>-152.79999999999998</v>
      </c>
      <c r="L40" s="464"/>
      <c r="M40" s="1087"/>
      <c r="N40" s="465"/>
      <c r="O40" s="392"/>
      <c r="P40" s="392"/>
      <c r="Q40" s="392"/>
      <c r="R40" s="392"/>
    </row>
    <row r="41" spans="1:18" ht="13.5" thickBot="1" x14ac:dyDescent="0.25">
      <c r="M41" s="1087"/>
      <c r="N41" s="392"/>
      <c r="O41" s="392"/>
      <c r="P41" s="392"/>
      <c r="Q41" s="392"/>
      <c r="R41" s="392"/>
    </row>
    <row r="42" spans="1:18" ht="13.5" thickBot="1" x14ac:dyDescent="0.25">
      <c r="A42" s="362">
        <v>45.4</v>
      </c>
      <c r="B42" s="738" t="s">
        <v>265</v>
      </c>
      <c r="C42" s="732"/>
      <c r="D42" s="732"/>
      <c r="E42" s="732"/>
      <c r="F42" s="732"/>
      <c r="G42" s="732"/>
      <c r="H42" s="466"/>
      <c r="I42" s="467"/>
      <c r="J42" s="467"/>
      <c r="K42" s="468"/>
      <c r="M42" s="1087"/>
      <c r="N42" s="392"/>
      <c r="O42" s="392"/>
      <c r="P42" s="392"/>
      <c r="Q42" s="392"/>
      <c r="R42" s="392"/>
    </row>
    <row r="43" spans="1:18" ht="13.5" thickBot="1" x14ac:dyDescent="0.25">
      <c r="B43" s="469" t="s">
        <v>177</v>
      </c>
      <c r="C43" s="470">
        <v>1269.8699999999999</v>
      </c>
      <c r="D43" s="471" t="s">
        <v>159</v>
      </c>
      <c r="E43" s="472" t="s">
        <v>266</v>
      </c>
      <c r="F43" s="739"/>
      <c r="G43" s="941" t="s">
        <v>205</v>
      </c>
      <c r="H43" s="941"/>
      <c r="I43" s="941"/>
      <c r="J43" s="941"/>
      <c r="K43" s="942"/>
      <c r="L43" s="474"/>
      <c r="M43" s="1087"/>
      <c r="N43" s="392"/>
      <c r="O43" s="392"/>
      <c r="P43" s="392"/>
      <c r="Q43" s="392"/>
      <c r="R43" s="392"/>
    </row>
    <row r="44" spans="1:18" ht="31.5" x14ac:dyDescent="0.2">
      <c r="B44" s="384" t="s">
        <v>160</v>
      </c>
      <c r="C44" s="385"/>
      <c r="D44" s="475">
        <f>E44/152.4</f>
        <v>0.11903543307086613</v>
      </c>
      <c r="E44" s="387">
        <f>C43/70</f>
        <v>18.140999999999998</v>
      </c>
      <c r="F44" s="740"/>
      <c r="G44" s="477"/>
      <c r="H44" s="478"/>
      <c r="I44" s="479" t="s">
        <v>145</v>
      </c>
      <c r="J44" s="450" t="s">
        <v>263</v>
      </c>
      <c r="K44" s="451" t="s">
        <v>264</v>
      </c>
      <c r="L44" s="452"/>
      <c r="M44" s="1087"/>
      <c r="N44" s="392"/>
      <c r="O44" s="392"/>
      <c r="P44" s="392"/>
      <c r="Q44" s="392"/>
      <c r="R44" s="392"/>
    </row>
    <row r="45" spans="1:18" ht="15.75" x14ac:dyDescent="0.25">
      <c r="B45" s="384" t="s">
        <v>161</v>
      </c>
      <c r="C45" s="385"/>
      <c r="D45" s="475">
        <f>E45/152.4</f>
        <v>7.9356955380577424E-2</v>
      </c>
      <c r="E45" s="388">
        <f>(E44*2/3)</f>
        <v>12.093999999999999</v>
      </c>
      <c r="F45" s="740"/>
      <c r="G45" s="480" t="s">
        <v>149</v>
      </c>
      <c r="H45" s="481"/>
      <c r="I45" s="482">
        <v>60.2</v>
      </c>
      <c r="J45" s="387">
        <f>I45*4</f>
        <v>240.8</v>
      </c>
      <c r="K45" s="388">
        <f>I45*19</f>
        <v>1143.8</v>
      </c>
      <c r="L45" s="389"/>
      <c r="M45" s="1087"/>
      <c r="N45" s="393"/>
      <c r="O45" s="393"/>
      <c r="P45" s="393"/>
      <c r="Q45" s="393"/>
      <c r="R45" s="393"/>
    </row>
    <row r="46" spans="1:18" ht="16.5" thickBot="1" x14ac:dyDescent="0.3">
      <c r="B46" s="483" t="s">
        <v>162</v>
      </c>
      <c r="C46" s="484"/>
      <c r="D46" s="485"/>
      <c r="E46" s="486">
        <v>0.4</v>
      </c>
      <c r="F46" s="740"/>
      <c r="G46" s="487" t="s">
        <v>150</v>
      </c>
      <c r="H46" s="488"/>
      <c r="I46" s="489">
        <f>I45+(J50/4)</f>
        <v>52.56</v>
      </c>
      <c r="J46" s="490">
        <f>I46*4</f>
        <v>210.24</v>
      </c>
      <c r="K46" s="430">
        <f>I46*19</f>
        <v>998.6400000000001</v>
      </c>
      <c r="L46" s="389"/>
      <c r="M46" s="1088"/>
      <c r="N46" s="393"/>
      <c r="O46" s="393"/>
      <c r="P46" s="393"/>
      <c r="Q46" s="392"/>
      <c r="R46" s="392"/>
    </row>
    <row r="47" spans="1:18" ht="13.5" thickBot="1" x14ac:dyDescent="0.25">
      <c r="B47" s="458" t="s">
        <v>163</v>
      </c>
      <c r="C47" s="459"/>
      <c r="D47" s="491"/>
      <c r="E47" s="492"/>
      <c r="F47" s="741"/>
      <c r="G47" s="491"/>
      <c r="H47" s="491"/>
      <c r="I47" s="936"/>
      <c r="J47" s="936"/>
      <c r="K47" s="937"/>
      <c r="M47" s="399"/>
      <c r="N47" s="393"/>
      <c r="O47" s="393"/>
      <c r="P47" s="392"/>
      <c r="Q47" s="392"/>
      <c r="R47" s="392"/>
    </row>
    <row r="48" spans="1:18" ht="13.5" thickBot="1" x14ac:dyDescent="0.25">
      <c r="G48" s="399"/>
      <c r="N48" s="392"/>
      <c r="O48" s="392"/>
      <c r="P48" s="392"/>
      <c r="Q48" s="392"/>
      <c r="R48" s="392"/>
    </row>
    <row r="49" spans="1:18" x14ac:dyDescent="0.2">
      <c r="A49" s="383" t="s">
        <v>252</v>
      </c>
      <c r="B49" s="738" t="s">
        <v>164</v>
      </c>
      <c r="C49" s="732"/>
      <c r="D49" s="494"/>
      <c r="E49" s="494"/>
      <c r="F49" s="494"/>
      <c r="G49" s="494"/>
      <c r="H49" s="494"/>
      <c r="I49" s="494"/>
      <c r="J49" s="494"/>
      <c r="K49" s="495"/>
      <c r="N49" s="393"/>
      <c r="O49" s="392"/>
      <c r="P49" s="392"/>
      <c r="Q49" s="392"/>
      <c r="R49" s="392"/>
    </row>
    <row r="50" spans="1:18" ht="16.5" thickBot="1" x14ac:dyDescent="0.3">
      <c r="B50" s="496" t="s">
        <v>165</v>
      </c>
      <c r="C50" s="459"/>
      <c r="D50" s="459"/>
      <c r="E50" s="459"/>
      <c r="F50" s="459"/>
      <c r="G50" s="459"/>
      <c r="H50" s="491"/>
      <c r="I50" s="491"/>
      <c r="J50" s="497">
        <v>-30.56</v>
      </c>
      <c r="K50" s="498" t="s">
        <v>146</v>
      </c>
      <c r="L50" s="499"/>
      <c r="N50" s="392"/>
      <c r="O50" s="392"/>
      <c r="P50" s="392"/>
      <c r="Q50" s="392"/>
      <c r="R50" s="392"/>
    </row>
    <row r="51" spans="1:18" ht="13.5" thickBot="1" x14ac:dyDescent="0.25">
      <c r="N51" s="392"/>
      <c r="O51" s="392"/>
      <c r="P51" s="392"/>
      <c r="Q51" s="392"/>
      <c r="R51" s="392"/>
    </row>
    <row r="52" spans="1:18" x14ac:dyDescent="0.2">
      <c r="A52" s="362">
        <v>45.5</v>
      </c>
      <c r="B52" s="738" t="s">
        <v>187</v>
      </c>
      <c r="C52" s="732"/>
      <c r="D52" s="732"/>
      <c r="E52" s="732"/>
      <c r="F52" s="732"/>
      <c r="G52" s="500"/>
      <c r="H52" s="501"/>
      <c r="I52" s="502"/>
      <c r="J52" s="503" t="s">
        <v>146</v>
      </c>
      <c r="K52" s="504"/>
      <c r="L52" s="505"/>
      <c r="N52" s="392"/>
      <c r="O52" s="392"/>
      <c r="P52" s="392"/>
      <c r="Q52" s="392"/>
      <c r="R52" s="392"/>
    </row>
    <row r="53" spans="1:18" ht="16.5" thickBot="1" x14ac:dyDescent="0.3">
      <c r="B53" s="506" t="s">
        <v>166</v>
      </c>
      <c r="C53" s="507">
        <v>18.920000000000002</v>
      </c>
      <c r="D53" s="491"/>
      <c r="E53" s="491"/>
      <c r="F53" s="491"/>
      <c r="G53" s="491"/>
      <c r="H53" s="490"/>
      <c r="I53" s="508" t="s">
        <v>167</v>
      </c>
      <c r="J53" s="509">
        <v>246</v>
      </c>
      <c r="K53" s="412"/>
      <c r="L53" s="399"/>
      <c r="N53" s="392"/>
      <c r="O53" s="392"/>
      <c r="P53" s="392"/>
      <c r="Q53" s="392"/>
      <c r="R53" s="392"/>
    </row>
    <row r="54" spans="1:18" ht="13.5" thickBot="1" x14ac:dyDescent="0.25">
      <c r="E54" s="399"/>
      <c r="F54" s="399"/>
      <c r="N54" s="392"/>
      <c r="O54" s="392"/>
      <c r="P54" s="392"/>
      <c r="Q54" s="392"/>
      <c r="R54" s="392"/>
    </row>
    <row r="55" spans="1:18" ht="13.5" thickBot="1" x14ac:dyDescent="0.25">
      <c r="A55" s="383" t="s">
        <v>206</v>
      </c>
      <c r="B55" s="742" t="s">
        <v>168</v>
      </c>
      <c r="C55" s="743"/>
      <c r="D55" s="512" t="s">
        <v>150</v>
      </c>
      <c r="E55" s="513">
        <f>H55+J50</f>
        <v>146.2049198958251</v>
      </c>
      <c r="F55" s="514"/>
      <c r="G55" s="512" t="s">
        <v>149</v>
      </c>
      <c r="H55" s="515">
        <v>176.7649198958251</v>
      </c>
      <c r="I55" s="516" t="s">
        <v>146</v>
      </c>
      <c r="J55" s="517"/>
      <c r="K55" s="518"/>
      <c r="N55" s="519"/>
      <c r="O55" s="519" t="s">
        <v>207</v>
      </c>
      <c r="P55" s="519" t="s">
        <v>208</v>
      </c>
      <c r="Q55" s="519" t="s">
        <v>209</v>
      </c>
      <c r="R55" s="519"/>
    </row>
    <row r="56" spans="1:18" ht="13.5" thickBot="1" x14ac:dyDescent="0.25">
      <c r="L56" s="520"/>
      <c r="N56" s="519"/>
      <c r="O56" s="519"/>
      <c r="P56" s="519"/>
      <c r="Q56" s="519"/>
      <c r="R56" s="519"/>
    </row>
    <row r="57" spans="1:18" x14ac:dyDescent="0.2">
      <c r="B57" s="744" t="s">
        <v>169</v>
      </c>
      <c r="C57" s="745"/>
      <c r="D57" s="745"/>
      <c r="E57" s="746"/>
      <c r="F57" s="494"/>
      <c r="G57" s="494"/>
      <c r="H57" s="495"/>
      <c r="L57" s="520"/>
      <c r="N57" s="519" t="s">
        <v>210</v>
      </c>
      <c r="O57" s="524">
        <v>18.21</v>
      </c>
      <c r="P57" s="519"/>
      <c r="Q57" s="519"/>
      <c r="R57" s="519"/>
    </row>
    <row r="58" spans="1:18" x14ac:dyDescent="0.2">
      <c r="A58" s="383" t="s">
        <v>211</v>
      </c>
      <c r="B58" s="384" t="s">
        <v>170</v>
      </c>
      <c r="C58" s="385"/>
      <c r="D58" s="385"/>
      <c r="E58" s="385"/>
      <c r="F58" s="385"/>
      <c r="G58" s="525">
        <f>N58*O58</f>
        <v>48.793139999999994</v>
      </c>
      <c r="H58" s="526" t="s">
        <v>171</v>
      </c>
      <c r="L58" s="520"/>
      <c r="N58" s="527">
        <f>259.4%</f>
        <v>2.5939999999999999</v>
      </c>
      <c r="O58" s="528">
        <v>18.809999999999999</v>
      </c>
      <c r="P58" s="519">
        <f>O58-O57</f>
        <v>0.59999999999999787</v>
      </c>
      <c r="Q58" s="529">
        <f>P58/O57</f>
        <v>3.2948929159802187E-2</v>
      </c>
      <c r="R58" s="519"/>
    </row>
    <row r="59" spans="1:18" ht="13.5" thickBot="1" x14ac:dyDescent="0.25">
      <c r="A59" s="362">
        <v>46.2</v>
      </c>
      <c r="B59" s="530" t="s">
        <v>212</v>
      </c>
      <c r="C59" s="459"/>
      <c r="D59" s="459"/>
      <c r="E59" s="459"/>
      <c r="F59" s="459"/>
      <c r="G59" s="531">
        <f>N59*O59</f>
        <v>16.10136</v>
      </c>
      <c r="H59" s="532" t="s">
        <v>172</v>
      </c>
      <c r="L59" s="520"/>
      <c r="N59" s="533">
        <v>0.85599999999999998</v>
      </c>
      <c r="O59" s="519">
        <f>O58</f>
        <v>18.809999999999999</v>
      </c>
      <c r="P59" s="519"/>
      <c r="Q59" s="519"/>
      <c r="R59" s="519"/>
    </row>
    <row r="60" spans="1:18" ht="13.5" thickBot="1" x14ac:dyDescent="0.25">
      <c r="L60" s="520"/>
      <c r="N60" s="519"/>
      <c r="O60" s="519"/>
      <c r="P60" s="519"/>
      <c r="Q60" s="519"/>
      <c r="R60" s="519"/>
    </row>
    <row r="61" spans="1:18" x14ac:dyDescent="0.2">
      <c r="A61" s="362" t="s">
        <v>213</v>
      </c>
      <c r="B61" s="747" t="s">
        <v>178</v>
      </c>
      <c r="C61" s="745"/>
      <c r="D61" s="745"/>
      <c r="E61" s="745"/>
      <c r="F61" s="745"/>
      <c r="G61" s="745"/>
      <c r="H61" s="748"/>
      <c r="L61" s="520"/>
      <c r="N61" s="519"/>
      <c r="O61" s="519"/>
      <c r="P61" s="519"/>
      <c r="Q61" s="519"/>
      <c r="R61" s="519"/>
    </row>
    <row r="62" spans="1:18" ht="13.5" thickBot="1" x14ac:dyDescent="0.25">
      <c r="B62" s="536" t="s">
        <v>223</v>
      </c>
      <c r="C62" s="459"/>
      <c r="D62" s="459"/>
      <c r="E62" s="459"/>
      <c r="F62" s="459"/>
      <c r="G62" s="537">
        <f>N62*O62</f>
        <v>14.483699999999999</v>
      </c>
      <c r="H62" s="532" t="s">
        <v>146</v>
      </c>
      <c r="L62" s="520"/>
      <c r="N62" s="538">
        <v>0.77</v>
      </c>
      <c r="O62" s="519">
        <f>O58</f>
        <v>18.809999999999999</v>
      </c>
      <c r="P62" s="519"/>
      <c r="Q62" s="519"/>
      <c r="R62" s="519"/>
    </row>
    <row r="63" spans="1:18" ht="13.5" thickBot="1" x14ac:dyDescent="0.25">
      <c r="L63" s="520"/>
      <c r="N63" s="519"/>
      <c r="O63" s="519"/>
      <c r="P63" s="519"/>
      <c r="Q63" s="519"/>
      <c r="R63" s="519"/>
    </row>
    <row r="64" spans="1:18" ht="16.5" thickBot="1" x14ac:dyDescent="0.3">
      <c r="A64" s="362" t="s">
        <v>214</v>
      </c>
      <c r="B64" s="749" t="s">
        <v>173</v>
      </c>
      <c r="C64" s="750"/>
      <c r="D64" s="750"/>
      <c r="E64" s="750"/>
      <c r="F64" s="751"/>
      <c r="G64" s="542">
        <v>0.78</v>
      </c>
      <c r="H64" s="518" t="s">
        <v>174</v>
      </c>
      <c r="I64" s="543"/>
      <c r="J64" s="544"/>
      <c r="K64" s="544"/>
      <c r="L64" s="545"/>
      <c r="N64" s="392"/>
      <c r="O64" s="392"/>
      <c r="P64" s="392"/>
      <c r="Q64" s="392"/>
      <c r="R64" s="392"/>
    </row>
    <row r="65" spans="1:18" ht="13.5" thickBot="1" x14ac:dyDescent="0.25">
      <c r="G65" s="546" t="s">
        <v>267</v>
      </c>
      <c r="L65" s="520"/>
      <c r="N65" s="392"/>
      <c r="O65" s="392"/>
      <c r="P65" s="392"/>
      <c r="Q65" s="392"/>
      <c r="R65" s="392"/>
    </row>
    <row r="66" spans="1:18" ht="20.25" customHeight="1" thickBot="1" x14ac:dyDescent="0.25">
      <c r="B66" s="752" t="s">
        <v>215</v>
      </c>
      <c r="C66" s="553" t="s">
        <v>235</v>
      </c>
      <c r="D66" s="553"/>
      <c r="E66" s="553"/>
      <c r="F66" s="553"/>
      <c r="G66" s="554"/>
      <c r="H66" s="553"/>
      <c r="I66" s="1089" t="s">
        <v>179</v>
      </c>
      <c r="J66" s="1089"/>
      <c r="K66" s="1090"/>
      <c r="L66" s="545"/>
      <c r="N66" s="392"/>
      <c r="O66" s="392"/>
      <c r="P66" s="392"/>
      <c r="Q66" s="392"/>
      <c r="R66" s="392"/>
    </row>
    <row r="67" spans="1:18" ht="24.75" customHeight="1" thickBot="1" x14ac:dyDescent="0.25">
      <c r="B67" s="1058" t="s">
        <v>268</v>
      </c>
      <c r="C67" s="1058"/>
      <c r="D67" s="1058"/>
      <c r="E67" s="1058"/>
      <c r="F67" s="1058"/>
      <c r="G67" s="1058"/>
      <c r="H67" s="1058"/>
      <c r="I67" s="551"/>
      <c r="J67" s="551"/>
      <c r="K67" s="551"/>
      <c r="N67" s="392"/>
      <c r="O67" s="392"/>
      <c r="P67" s="392"/>
      <c r="Q67" s="392"/>
      <c r="R67" s="392"/>
    </row>
    <row r="68" spans="1:18" ht="23.25" customHeight="1" thickBot="1" x14ac:dyDescent="0.25">
      <c r="B68" s="552" t="s">
        <v>351</v>
      </c>
      <c r="C68" s="553"/>
      <c r="D68" s="553"/>
      <c r="E68" s="553"/>
      <c r="F68" s="553"/>
      <c r="G68" s="553"/>
      <c r="H68" s="553"/>
      <c r="I68" s="553"/>
      <c r="J68" s="553"/>
      <c r="K68" s="554"/>
      <c r="N68" s="392"/>
      <c r="O68" s="392"/>
      <c r="P68" s="392"/>
      <c r="Q68" s="392"/>
      <c r="R68" s="392"/>
    </row>
    <row r="69" spans="1:18" x14ac:dyDescent="0.2">
      <c r="N69" s="399"/>
    </row>
    <row r="71" spans="1:18" x14ac:dyDescent="0.2">
      <c r="B71" s="969" t="s">
        <v>255</v>
      </c>
      <c r="C71" s="969"/>
      <c r="D71" s="969"/>
      <c r="E71" s="969"/>
      <c r="F71" s="969"/>
      <c r="G71" s="969"/>
      <c r="H71" s="969"/>
      <c r="I71" s="969"/>
      <c r="J71" s="969"/>
    </row>
    <row r="72" spans="1:18" x14ac:dyDescent="0.2">
      <c r="N72" s="198"/>
    </row>
    <row r="73" spans="1:18" x14ac:dyDescent="0.2">
      <c r="A73" s="362" t="s">
        <v>256</v>
      </c>
      <c r="B73" s="970" t="s">
        <v>257</v>
      </c>
      <c r="C73" s="970"/>
      <c r="D73" s="970"/>
      <c r="E73" s="970"/>
      <c r="F73" s="970"/>
      <c r="G73" s="970"/>
      <c r="H73" s="970"/>
      <c r="I73" s="970"/>
      <c r="J73" s="970"/>
      <c r="K73" s="970"/>
    </row>
    <row r="75" spans="1:18" x14ac:dyDescent="0.2">
      <c r="N75" s="198"/>
    </row>
    <row r="78" spans="1:18" x14ac:dyDescent="0.2">
      <c r="N78" s="198"/>
    </row>
  </sheetData>
  <mergeCells count="22">
    <mergeCell ref="I66:K66"/>
    <mergeCell ref="B67:H67"/>
    <mergeCell ref="B71:J71"/>
    <mergeCell ref="B73:K73"/>
    <mergeCell ref="B18:G19"/>
    <mergeCell ref="H18:I18"/>
    <mergeCell ref="J18:K18"/>
    <mergeCell ref="M33:M46"/>
    <mergeCell ref="G43:K43"/>
    <mergeCell ref="I47:K47"/>
    <mergeCell ref="C7:K7"/>
    <mergeCell ref="I13:J13"/>
    <mergeCell ref="B14:G14"/>
    <mergeCell ref="I14:K14"/>
    <mergeCell ref="B15:D15"/>
    <mergeCell ref="B16:E16"/>
    <mergeCell ref="C6:K6"/>
    <mergeCell ref="B1:K1"/>
    <mergeCell ref="C3:K3"/>
    <mergeCell ref="C4:K4"/>
    <mergeCell ref="D5:I5"/>
    <mergeCell ref="J5:K5"/>
  </mergeCells>
  <pageMargins left="0.7" right="0.7" top="0.75" bottom="0.75" header="0.3" footer="0.3"/>
  <pageSetup paperSize="9" scale="74"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8"/>
  <sheetViews>
    <sheetView topLeftCell="A4" zoomScale="85" zoomScaleNormal="85" workbookViewId="0">
      <selection activeCell="C13" sqref="C13"/>
    </sheetView>
  </sheetViews>
  <sheetFormatPr defaultColWidth="9.140625" defaultRowHeight="12.75" x14ac:dyDescent="0.2"/>
  <cols>
    <col min="1" max="1" width="9.140625" style="362"/>
    <col min="2" max="2" width="21.7109375" style="362" customWidth="1"/>
    <col min="3" max="7" width="9.42578125" style="362" customWidth="1"/>
    <col min="8" max="8" width="10.140625" style="362" customWidth="1"/>
    <col min="9" max="9" width="9.42578125" style="362" customWidth="1"/>
    <col min="10" max="10" width="10.28515625" style="362" customWidth="1"/>
    <col min="11" max="11" width="11.7109375" style="362" customWidth="1"/>
    <col min="12" max="12" width="1.140625" style="362" customWidth="1"/>
    <col min="13" max="13" width="7.7109375" style="362" customWidth="1"/>
    <col min="14" max="16384" width="9.140625" style="362"/>
  </cols>
  <sheetData>
    <row r="1" spans="1:18" x14ac:dyDescent="0.2">
      <c r="B1" s="910"/>
      <c r="C1" s="910"/>
      <c r="D1" s="910"/>
      <c r="E1" s="910"/>
      <c r="F1" s="910"/>
      <c r="G1" s="910"/>
      <c r="H1" s="910"/>
      <c r="I1" s="910"/>
      <c r="J1" s="910"/>
      <c r="K1" s="910"/>
    </row>
    <row r="2" spans="1:18" ht="13.5" thickBot="1" x14ac:dyDescent="0.25"/>
    <row r="3" spans="1:18" ht="16.5" x14ac:dyDescent="0.25">
      <c r="B3" s="363"/>
      <c r="C3" s="1097" t="s">
        <v>258</v>
      </c>
      <c r="D3" s="1097"/>
      <c r="E3" s="1097"/>
      <c r="F3" s="1097"/>
      <c r="G3" s="1097"/>
      <c r="H3" s="1097"/>
      <c r="I3" s="1097"/>
      <c r="J3" s="1097"/>
      <c r="K3" s="1098"/>
      <c r="L3" s="364"/>
    </row>
    <row r="4" spans="1:18" x14ac:dyDescent="0.2">
      <c r="B4" s="365"/>
      <c r="C4" s="1099" t="s">
        <v>186</v>
      </c>
      <c r="D4" s="1099"/>
      <c r="E4" s="1099"/>
      <c r="F4" s="1099"/>
      <c r="G4" s="1099"/>
      <c r="H4" s="1099"/>
      <c r="I4" s="1099"/>
      <c r="J4" s="1099"/>
      <c r="K4" s="1100"/>
      <c r="L4" s="366"/>
    </row>
    <row r="5" spans="1:18" ht="18" x14ac:dyDescent="0.25">
      <c r="B5" s="365"/>
      <c r="C5" s="367"/>
      <c r="D5" s="1101" t="s">
        <v>259</v>
      </c>
      <c r="E5" s="1101"/>
      <c r="F5" s="1101"/>
      <c r="G5" s="1101"/>
      <c r="H5" s="1101"/>
      <c r="I5" s="1101"/>
      <c r="J5" s="1102" t="s">
        <v>260</v>
      </c>
      <c r="K5" s="1103"/>
      <c r="L5" s="368"/>
    </row>
    <row r="6" spans="1:18" x14ac:dyDescent="0.2">
      <c r="B6" s="365"/>
      <c r="C6" s="987" t="s">
        <v>192</v>
      </c>
      <c r="D6" s="987"/>
      <c r="E6" s="987"/>
      <c r="F6" s="987"/>
      <c r="G6" s="987"/>
      <c r="H6" s="987"/>
      <c r="I6" s="987"/>
      <c r="J6" s="987"/>
      <c r="K6" s="988"/>
      <c r="L6" s="369"/>
    </row>
    <row r="7" spans="1:18" ht="15.75" thickBot="1" x14ac:dyDescent="0.25">
      <c r="B7" s="370"/>
      <c r="C7" s="944" t="s">
        <v>261</v>
      </c>
      <c r="D7" s="944"/>
      <c r="E7" s="944"/>
      <c r="F7" s="944"/>
      <c r="G7" s="944"/>
      <c r="H7" s="944"/>
      <c r="I7" s="944"/>
      <c r="J7" s="944"/>
      <c r="K7" s="945"/>
      <c r="L7" s="371"/>
      <c r="O7" s="372"/>
    </row>
    <row r="8" spans="1:18" ht="13.5" thickBot="1" x14ac:dyDescent="0.25">
      <c r="C8" s="373"/>
      <c r="D8" s="373"/>
      <c r="E8" s="373"/>
      <c r="F8" s="374"/>
      <c r="G8" s="373"/>
      <c r="H8" s="373"/>
      <c r="I8" s="373"/>
      <c r="J8" s="373"/>
      <c r="K8" s="373"/>
      <c r="L8" s="375"/>
    </row>
    <row r="9" spans="1:18" ht="33.75" x14ac:dyDescent="0.2">
      <c r="A9" s="362" t="s">
        <v>193</v>
      </c>
      <c r="B9" s="376" t="s">
        <v>134</v>
      </c>
      <c r="C9" s="377"/>
      <c r="D9" s="377"/>
      <c r="E9" s="378" t="s">
        <v>230</v>
      </c>
      <c r="F9" s="377"/>
      <c r="G9" s="377"/>
      <c r="H9" s="379" t="s">
        <v>135</v>
      </c>
      <c r="I9" s="380" t="s">
        <v>194</v>
      </c>
      <c r="J9" s="380" t="s">
        <v>136</v>
      </c>
      <c r="K9" s="381" t="s">
        <v>137</v>
      </c>
      <c r="L9" s="382"/>
    </row>
    <row r="10" spans="1:18" ht="15.75" x14ac:dyDescent="0.25">
      <c r="A10" s="383" t="s">
        <v>195</v>
      </c>
      <c r="B10" s="384" t="s">
        <v>138</v>
      </c>
      <c r="C10" s="385"/>
      <c r="D10" s="385"/>
      <c r="E10" s="385"/>
      <c r="F10" s="385"/>
      <c r="G10" s="385"/>
      <c r="H10" s="386">
        <v>293.31</v>
      </c>
      <c r="I10" s="387">
        <f>H10*4/3</f>
        <v>391.08</v>
      </c>
      <c r="J10" s="387">
        <f>H10*1.075</f>
        <v>315.30824999999999</v>
      </c>
      <c r="K10" s="388">
        <f>H10*1.25</f>
        <v>366.63749999999999</v>
      </c>
      <c r="L10" s="389"/>
      <c r="N10" s="390">
        <v>287.02999999999997</v>
      </c>
      <c r="O10" s="391">
        <f>H10/N10</f>
        <v>1.0218792460718393</v>
      </c>
      <c r="P10" s="392"/>
      <c r="Q10" s="393"/>
      <c r="R10" s="392"/>
    </row>
    <row r="11" spans="1:18" x14ac:dyDescent="0.2">
      <c r="A11" s="383" t="s">
        <v>196</v>
      </c>
      <c r="B11" s="384" t="s">
        <v>231</v>
      </c>
      <c r="C11" s="385"/>
      <c r="D11" s="385"/>
      <c r="E11" s="385"/>
      <c r="F11" s="385"/>
      <c r="G11" s="385"/>
      <c r="H11" s="387">
        <f>H10*2</f>
        <v>586.62</v>
      </c>
      <c r="I11" s="387">
        <f>H11*4/3</f>
        <v>782.16</v>
      </c>
      <c r="J11" s="387">
        <f>H11*1.075</f>
        <v>630.61649999999997</v>
      </c>
      <c r="K11" s="388">
        <f>H11*1.25</f>
        <v>733.27499999999998</v>
      </c>
      <c r="L11" s="389"/>
      <c r="N11" s="392"/>
      <c r="O11" s="392"/>
      <c r="P11" s="392"/>
      <c r="Q11" s="392"/>
      <c r="R11" s="392"/>
    </row>
    <row r="12" spans="1:18" x14ac:dyDescent="0.2">
      <c r="A12" s="383" t="s">
        <v>197</v>
      </c>
      <c r="B12" s="384" t="s">
        <v>140</v>
      </c>
      <c r="C12" s="385"/>
      <c r="D12" s="385"/>
      <c r="E12" s="385"/>
      <c r="F12" s="385"/>
      <c r="G12" s="385"/>
      <c r="H12" s="387">
        <f>H10*1.25</f>
        <v>366.63749999999999</v>
      </c>
      <c r="I12" s="387">
        <f>H12*4/3</f>
        <v>488.84999999999997</v>
      </c>
      <c r="J12" s="387">
        <f>H12*1.075</f>
        <v>394.1353125</v>
      </c>
      <c r="K12" s="388">
        <f>H12*1.25</f>
        <v>458.296875</v>
      </c>
      <c r="L12" s="389"/>
      <c r="N12" s="392"/>
      <c r="O12" s="393"/>
      <c r="P12" s="394"/>
      <c r="Q12" s="392"/>
      <c r="R12" s="392"/>
    </row>
    <row r="13" spans="1:18" x14ac:dyDescent="0.2">
      <c r="B13" s="395" t="s">
        <v>141</v>
      </c>
      <c r="C13" s="396"/>
      <c r="D13" s="396"/>
      <c r="E13" s="396"/>
      <c r="F13" s="396"/>
      <c r="G13" s="396"/>
      <c r="H13" s="397"/>
      <c r="I13" s="397"/>
      <c r="J13" s="397"/>
      <c r="K13" s="398"/>
      <c r="L13" s="399"/>
      <c r="N13" s="392"/>
      <c r="O13" s="393"/>
      <c r="P13" s="394"/>
      <c r="Q13" s="392"/>
      <c r="R13" s="392"/>
    </row>
    <row r="14" spans="1:18" x14ac:dyDescent="0.2">
      <c r="A14" s="383" t="s">
        <v>243</v>
      </c>
      <c r="B14" s="955" t="s">
        <v>244</v>
      </c>
      <c r="C14" s="956"/>
      <c r="D14" s="956"/>
      <c r="E14" s="956"/>
      <c r="F14" s="956"/>
      <c r="G14" s="956"/>
      <c r="H14" s="956"/>
      <c r="I14" s="956"/>
      <c r="J14" s="956"/>
      <c r="K14" s="1104"/>
      <c r="L14" s="399"/>
      <c r="N14" s="392"/>
      <c r="O14" s="392"/>
      <c r="P14" s="392"/>
      <c r="Q14" s="392"/>
      <c r="R14" s="392"/>
    </row>
    <row r="15" spans="1:18" x14ac:dyDescent="0.2">
      <c r="A15" s="400"/>
      <c r="B15" s="401"/>
      <c r="C15" s="402"/>
      <c r="D15" s="402"/>
      <c r="E15" s="396"/>
      <c r="F15" s="403" t="s">
        <v>150</v>
      </c>
      <c r="G15" s="404" t="s">
        <v>149</v>
      </c>
      <c r="H15" s="399"/>
      <c r="I15" s="399"/>
      <c r="J15" s="399"/>
      <c r="K15" s="405"/>
      <c r="L15" s="399"/>
      <c r="N15" s="392"/>
      <c r="O15" s="392"/>
      <c r="P15" s="392"/>
      <c r="Q15" s="392"/>
      <c r="R15" s="392"/>
    </row>
    <row r="16" spans="1:18" ht="13.5" thickBot="1" x14ac:dyDescent="0.25">
      <c r="A16" s="400"/>
      <c r="B16" s="406" t="s">
        <v>232</v>
      </c>
      <c r="C16" s="407"/>
      <c r="D16" s="407"/>
      <c r="E16" s="407"/>
      <c r="F16" s="408">
        <f>G16+J50</f>
        <v>189.29</v>
      </c>
      <c r="G16" s="409">
        <v>219.14</v>
      </c>
      <c r="H16" s="410"/>
      <c r="I16" s="411"/>
      <c r="J16" s="411"/>
      <c r="K16" s="412"/>
      <c r="L16" s="399"/>
      <c r="N16" s="392"/>
      <c r="O16" s="392"/>
      <c r="P16" s="392"/>
      <c r="Q16" s="392"/>
      <c r="R16" s="392"/>
    </row>
    <row r="17" spans="1:18" ht="13.5" thickBot="1" x14ac:dyDescent="0.25">
      <c r="A17" s="413"/>
      <c r="B17" s="414"/>
      <c r="C17" s="414"/>
      <c r="D17" s="414"/>
      <c r="E17" s="389"/>
      <c r="F17" s="415"/>
      <c r="H17" s="416"/>
      <c r="I17" s="399"/>
      <c r="J17" s="399"/>
      <c r="K17" s="399"/>
      <c r="L17" s="399"/>
      <c r="N17" s="392"/>
      <c r="O17" s="392"/>
      <c r="P17" s="392"/>
      <c r="Q17" s="392"/>
      <c r="R17" s="392"/>
    </row>
    <row r="18" spans="1:18" x14ac:dyDescent="0.2">
      <c r="B18" s="1105" t="s">
        <v>142</v>
      </c>
      <c r="C18" s="1106"/>
      <c r="D18" s="1106"/>
      <c r="E18" s="1106"/>
      <c r="F18" s="1106"/>
      <c r="G18" s="1107"/>
      <c r="H18" s="927" t="s">
        <v>198</v>
      </c>
      <c r="I18" s="928"/>
      <c r="J18" s="929" t="s">
        <v>199</v>
      </c>
      <c r="K18" s="930"/>
      <c r="L18" s="417"/>
      <c r="N18" s="392"/>
      <c r="O18" s="392"/>
      <c r="P18" s="392"/>
      <c r="Q18" s="392"/>
      <c r="R18" s="392"/>
    </row>
    <row r="19" spans="1:18" ht="17.25" x14ac:dyDescent="0.2">
      <c r="A19" s="362">
        <v>45.2</v>
      </c>
      <c r="B19" s="1108"/>
      <c r="C19" s="1109"/>
      <c r="D19" s="1109"/>
      <c r="E19" s="1109"/>
      <c r="F19" s="1109"/>
      <c r="G19" s="1110"/>
      <c r="H19" s="418" t="s">
        <v>143</v>
      </c>
      <c r="I19" s="419" t="s">
        <v>200</v>
      </c>
      <c r="J19" s="420" t="s">
        <v>143</v>
      </c>
      <c r="K19" s="419" t="s">
        <v>200</v>
      </c>
      <c r="L19" s="421"/>
      <c r="N19" s="392"/>
      <c r="O19" s="392"/>
      <c r="P19" s="392"/>
      <c r="Q19" s="392"/>
      <c r="R19" s="392"/>
    </row>
    <row r="20" spans="1:18" x14ac:dyDescent="0.2">
      <c r="B20" s="384" t="s">
        <v>119</v>
      </c>
      <c r="C20" s="385"/>
      <c r="D20" s="385"/>
      <c r="E20" s="385"/>
      <c r="F20" s="385"/>
      <c r="G20" s="385"/>
      <c r="H20" s="422">
        <f>H10*0.29</f>
        <v>85.059899999999999</v>
      </c>
      <c r="I20" s="388">
        <f>H10*0.25</f>
        <v>73.327500000000001</v>
      </c>
      <c r="J20" s="423">
        <f t="shared" ref="J20:K26" si="0">H20*1.25</f>
        <v>106.32487499999999</v>
      </c>
      <c r="K20" s="424">
        <f t="shared" si="0"/>
        <v>91.659374999999997</v>
      </c>
      <c r="L20" s="425"/>
      <c r="N20" s="392"/>
      <c r="O20" s="392"/>
      <c r="P20" s="392"/>
      <c r="Q20" s="392"/>
      <c r="R20" s="392"/>
    </row>
    <row r="21" spans="1:18" x14ac:dyDescent="0.2">
      <c r="B21" s="384" t="s">
        <v>120</v>
      </c>
      <c r="C21" s="385"/>
      <c r="D21" s="385"/>
      <c r="E21" s="385"/>
      <c r="F21" s="385"/>
      <c r="G21" s="385"/>
      <c r="H21" s="426">
        <f>H10*0.23</f>
        <v>67.461300000000008</v>
      </c>
      <c r="I21" s="388">
        <f>$H$10*0.2</f>
        <v>58.662000000000006</v>
      </c>
      <c r="J21" s="423">
        <f t="shared" si="0"/>
        <v>84.326625000000007</v>
      </c>
      <c r="K21" s="424">
        <f t="shared" si="0"/>
        <v>73.327500000000015</v>
      </c>
      <c r="L21" s="425"/>
      <c r="N21" s="392"/>
      <c r="O21" s="392"/>
      <c r="P21" s="392"/>
      <c r="Q21" s="392"/>
      <c r="R21" s="392"/>
    </row>
    <row r="22" spans="1:18" x14ac:dyDescent="0.2">
      <c r="B22" s="384" t="s">
        <v>121</v>
      </c>
      <c r="C22" s="385"/>
      <c r="D22" s="385"/>
      <c r="E22" s="385"/>
      <c r="F22" s="385"/>
      <c r="G22" s="385"/>
      <c r="H22" s="426">
        <f>$H$10*0.11</f>
        <v>32.264099999999999</v>
      </c>
      <c r="I22" s="388">
        <f>H22</f>
        <v>32.264099999999999</v>
      </c>
      <c r="J22" s="423">
        <f t="shared" si="0"/>
        <v>40.330124999999995</v>
      </c>
      <c r="K22" s="424">
        <f t="shared" si="0"/>
        <v>40.330124999999995</v>
      </c>
      <c r="L22" s="425"/>
      <c r="N22" s="392"/>
      <c r="O22" s="392"/>
      <c r="P22" s="392"/>
      <c r="Q22" s="392"/>
      <c r="R22" s="392"/>
    </row>
    <row r="23" spans="1:18" x14ac:dyDescent="0.2">
      <c r="B23" s="384" t="s">
        <v>245</v>
      </c>
      <c r="C23" s="385"/>
      <c r="D23" s="385"/>
      <c r="E23" s="385"/>
      <c r="F23" s="385"/>
      <c r="G23" s="385"/>
      <c r="H23" s="426">
        <f>$H$10*0.03</f>
        <v>8.7993000000000006</v>
      </c>
      <c r="I23" s="388">
        <f>H23</f>
        <v>8.7993000000000006</v>
      </c>
      <c r="J23" s="423">
        <f t="shared" si="0"/>
        <v>10.999125000000001</v>
      </c>
      <c r="K23" s="424">
        <f t="shared" si="0"/>
        <v>10.999125000000001</v>
      </c>
      <c r="L23" s="425"/>
      <c r="N23" s="392"/>
      <c r="O23" s="392"/>
      <c r="P23" s="392"/>
      <c r="Q23" s="392"/>
      <c r="R23" s="392"/>
    </row>
    <row r="24" spans="1:18" x14ac:dyDescent="0.2">
      <c r="B24" s="384" t="s">
        <v>123</v>
      </c>
      <c r="C24" s="385"/>
      <c r="D24" s="385"/>
      <c r="E24" s="385"/>
      <c r="F24" s="385"/>
      <c r="G24" s="385"/>
      <c r="H24" s="426">
        <f>$H$10*0.18</f>
        <v>52.7958</v>
      </c>
      <c r="I24" s="388">
        <f>H24</f>
        <v>52.7958</v>
      </c>
      <c r="J24" s="423">
        <f t="shared" si="0"/>
        <v>65.994749999999996</v>
      </c>
      <c r="K24" s="424">
        <f t="shared" si="0"/>
        <v>65.994749999999996</v>
      </c>
      <c r="L24" s="425"/>
      <c r="N24" s="392"/>
      <c r="O24" s="392"/>
      <c r="P24" s="392"/>
      <c r="Q24" s="392"/>
      <c r="R24" s="392"/>
    </row>
    <row r="25" spans="1:18" x14ac:dyDescent="0.2">
      <c r="B25" s="384" t="s">
        <v>246</v>
      </c>
      <c r="C25" s="385"/>
      <c r="D25" s="385"/>
      <c r="E25" s="385"/>
      <c r="F25" s="385"/>
      <c r="G25" s="385"/>
      <c r="H25" s="426">
        <f>$H$10*0.05</f>
        <v>14.665500000000002</v>
      </c>
      <c r="I25" s="388">
        <f>H25</f>
        <v>14.665500000000002</v>
      </c>
      <c r="J25" s="423">
        <f t="shared" si="0"/>
        <v>18.331875000000004</v>
      </c>
      <c r="K25" s="424">
        <f t="shared" si="0"/>
        <v>18.331875000000004</v>
      </c>
      <c r="L25" s="425"/>
      <c r="N25" s="392"/>
      <c r="O25" s="392"/>
      <c r="P25" s="392"/>
      <c r="Q25" s="392"/>
      <c r="R25" s="392"/>
    </row>
    <row r="26" spans="1:18" ht="13.5" thickBot="1" x14ac:dyDescent="0.25">
      <c r="B26" s="427" t="s">
        <v>247</v>
      </c>
      <c r="C26" s="428"/>
      <c r="D26" s="428"/>
      <c r="E26" s="428"/>
      <c r="F26" s="428"/>
      <c r="G26" s="428"/>
      <c r="H26" s="429">
        <f>$H$10*0.025</f>
        <v>7.3327500000000008</v>
      </c>
      <c r="I26" s="430">
        <f>H26</f>
        <v>7.3327500000000008</v>
      </c>
      <c r="J26" s="431">
        <f t="shared" si="0"/>
        <v>9.1659375000000018</v>
      </c>
      <c r="K26" s="432">
        <f t="shared" si="0"/>
        <v>9.1659375000000018</v>
      </c>
      <c r="L26" s="425"/>
      <c r="N26" s="392"/>
      <c r="O26" s="392"/>
      <c r="P26" s="392"/>
      <c r="Q26" s="392"/>
      <c r="R26" s="392"/>
    </row>
    <row r="27" spans="1:18" ht="13.5" thickBot="1" x14ac:dyDescent="0.25">
      <c r="H27" s="399"/>
      <c r="I27" s="399"/>
      <c r="N27" s="392"/>
      <c r="O27" s="392"/>
      <c r="P27" s="392"/>
      <c r="Q27" s="392"/>
      <c r="R27" s="392"/>
    </row>
    <row r="28" spans="1:18" x14ac:dyDescent="0.2">
      <c r="B28" s="433" t="s">
        <v>176</v>
      </c>
      <c r="C28" s="377"/>
      <c r="D28" s="434"/>
      <c r="E28" s="434"/>
      <c r="F28" s="434"/>
      <c r="G28" s="434"/>
      <c r="H28" s="435"/>
      <c r="I28" s="435"/>
      <c r="J28" s="436" t="s">
        <v>146</v>
      </c>
      <c r="K28" s="437" t="s">
        <v>147</v>
      </c>
      <c r="L28" s="366"/>
      <c r="N28" s="392"/>
      <c r="O28" s="392"/>
      <c r="P28" s="392"/>
      <c r="Q28" s="392"/>
      <c r="R28" s="392"/>
    </row>
    <row r="29" spans="1:18" ht="15.75" x14ac:dyDescent="0.25">
      <c r="A29" s="383" t="s">
        <v>201</v>
      </c>
      <c r="B29" s="438" t="s">
        <v>148</v>
      </c>
      <c r="C29" s="439"/>
      <c r="D29" s="439"/>
      <c r="E29" s="439"/>
      <c r="F29" s="385"/>
      <c r="G29" s="385" t="s">
        <v>149</v>
      </c>
      <c r="H29" s="440"/>
      <c r="I29" s="440"/>
      <c r="J29" s="441">
        <f>G16</f>
        <v>219.14</v>
      </c>
      <c r="K29" s="442">
        <f>J29*5</f>
        <v>1095.6999999999998</v>
      </c>
      <c r="L29" s="389"/>
      <c r="M29" s="399"/>
      <c r="N29" s="393"/>
      <c r="O29" s="392"/>
      <c r="P29" s="392"/>
      <c r="Q29" s="392"/>
      <c r="R29" s="392"/>
    </row>
    <row r="30" spans="1:18" ht="15.75" x14ac:dyDescent="0.25">
      <c r="A30" s="383"/>
      <c r="B30" s="384"/>
      <c r="C30" s="385"/>
      <c r="D30" s="385"/>
      <c r="E30" s="385"/>
      <c r="F30" s="385"/>
      <c r="G30" s="385" t="s">
        <v>150</v>
      </c>
      <c r="H30" s="440"/>
      <c r="I30" s="440"/>
      <c r="J30" s="441">
        <f>J29+J50</f>
        <v>189.29</v>
      </c>
      <c r="K30" s="442">
        <f>J30*5</f>
        <v>946.44999999999993</v>
      </c>
      <c r="L30" s="389"/>
      <c r="M30" s="399"/>
      <c r="N30" s="392"/>
      <c r="O30" s="392"/>
      <c r="P30" s="392"/>
      <c r="Q30" s="392"/>
      <c r="R30" s="392"/>
    </row>
    <row r="31" spans="1:18" ht="13.5" thickBot="1" x14ac:dyDescent="0.25">
      <c r="A31" s="383" t="s">
        <v>202</v>
      </c>
      <c r="B31" s="427" t="s">
        <v>151</v>
      </c>
      <c r="C31" s="428"/>
      <c r="D31" s="428"/>
      <c r="E31" s="428"/>
      <c r="F31" s="428"/>
      <c r="G31" s="428"/>
      <c r="H31" s="443"/>
      <c r="I31" s="444"/>
      <c r="J31" s="445">
        <v>9.3800000000000008</v>
      </c>
      <c r="K31" s="446"/>
      <c r="L31" s="389"/>
      <c r="N31" s="392"/>
      <c r="O31" s="392"/>
      <c r="P31" s="392"/>
      <c r="Q31" s="392"/>
      <c r="R31" s="392"/>
    </row>
    <row r="32" spans="1:18" ht="13.5" thickBot="1" x14ac:dyDescent="0.25">
      <c r="H32" s="417"/>
      <c r="N32" s="392"/>
      <c r="O32" s="392"/>
      <c r="P32" s="392"/>
      <c r="Q32" s="392"/>
      <c r="R32" s="392"/>
    </row>
    <row r="33" spans="1:18" ht="31.5" x14ac:dyDescent="0.2">
      <c r="A33" s="362">
        <v>45.3</v>
      </c>
      <c r="B33" s="447" t="s">
        <v>262</v>
      </c>
      <c r="C33" s="434"/>
      <c r="D33" s="434"/>
      <c r="E33" s="434"/>
      <c r="F33" s="434"/>
      <c r="G33" s="434"/>
      <c r="H33" s="448"/>
      <c r="I33" s="449" t="s">
        <v>145</v>
      </c>
      <c r="J33" s="450" t="s">
        <v>263</v>
      </c>
      <c r="K33" s="451" t="s">
        <v>264</v>
      </c>
      <c r="L33" s="452"/>
      <c r="M33" s="1086" t="s">
        <v>233</v>
      </c>
      <c r="N33" s="392"/>
      <c r="O33" s="392"/>
      <c r="P33" s="392"/>
      <c r="Q33" s="392"/>
      <c r="R33" s="392"/>
    </row>
    <row r="34" spans="1:18" ht="15.75" x14ac:dyDescent="0.25">
      <c r="A34" s="383" t="s">
        <v>249</v>
      </c>
      <c r="B34" s="384" t="s">
        <v>152</v>
      </c>
      <c r="C34" s="385"/>
      <c r="D34" s="385"/>
      <c r="E34" s="385"/>
      <c r="F34" s="385"/>
      <c r="G34" s="385"/>
      <c r="H34" s="453"/>
      <c r="I34" s="454">
        <v>55.28</v>
      </c>
      <c r="J34" s="455">
        <f t="shared" ref="J34:J39" si="1">I34*4</f>
        <v>221.12</v>
      </c>
      <c r="K34" s="442">
        <f t="shared" ref="K34:K39" si="2">I34*19</f>
        <v>1050.32</v>
      </c>
      <c r="L34" s="389"/>
      <c r="M34" s="1087"/>
      <c r="N34" s="393"/>
      <c r="O34" s="393"/>
      <c r="P34" s="393"/>
      <c r="Q34" s="393"/>
      <c r="R34" s="392"/>
    </row>
    <row r="35" spans="1:18" x14ac:dyDescent="0.2">
      <c r="B35" s="384" t="s">
        <v>153</v>
      </c>
      <c r="C35" s="385"/>
      <c r="D35" s="385"/>
      <c r="E35" s="385"/>
      <c r="F35" s="385"/>
      <c r="G35" s="385"/>
      <c r="H35" s="453"/>
      <c r="I35" s="456">
        <v>52.57</v>
      </c>
      <c r="J35" s="455">
        <f t="shared" si="1"/>
        <v>210.28</v>
      </c>
      <c r="K35" s="442">
        <f t="shared" si="2"/>
        <v>998.83</v>
      </c>
      <c r="L35" s="389"/>
      <c r="M35" s="1087"/>
      <c r="N35" s="393"/>
      <c r="O35" s="393"/>
      <c r="P35" s="393"/>
      <c r="Q35" s="393"/>
      <c r="R35" s="392"/>
    </row>
    <row r="36" spans="1:18" x14ac:dyDescent="0.2">
      <c r="A36" s="362" t="s">
        <v>250</v>
      </c>
      <c r="B36" s="384" t="s">
        <v>154</v>
      </c>
      <c r="C36" s="385"/>
      <c r="D36" s="385"/>
      <c r="E36" s="385"/>
      <c r="F36" s="385"/>
      <c r="G36" s="385"/>
      <c r="H36" s="453"/>
      <c r="I36" s="455">
        <f>I34*0.9</f>
        <v>49.752000000000002</v>
      </c>
      <c r="J36" s="455">
        <f t="shared" si="1"/>
        <v>199.00800000000001</v>
      </c>
      <c r="K36" s="442">
        <f t="shared" si="2"/>
        <v>945.28800000000001</v>
      </c>
      <c r="L36" s="389"/>
      <c r="M36" s="1087"/>
      <c r="N36" s="457"/>
      <c r="O36" s="393"/>
      <c r="P36" s="393"/>
      <c r="Q36" s="393"/>
      <c r="R36" s="392"/>
    </row>
    <row r="37" spans="1:18" x14ac:dyDescent="0.2">
      <c r="B37" s="384" t="s">
        <v>155</v>
      </c>
      <c r="C37" s="385"/>
      <c r="D37" s="385"/>
      <c r="E37" s="385"/>
      <c r="F37" s="385"/>
      <c r="G37" s="385"/>
      <c r="H37" s="453"/>
      <c r="I37" s="455">
        <f>I35*0.9</f>
        <v>47.313000000000002</v>
      </c>
      <c r="J37" s="455">
        <f t="shared" si="1"/>
        <v>189.25200000000001</v>
      </c>
      <c r="K37" s="442">
        <f t="shared" si="2"/>
        <v>898.947</v>
      </c>
      <c r="L37" s="389"/>
      <c r="M37" s="1087"/>
      <c r="N37" s="393"/>
      <c r="O37" s="393"/>
      <c r="P37" s="393"/>
      <c r="Q37" s="393"/>
      <c r="R37" s="392"/>
    </row>
    <row r="38" spans="1:18" x14ac:dyDescent="0.2">
      <c r="B38" s="384" t="s">
        <v>156</v>
      </c>
      <c r="C38" s="385"/>
      <c r="D38" s="385"/>
      <c r="E38" s="385"/>
      <c r="F38" s="385"/>
      <c r="G38" s="385"/>
      <c r="H38" s="453"/>
      <c r="I38" s="455">
        <f>I34*0.7</f>
        <v>38.695999999999998</v>
      </c>
      <c r="J38" s="455">
        <f t="shared" si="1"/>
        <v>154.78399999999999</v>
      </c>
      <c r="K38" s="442">
        <f t="shared" si="2"/>
        <v>735.22399999999993</v>
      </c>
      <c r="L38" s="389"/>
      <c r="M38" s="1087"/>
      <c r="N38" s="393"/>
      <c r="O38" s="393"/>
      <c r="P38" s="393"/>
      <c r="Q38" s="393"/>
      <c r="R38" s="392"/>
    </row>
    <row r="39" spans="1:18" x14ac:dyDescent="0.2">
      <c r="B39" s="384" t="s">
        <v>157</v>
      </c>
      <c r="C39" s="385"/>
      <c r="D39" s="385"/>
      <c r="E39" s="385"/>
      <c r="F39" s="385"/>
      <c r="G39" s="385"/>
      <c r="H39" s="453"/>
      <c r="I39" s="455">
        <f>I35*0.7</f>
        <v>36.798999999999999</v>
      </c>
      <c r="J39" s="455">
        <f t="shared" si="1"/>
        <v>147.196</v>
      </c>
      <c r="K39" s="442">
        <f t="shared" si="2"/>
        <v>699.18100000000004</v>
      </c>
      <c r="L39" s="389"/>
      <c r="M39" s="1087"/>
      <c r="N39" s="393"/>
      <c r="O39" s="393"/>
      <c r="P39" s="393"/>
      <c r="Q39" s="393"/>
      <c r="R39" s="392"/>
    </row>
    <row r="40" spans="1:18" ht="13.5" thickBot="1" x14ac:dyDescent="0.25">
      <c r="B40" s="458" t="s">
        <v>158</v>
      </c>
      <c r="C40" s="459"/>
      <c r="D40" s="459"/>
      <c r="E40" s="459"/>
      <c r="F40" s="459"/>
      <c r="G40" s="459"/>
      <c r="H40" s="460"/>
      <c r="I40" s="461">
        <f>J40/4</f>
        <v>-7.4625000000000004</v>
      </c>
      <c r="J40" s="462">
        <f>J50</f>
        <v>-29.85</v>
      </c>
      <c r="K40" s="463">
        <f>J40*5</f>
        <v>-149.25</v>
      </c>
      <c r="L40" s="464"/>
      <c r="M40" s="1087"/>
      <c r="N40" s="465"/>
      <c r="O40" s="392"/>
      <c r="P40" s="392"/>
      <c r="Q40" s="392"/>
      <c r="R40" s="392"/>
    </row>
    <row r="41" spans="1:18" ht="13.5" thickBot="1" x14ac:dyDescent="0.25">
      <c r="M41" s="1087"/>
      <c r="N41" s="392"/>
      <c r="O41" s="392"/>
      <c r="P41" s="392"/>
      <c r="Q41" s="392"/>
      <c r="R41" s="392"/>
    </row>
    <row r="42" spans="1:18" ht="13.5" thickBot="1" x14ac:dyDescent="0.25">
      <c r="A42" s="362">
        <v>45.4</v>
      </c>
      <c r="B42" s="447" t="s">
        <v>265</v>
      </c>
      <c r="C42" s="377"/>
      <c r="D42" s="377"/>
      <c r="E42" s="377"/>
      <c r="F42" s="377"/>
      <c r="G42" s="377"/>
      <c r="H42" s="466"/>
      <c r="I42" s="467"/>
      <c r="J42" s="467"/>
      <c r="K42" s="468"/>
      <c r="M42" s="1087"/>
      <c r="N42" s="392"/>
      <c r="O42" s="392"/>
      <c r="P42" s="392"/>
      <c r="Q42" s="392"/>
      <c r="R42" s="392"/>
    </row>
    <row r="43" spans="1:18" ht="13.5" thickBot="1" x14ac:dyDescent="0.25">
      <c r="B43" s="469" t="s">
        <v>177</v>
      </c>
      <c r="C43" s="470">
        <v>1232.95</v>
      </c>
      <c r="D43" s="471" t="s">
        <v>159</v>
      </c>
      <c r="E43" s="472" t="s">
        <v>266</v>
      </c>
      <c r="F43" s="473"/>
      <c r="G43" s="941" t="s">
        <v>205</v>
      </c>
      <c r="H43" s="941"/>
      <c r="I43" s="941"/>
      <c r="J43" s="941"/>
      <c r="K43" s="942"/>
      <c r="L43" s="474"/>
      <c r="M43" s="1087"/>
      <c r="N43" s="392"/>
      <c r="O43" s="392"/>
      <c r="P43" s="392"/>
      <c r="Q43" s="392"/>
      <c r="R43" s="392"/>
    </row>
    <row r="44" spans="1:18" ht="31.5" x14ac:dyDescent="0.2">
      <c r="B44" s="384" t="s">
        <v>160</v>
      </c>
      <c r="C44" s="385"/>
      <c r="D44" s="475">
        <f>E44/152.4</f>
        <v>0.11557461567304086</v>
      </c>
      <c r="E44" s="387">
        <f>C43/70</f>
        <v>17.613571428571429</v>
      </c>
      <c r="F44" s="476"/>
      <c r="G44" s="477"/>
      <c r="H44" s="478"/>
      <c r="I44" s="479" t="s">
        <v>145</v>
      </c>
      <c r="J44" s="450" t="s">
        <v>263</v>
      </c>
      <c r="K44" s="451" t="s">
        <v>264</v>
      </c>
      <c r="L44" s="452"/>
      <c r="M44" s="1087"/>
      <c r="N44" s="392"/>
      <c r="O44" s="392"/>
      <c r="P44" s="392"/>
      <c r="Q44" s="392"/>
      <c r="R44" s="392"/>
    </row>
    <row r="45" spans="1:18" ht="15.75" x14ac:dyDescent="0.25">
      <c r="B45" s="384" t="s">
        <v>161</v>
      </c>
      <c r="C45" s="385"/>
      <c r="D45" s="475">
        <f>E45/152.4</f>
        <v>7.7049743782027252E-2</v>
      </c>
      <c r="E45" s="388">
        <f>(E44*2/3)</f>
        <v>11.742380952380953</v>
      </c>
      <c r="F45" s="476"/>
      <c r="G45" s="480" t="s">
        <v>149</v>
      </c>
      <c r="H45" s="481"/>
      <c r="I45" s="482">
        <v>58.46</v>
      </c>
      <c r="J45" s="387">
        <f>I45*4</f>
        <v>233.84</v>
      </c>
      <c r="K45" s="388">
        <f>I45*19</f>
        <v>1110.74</v>
      </c>
      <c r="L45" s="389"/>
      <c r="M45" s="1087"/>
      <c r="N45" s="393"/>
      <c r="O45" s="393"/>
      <c r="P45" s="393"/>
      <c r="Q45" s="393"/>
      <c r="R45" s="393"/>
    </row>
    <row r="46" spans="1:18" ht="16.5" thickBot="1" x14ac:dyDescent="0.3">
      <c r="B46" s="483" t="s">
        <v>162</v>
      </c>
      <c r="C46" s="484"/>
      <c r="D46" s="485"/>
      <c r="E46" s="486">
        <v>0.39</v>
      </c>
      <c r="F46" s="476"/>
      <c r="G46" s="487" t="s">
        <v>150</v>
      </c>
      <c r="H46" s="488"/>
      <c r="I46" s="489">
        <f>I45+(J50/4)</f>
        <v>50.997500000000002</v>
      </c>
      <c r="J46" s="490">
        <f>I46*4</f>
        <v>203.99</v>
      </c>
      <c r="K46" s="430">
        <f>I46*19</f>
        <v>968.9525000000001</v>
      </c>
      <c r="L46" s="389"/>
      <c r="M46" s="1088"/>
      <c r="N46" s="393"/>
      <c r="O46" s="393"/>
      <c r="P46" s="393"/>
      <c r="Q46" s="392"/>
      <c r="R46" s="392"/>
    </row>
    <row r="47" spans="1:18" ht="13.5" thickBot="1" x14ac:dyDescent="0.25">
      <c r="B47" s="458" t="s">
        <v>163</v>
      </c>
      <c r="C47" s="459"/>
      <c r="D47" s="491"/>
      <c r="E47" s="492"/>
      <c r="F47" s="493"/>
      <c r="G47" s="491"/>
      <c r="H47" s="491"/>
      <c r="I47" s="936"/>
      <c r="J47" s="936"/>
      <c r="K47" s="937"/>
      <c r="M47" s="399"/>
      <c r="N47" s="393"/>
      <c r="O47" s="393"/>
      <c r="P47" s="392"/>
      <c r="Q47" s="392"/>
      <c r="R47" s="392"/>
    </row>
    <row r="48" spans="1:18" ht="13.5" thickBot="1" x14ac:dyDescent="0.25">
      <c r="G48" s="399"/>
      <c r="N48" s="392"/>
      <c r="O48" s="392"/>
      <c r="P48" s="392"/>
      <c r="Q48" s="392"/>
      <c r="R48" s="392"/>
    </row>
    <row r="49" spans="1:18" x14ac:dyDescent="0.2">
      <c r="A49" s="383" t="s">
        <v>252</v>
      </c>
      <c r="B49" s="447" t="s">
        <v>164</v>
      </c>
      <c r="C49" s="377"/>
      <c r="D49" s="494"/>
      <c r="E49" s="494"/>
      <c r="F49" s="494"/>
      <c r="G49" s="494"/>
      <c r="H49" s="494"/>
      <c r="I49" s="494"/>
      <c r="J49" s="494"/>
      <c r="K49" s="495"/>
      <c r="N49" s="393"/>
      <c r="O49" s="392"/>
      <c r="P49" s="392"/>
      <c r="Q49" s="392"/>
      <c r="R49" s="392"/>
    </row>
    <row r="50" spans="1:18" ht="16.5" thickBot="1" x14ac:dyDescent="0.3">
      <c r="B50" s="496" t="s">
        <v>165</v>
      </c>
      <c r="C50" s="459"/>
      <c r="D50" s="459"/>
      <c r="E50" s="459"/>
      <c r="F50" s="459"/>
      <c r="G50" s="459"/>
      <c r="H50" s="491"/>
      <c r="I50" s="491"/>
      <c r="J50" s="497">
        <v>-29.85</v>
      </c>
      <c r="K50" s="498" t="s">
        <v>146</v>
      </c>
      <c r="L50" s="499"/>
      <c r="N50" s="392"/>
      <c r="O50" s="392"/>
      <c r="P50" s="392"/>
      <c r="Q50" s="392"/>
      <c r="R50" s="392"/>
    </row>
    <row r="51" spans="1:18" ht="13.5" thickBot="1" x14ac:dyDescent="0.25">
      <c r="N51" s="392"/>
      <c r="O51" s="392"/>
      <c r="P51" s="392"/>
      <c r="Q51" s="392"/>
      <c r="R51" s="392"/>
    </row>
    <row r="52" spans="1:18" x14ac:dyDescent="0.2">
      <c r="A52" s="362">
        <v>45.5</v>
      </c>
      <c r="B52" s="447" t="s">
        <v>187</v>
      </c>
      <c r="C52" s="377"/>
      <c r="D52" s="377"/>
      <c r="E52" s="377"/>
      <c r="F52" s="377"/>
      <c r="G52" s="500"/>
      <c r="H52" s="501"/>
      <c r="I52" s="502"/>
      <c r="J52" s="503" t="s">
        <v>146</v>
      </c>
      <c r="K52" s="504"/>
      <c r="L52" s="505"/>
      <c r="N52" s="392"/>
      <c r="O52" s="392"/>
      <c r="P52" s="392"/>
      <c r="Q52" s="392"/>
      <c r="R52" s="392"/>
    </row>
    <row r="53" spans="1:18" ht="16.5" thickBot="1" x14ac:dyDescent="0.3">
      <c r="B53" s="506" t="s">
        <v>166</v>
      </c>
      <c r="C53" s="507">
        <v>18.34</v>
      </c>
      <c r="D53" s="491"/>
      <c r="E53" s="491"/>
      <c r="F53" s="491"/>
      <c r="G53" s="491"/>
      <c r="H53" s="490"/>
      <c r="I53" s="508" t="s">
        <v>167</v>
      </c>
      <c r="J53" s="509">
        <v>238.48</v>
      </c>
      <c r="K53" s="412"/>
      <c r="L53" s="399"/>
      <c r="N53" s="392"/>
      <c r="O53" s="392"/>
      <c r="P53" s="392"/>
      <c r="Q53" s="392"/>
      <c r="R53" s="392"/>
    </row>
    <row r="54" spans="1:18" ht="13.5" thickBot="1" x14ac:dyDescent="0.25">
      <c r="E54" s="399"/>
      <c r="F54" s="399"/>
      <c r="N54" s="392"/>
      <c r="O54" s="392"/>
      <c r="P54" s="392"/>
      <c r="Q54" s="392"/>
      <c r="R54" s="392"/>
    </row>
    <row r="55" spans="1:18" ht="13.5" thickBot="1" x14ac:dyDescent="0.25">
      <c r="A55" s="383" t="s">
        <v>206</v>
      </c>
      <c r="B55" s="510" t="s">
        <v>168</v>
      </c>
      <c r="C55" s="511"/>
      <c r="D55" s="512" t="s">
        <v>150</v>
      </c>
      <c r="E55" s="513">
        <f>H55+J50</f>
        <v>141.85128048299268</v>
      </c>
      <c r="F55" s="514"/>
      <c r="G55" s="512" t="s">
        <v>149</v>
      </c>
      <c r="H55" s="515">
        <v>171.70128048299267</v>
      </c>
      <c r="I55" s="516" t="s">
        <v>146</v>
      </c>
      <c r="J55" s="517"/>
      <c r="K55" s="518"/>
      <c r="N55" s="519"/>
      <c r="O55" s="519" t="s">
        <v>207</v>
      </c>
      <c r="P55" s="519" t="s">
        <v>208</v>
      </c>
      <c r="Q55" s="519" t="s">
        <v>209</v>
      </c>
      <c r="R55" s="519"/>
    </row>
    <row r="56" spans="1:18" ht="13.5" thickBot="1" x14ac:dyDescent="0.25">
      <c r="L56" s="520"/>
      <c r="N56" s="519"/>
      <c r="O56" s="519"/>
      <c r="P56" s="519"/>
      <c r="Q56" s="519"/>
      <c r="R56" s="519"/>
    </row>
    <row r="57" spans="1:18" x14ac:dyDescent="0.2">
      <c r="B57" s="521" t="s">
        <v>169</v>
      </c>
      <c r="C57" s="522"/>
      <c r="D57" s="522"/>
      <c r="E57" s="523"/>
      <c r="F57" s="494"/>
      <c r="G57" s="494"/>
      <c r="H57" s="495"/>
      <c r="L57" s="520"/>
      <c r="N57" s="519" t="s">
        <v>210</v>
      </c>
      <c r="O57" s="524">
        <v>17.79</v>
      </c>
      <c r="P57" s="519"/>
      <c r="Q57" s="519"/>
      <c r="R57" s="519"/>
    </row>
    <row r="58" spans="1:18" x14ac:dyDescent="0.2">
      <c r="A58" s="383" t="s">
        <v>211</v>
      </c>
      <c r="B58" s="384" t="s">
        <v>170</v>
      </c>
      <c r="C58" s="385"/>
      <c r="D58" s="385"/>
      <c r="E58" s="385"/>
      <c r="F58" s="385"/>
      <c r="G58" s="525">
        <f>N58*O58</f>
        <v>47.236739999999998</v>
      </c>
      <c r="H58" s="526" t="s">
        <v>171</v>
      </c>
      <c r="L58" s="520"/>
      <c r="N58" s="527">
        <f>259.4%</f>
        <v>2.5939999999999999</v>
      </c>
      <c r="O58" s="528">
        <v>18.21</v>
      </c>
      <c r="P58" s="519">
        <f>O58-O57</f>
        <v>0.42000000000000171</v>
      </c>
      <c r="Q58" s="529">
        <f>P58/O57</f>
        <v>2.3608768971332305E-2</v>
      </c>
      <c r="R58" s="519"/>
    </row>
    <row r="59" spans="1:18" ht="13.5" thickBot="1" x14ac:dyDescent="0.25">
      <c r="A59" s="362">
        <v>46.2</v>
      </c>
      <c r="B59" s="530" t="s">
        <v>212</v>
      </c>
      <c r="C59" s="459"/>
      <c r="D59" s="459"/>
      <c r="E59" s="459"/>
      <c r="F59" s="459"/>
      <c r="G59" s="531">
        <f>N59*O59</f>
        <v>15.587760000000001</v>
      </c>
      <c r="H59" s="532" t="s">
        <v>172</v>
      </c>
      <c r="L59" s="520"/>
      <c r="N59" s="533">
        <v>0.85599999999999998</v>
      </c>
      <c r="O59" s="519">
        <f>O58</f>
        <v>18.21</v>
      </c>
      <c r="P59" s="519"/>
      <c r="Q59" s="519"/>
      <c r="R59" s="519"/>
    </row>
    <row r="60" spans="1:18" ht="13.5" thickBot="1" x14ac:dyDescent="0.25">
      <c r="L60" s="520"/>
      <c r="N60" s="519"/>
      <c r="O60" s="519"/>
      <c r="P60" s="519"/>
      <c r="Q60" s="519"/>
      <c r="R60" s="519"/>
    </row>
    <row r="61" spans="1:18" x14ac:dyDescent="0.2">
      <c r="A61" s="362" t="s">
        <v>213</v>
      </c>
      <c r="B61" s="534" t="s">
        <v>178</v>
      </c>
      <c r="C61" s="522"/>
      <c r="D61" s="522"/>
      <c r="E61" s="522"/>
      <c r="F61" s="522"/>
      <c r="G61" s="522"/>
      <c r="H61" s="535"/>
      <c r="L61" s="520"/>
      <c r="N61" s="519"/>
      <c r="O61" s="519"/>
      <c r="P61" s="519"/>
      <c r="Q61" s="519"/>
      <c r="R61" s="519"/>
    </row>
    <row r="62" spans="1:18" ht="13.5" thickBot="1" x14ac:dyDescent="0.25">
      <c r="B62" s="536" t="s">
        <v>223</v>
      </c>
      <c r="C62" s="459"/>
      <c r="D62" s="459"/>
      <c r="E62" s="459"/>
      <c r="F62" s="459"/>
      <c r="G62" s="537">
        <f>N62*O62</f>
        <v>14.021700000000001</v>
      </c>
      <c r="H62" s="532" t="s">
        <v>146</v>
      </c>
      <c r="L62" s="520"/>
      <c r="N62" s="538">
        <v>0.77</v>
      </c>
      <c r="O62" s="519">
        <f>O58</f>
        <v>18.21</v>
      </c>
      <c r="P62" s="519"/>
      <c r="Q62" s="519"/>
      <c r="R62" s="519"/>
    </row>
    <row r="63" spans="1:18" ht="13.5" thickBot="1" x14ac:dyDescent="0.25">
      <c r="L63" s="520"/>
      <c r="N63" s="519"/>
      <c r="O63" s="519"/>
      <c r="P63" s="519"/>
      <c r="Q63" s="519"/>
      <c r="R63" s="519"/>
    </row>
    <row r="64" spans="1:18" ht="16.5" thickBot="1" x14ac:dyDescent="0.3">
      <c r="A64" s="362" t="s">
        <v>214</v>
      </c>
      <c r="B64" s="539" t="s">
        <v>173</v>
      </c>
      <c r="C64" s="540"/>
      <c r="D64" s="540"/>
      <c r="E64" s="540"/>
      <c r="F64" s="541"/>
      <c r="G64" s="542">
        <v>0.78</v>
      </c>
      <c r="H64" s="518" t="s">
        <v>174</v>
      </c>
      <c r="I64" s="543"/>
      <c r="J64" s="544"/>
      <c r="K64" s="544"/>
      <c r="L64" s="545"/>
      <c r="N64" s="392"/>
      <c r="O64" s="392"/>
      <c r="P64" s="392"/>
      <c r="Q64" s="392"/>
      <c r="R64" s="392"/>
    </row>
    <row r="65" spans="1:18" ht="13.5" thickBot="1" x14ac:dyDescent="0.25">
      <c r="G65" s="546" t="s">
        <v>267</v>
      </c>
      <c r="L65" s="520"/>
      <c r="N65" s="392"/>
      <c r="O65" s="392"/>
      <c r="P65" s="392"/>
      <c r="Q65" s="392"/>
      <c r="R65" s="392"/>
    </row>
    <row r="66" spans="1:18" ht="20.25" customHeight="1" thickBot="1" x14ac:dyDescent="0.25">
      <c r="B66" s="547" t="s">
        <v>215</v>
      </c>
      <c r="C66" s="548" t="s">
        <v>235</v>
      </c>
      <c r="D66" s="549"/>
      <c r="E66" s="549"/>
      <c r="F66" s="549"/>
      <c r="G66" s="550"/>
      <c r="H66" s="549"/>
      <c r="I66" s="1089" t="s">
        <v>179</v>
      </c>
      <c r="J66" s="1089"/>
      <c r="K66" s="1090"/>
      <c r="L66" s="545"/>
      <c r="N66" s="392"/>
      <c r="O66" s="392"/>
      <c r="P66" s="392"/>
      <c r="Q66" s="392"/>
      <c r="R66" s="392"/>
    </row>
    <row r="67" spans="1:18" ht="24.75" customHeight="1" thickBot="1" x14ac:dyDescent="0.25">
      <c r="B67" s="1058" t="s">
        <v>268</v>
      </c>
      <c r="C67" s="1058"/>
      <c r="D67" s="1058"/>
      <c r="E67" s="1058"/>
      <c r="F67" s="1058"/>
      <c r="G67" s="1058"/>
      <c r="H67" s="1058"/>
      <c r="I67" s="551"/>
      <c r="J67" s="551"/>
      <c r="K67" s="551"/>
      <c r="N67" s="392"/>
      <c r="O67" s="392"/>
      <c r="P67" s="392"/>
      <c r="Q67" s="392"/>
      <c r="R67" s="392"/>
    </row>
    <row r="68" spans="1:18" ht="23.25" customHeight="1" thickBot="1" x14ac:dyDescent="0.25">
      <c r="B68" s="552" t="s">
        <v>269</v>
      </c>
      <c r="C68" s="553"/>
      <c r="D68" s="553"/>
      <c r="E68" s="553"/>
      <c r="F68" s="553"/>
      <c r="G68" s="553"/>
      <c r="H68" s="553"/>
      <c r="I68" s="553"/>
      <c r="J68" s="553"/>
      <c r="K68" s="554"/>
      <c r="N68" s="392"/>
      <c r="O68" s="392"/>
      <c r="P68" s="392"/>
      <c r="Q68" s="392"/>
      <c r="R68" s="392"/>
    </row>
    <row r="69" spans="1:18" x14ac:dyDescent="0.2">
      <c r="N69" s="399"/>
    </row>
    <row r="71" spans="1:18" x14ac:dyDescent="0.2">
      <c r="B71" s="969" t="s">
        <v>255</v>
      </c>
      <c r="C71" s="969"/>
      <c r="D71" s="969"/>
      <c r="E71" s="969"/>
      <c r="F71" s="969"/>
      <c r="G71" s="969"/>
      <c r="H71" s="969"/>
      <c r="I71" s="969"/>
      <c r="J71" s="969"/>
    </row>
    <row r="72" spans="1:18" x14ac:dyDescent="0.2">
      <c r="N72" s="198"/>
    </row>
    <row r="73" spans="1:18" x14ac:dyDescent="0.2">
      <c r="A73" s="362" t="s">
        <v>256</v>
      </c>
      <c r="B73" s="970" t="s">
        <v>257</v>
      </c>
      <c r="C73" s="970"/>
      <c r="D73" s="970"/>
      <c r="E73" s="970"/>
      <c r="F73" s="970"/>
      <c r="G73" s="970"/>
      <c r="H73" s="970"/>
      <c r="I73" s="970"/>
      <c r="J73" s="970"/>
      <c r="K73" s="970"/>
    </row>
    <row r="75" spans="1:18" x14ac:dyDescent="0.2">
      <c r="N75" s="198"/>
    </row>
    <row r="78" spans="1:18" x14ac:dyDescent="0.2">
      <c r="N78" s="198"/>
    </row>
  </sheetData>
  <mergeCells count="18">
    <mergeCell ref="M33:M46"/>
    <mergeCell ref="G43:K43"/>
    <mergeCell ref="B1:K1"/>
    <mergeCell ref="C3:K3"/>
    <mergeCell ref="C4:K4"/>
    <mergeCell ref="D5:I5"/>
    <mergeCell ref="J5:K5"/>
    <mergeCell ref="C6:K6"/>
    <mergeCell ref="C7:K7"/>
    <mergeCell ref="B14:K14"/>
    <mergeCell ref="B18:G19"/>
    <mergeCell ref="H18:I18"/>
    <mergeCell ref="J18:K18"/>
    <mergeCell ref="I47:K47"/>
    <mergeCell ref="I66:K66"/>
    <mergeCell ref="B67:H67"/>
    <mergeCell ref="B71:J71"/>
    <mergeCell ref="B73:K73"/>
  </mergeCells>
  <pageMargins left="0.7" right="0.7" top="0.75" bottom="0.75" header="0.3" footer="0.3"/>
  <pageSetup paperSize="9" scale="74"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83"/>
  <sheetViews>
    <sheetView workbookViewId="0">
      <selection activeCell="I10" sqref="I10"/>
    </sheetView>
  </sheetViews>
  <sheetFormatPr defaultRowHeight="12.75" x14ac:dyDescent="0.2"/>
  <cols>
    <col min="8" max="8" width="9.5703125" bestFit="1" customWidth="1"/>
    <col min="10" max="10" width="9.5703125" bestFit="1" customWidth="1"/>
  </cols>
  <sheetData>
    <row r="1" spans="1:19" x14ac:dyDescent="0.2">
      <c r="A1" s="93"/>
      <c r="B1" s="1116"/>
      <c r="C1" s="1116"/>
      <c r="D1" s="1116"/>
      <c r="E1" s="1116"/>
      <c r="F1" s="1116"/>
      <c r="G1" s="1116"/>
      <c r="H1" s="1116"/>
      <c r="I1" s="1116"/>
      <c r="J1" s="1116"/>
      <c r="K1" s="1116"/>
      <c r="L1" s="93"/>
      <c r="M1" s="93"/>
      <c r="N1" s="93"/>
      <c r="O1" s="93"/>
      <c r="P1" s="93"/>
      <c r="Q1" s="93"/>
      <c r="R1" s="93"/>
      <c r="S1" s="93"/>
    </row>
    <row r="2" spans="1:19" ht="13.5" thickBot="1" x14ac:dyDescent="0.25">
      <c r="A2" s="93"/>
      <c r="B2" s="93"/>
      <c r="C2" s="93"/>
      <c r="D2" s="93"/>
      <c r="E2" s="93"/>
      <c r="F2" s="93"/>
      <c r="G2" s="93"/>
      <c r="H2" s="93"/>
      <c r="I2" s="93"/>
      <c r="J2" s="93"/>
      <c r="K2" s="93"/>
      <c r="L2" s="93"/>
      <c r="M2" s="93"/>
      <c r="N2" s="93"/>
      <c r="O2" s="93"/>
      <c r="P2" s="93"/>
      <c r="Q2" s="93"/>
      <c r="R2" s="93"/>
      <c r="S2" s="93"/>
    </row>
    <row r="3" spans="1:19" ht="16.5" x14ac:dyDescent="0.25">
      <c r="A3" s="93"/>
      <c r="B3" s="261"/>
      <c r="C3" s="1117" t="s">
        <v>133</v>
      </c>
      <c r="D3" s="1117"/>
      <c r="E3" s="1117"/>
      <c r="F3" s="1117"/>
      <c r="G3" s="1117"/>
      <c r="H3" s="1117"/>
      <c r="I3" s="1117"/>
      <c r="J3" s="1117"/>
      <c r="K3" s="1118"/>
      <c r="L3" s="262"/>
      <c r="M3" s="93"/>
      <c r="N3" s="93"/>
      <c r="O3" s="93"/>
      <c r="P3" s="93"/>
      <c r="Q3" s="93"/>
      <c r="R3" s="93"/>
      <c r="S3" s="93"/>
    </row>
    <row r="4" spans="1:19" x14ac:dyDescent="0.2">
      <c r="A4" s="93"/>
      <c r="B4" s="263"/>
      <c r="C4" s="1119" t="s">
        <v>186</v>
      </c>
      <c r="D4" s="1119"/>
      <c r="E4" s="1119"/>
      <c r="F4" s="1119"/>
      <c r="G4" s="1119"/>
      <c r="H4" s="1119"/>
      <c r="I4" s="1119"/>
      <c r="J4" s="1119"/>
      <c r="K4" s="1120"/>
      <c r="L4" s="14"/>
      <c r="M4" s="93"/>
      <c r="N4" s="93"/>
      <c r="O4" s="93"/>
      <c r="P4" s="93"/>
      <c r="Q4" s="93"/>
      <c r="R4" s="93"/>
      <c r="S4" s="93"/>
    </row>
    <row r="5" spans="1:19" ht="18" x14ac:dyDescent="0.25">
      <c r="A5" s="93"/>
      <c r="B5" s="263"/>
      <c r="C5" s="264"/>
      <c r="D5" s="1121" t="s">
        <v>239</v>
      </c>
      <c r="E5" s="1121"/>
      <c r="F5" s="1121"/>
      <c r="G5" s="1121"/>
      <c r="H5" s="1121"/>
      <c r="I5" s="1121"/>
      <c r="J5" s="1122" t="s">
        <v>240</v>
      </c>
      <c r="K5" s="1123"/>
      <c r="L5" s="265"/>
      <c r="M5" s="93"/>
      <c r="N5" s="93"/>
      <c r="O5" s="93"/>
      <c r="P5" s="93"/>
      <c r="Q5" s="93"/>
      <c r="R5" s="93"/>
      <c r="S5" s="93"/>
    </row>
    <row r="6" spans="1:19" x14ac:dyDescent="0.2">
      <c r="A6" s="93"/>
      <c r="B6" s="263"/>
      <c r="C6" s="1124" t="s">
        <v>192</v>
      </c>
      <c r="D6" s="1124"/>
      <c r="E6" s="1124"/>
      <c r="F6" s="1124"/>
      <c r="G6" s="1124"/>
      <c r="H6" s="1124"/>
      <c r="I6" s="1124"/>
      <c r="J6" s="1124"/>
      <c r="K6" s="1125"/>
      <c r="L6" s="225"/>
      <c r="M6" s="93"/>
      <c r="N6" s="93"/>
      <c r="O6" s="93"/>
      <c r="P6" s="93"/>
      <c r="Q6" s="93"/>
      <c r="R6" s="93"/>
      <c r="S6" s="93"/>
    </row>
    <row r="7" spans="1:19" ht="15.75" thickBot="1" x14ac:dyDescent="0.25">
      <c r="A7" s="93"/>
      <c r="B7" s="266"/>
      <c r="C7" s="1130" t="s">
        <v>241</v>
      </c>
      <c r="D7" s="1130"/>
      <c r="E7" s="1130"/>
      <c r="F7" s="1130"/>
      <c r="G7" s="1130"/>
      <c r="H7" s="1130"/>
      <c r="I7" s="1130"/>
      <c r="J7" s="1130"/>
      <c r="K7" s="1131"/>
      <c r="L7" s="112"/>
      <c r="M7" s="93"/>
      <c r="N7" s="93"/>
      <c r="O7" s="267"/>
      <c r="P7" s="93"/>
      <c r="Q7" s="93"/>
      <c r="R7" s="93"/>
      <c r="S7" s="93"/>
    </row>
    <row r="8" spans="1:19" ht="13.5" thickBot="1" x14ac:dyDescent="0.25">
      <c r="A8" s="93"/>
      <c r="B8" s="93"/>
      <c r="C8" s="114"/>
      <c r="D8" s="114"/>
      <c r="E8" s="114"/>
      <c r="F8" s="114"/>
      <c r="G8" s="114"/>
      <c r="H8" s="114"/>
      <c r="I8" s="114"/>
      <c r="J8" s="114"/>
      <c r="K8" s="114"/>
      <c r="L8" s="115"/>
      <c r="M8" s="93"/>
      <c r="N8" s="93"/>
      <c r="O8" s="93"/>
      <c r="P8" s="93"/>
      <c r="Q8" s="93"/>
      <c r="R8" s="93"/>
      <c r="S8" s="93"/>
    </row>
    <row r="9" spans="1:19" ht="36" x14ac:dyDescent="0.2">
      <c r="A9" s="93" t="s">
        <v>193</v>
      </c>
      <c r="B9" s="268" t="s">
        <v>134</v>
      </c>
      <c r="C9" s="269"/>
      <c r="D9" s="269"/>
      <c r="E9" s="270" t="s">
        <v>230</v>
      </c>
      <c r="F9" s="269"/>
      <c r="G9" s="269"/>
      <c r="H9" s="54" t="s">
        <v>135</v>
      </c>
      <c r="I9" s="55" t="s">
        <v>194</v>
      </c>
      <c r="J9" s="55" t="s">
        <v>136</v>
      </c>
      <c r="K9" s="56" t="s">
        <v>242</v>
      </c>
      <c r="L9" s="118"/>
      <c r="M9" s="93"/>
      <c r="N9" s="93"/>
      <c r="O9" s="93"/>
      <c r="P9" s="93"/>
      <c r="Q9" s="93"/>
      <c r="R9" s="93"/>
      <c r="S9" s="93"/>
    </row>
    <row r="10" spans="1:19" ht="15.75" x14ac:dyDescent="0.25">
      <c r="A10" s="271" t="s">
        <v>195</v>
      </c>
      <c r="B10" s="272" t="s">
        <v>138</v>
      </c>
      <c r="C10" s="273"/>
      <c r="D10" s="273"/>
      <c r="E10" s="273"/>
      <c r="F10" s="273"/>
      <c r="G10" s="273"/>
      <c r="H10" s="274">
        <v>287.02999999999997</v>
      </c>
      <c r="I10" s="59">
        <f>H10*4/3</f>
        <v>382.70666666666665</v>
      </c>
      <c r="J10" s="59">
        <f>H10*1.075</f>
        <v>308.55724999999995</v>
      </c>
      <c r="K10" s="60">
        <f>H10*1.25</f>
        <v>358.78749999999997</v>
      </c>
      <c r="L10" s="121"/>
      <c r="M10" s="93"/>
      <c r="N10" s="275">
        <v>281.14999999999998</v>
      </c>
      <c r="O10" s="276">
        <f>H10/N10</f>
        <v>1.0209141027921038</v>
      </c>
      <c r="P10" s="277"/>
      <c r="Q10" s="278"/>
      <c r="R10" s="277"/>
      <c r="S10" s="93"/>
    </row>
    <row r="11" spans="1:19" x14ac:dyDescent="0.2">
      <c r="A11" s="271" t="s">
        <v>196</v>
      </c>
      <c r="B11" s="272" t="s">
        <v>231</v>
      </c>
      <c r="C11" s="273"/>
      <c r="D11" s="273"/>
      <c r="E11" s="273"/>
      <c r="F11" s="273"/>
      <c r="G11" s="273"/>
      <c r="H11" s="59">
        <f>H10*2</f>
        <v>574.05999999999995</v>
      </c>
      <c r="I11" s="59">
        <f>H11*4/3</f>
        <v>765.4133333333333</v>
      </c>
      <c r="J11" s="59">
        <f>H11*1.075</f>
        <v>617.11449999999991</v>
      </c>
      <c r="K11" s="60">
        <f>H11*1.25</f>
        <v>717.57499999999993</v>
      </c>
      <c r="L11" s="121"/>
      <c r="M11" s="93"/>
      <c r="N11" s="277"/>
      <c r="O11" s="277"/>
      <c r="P11" s="277"/>
      <c r="Q11" s="277"/>
      <c r="R11" s="277"/>
      <c r="S11" s="93"/>
    </row>
    <row r="12" spans="1:19" x14ac:dyDescent="0.2">
      <c r="A12" s="271" t="s">
        <v>197</v>
      </c>
      <c r="B12" s="272" t="s">
        <v>140</v>
      </c>
      <c r="C12" s="273"/>
      <c r="D12" s="273"/>
      <c r="E12" s="273"/>
      <c r="F12" s="273"/>
      <c r="G12" s="273"/>
      <c r="H12" s="59">
        <f>H10*1.25</f>
        <v>358.78749999999997</v>
      </c>
      <c r="I12" s="59">
        <f>H12*4/3</f>
        <v>478.38333333333327</v>
      </c>
      <c r="J12" s="59">
        <f>H12*1.075</f>
        <v>385.69656249999997</v>
      </c>
      <c r="K12" s="60">
        <f>H12*1.25</f>
        <v>448.48437499999994</v>
      </c>
      <c r="L12" s="121"/>
      <c r="M12" s="93"/>
      <c r="N12" s="277"/>
      <c r="O12" s="278"/>
      <c r="P12" s="279"/>
      <c r="Q12" s="277"/>
      <c r="R12" s="277"/>
      <c r="S12" s="93"/>
    </row>
    <row r="13" spans="1:19" x14ac:dyDescent="0.2">
      <c r="A13" s="93"/>
      <c r="B13" s="280" t="s">
        <v>141</v>
      </c>
      <c r="C13" s="93"/>
      <c r="D13" s="93"/>
      <c r="E13" s="93"/>
      <c r="F13" s="93"/>
      <c r="G13" s="93"/>
      <c r="H13" s="281"/>
      <c r="I13" s="281"/>
      <c r="J13" s="281"/>
      <c r="K13" s="282"/>
      <c r="L13" s="281"/>
      <c r="M13" s="93"/>
      <c r="N13" s="277"/>
      <c r="O13" s="278"/>
      <c r="P13" s="279"/>
      <c r="Q13" s="277"/>
      <c r="R13" s="277"/>
      <c r="S13" s="93"/>
    </row>
    <row r="14" spans="1:19" x14ac:dyDescent="0.2">
      <c r="A14" s="271" t="s">
        <v>243</v>
      </c>
      <c r="B14" s="1132" t="s">
        <v>244</v>
      </c>
      <c r="C14" s="1133"/>
      <c r="D14" s="1133"/>
      <c r="E14" s="1133"/>
      <c r="F14" s="1133"/>
      <c r="G14" s="1133"/>
      <c r="H14" s="1133"/>
      <c r="I14" s="1133"/>
      <c r="J14" s="1133"/>
      <c r="K14" s="1134"/>
      <c r="L14" s="281"/>
      <c r="M14" s="93"/>
      <c r="N14" s="277"/>
      <c r="O14" s="277"/>
      <c r="P14" s="277"/>
      <c r="Q14" s="277"/>
      <c r="R14" s="277"/>
      <c r="S14" s="93"/>
    </row>
    <row r="15" spans="1:19" x14ac:dyDescent="0.2">
      <c r="A15" s="199"/>
      <c r="B15" s="97"/>
      <c r="C15" s="51"/>
      <c r="D15" s="51"/>
      <c r="E15" s="93"/>
      <c r="F15" s="283" t="s">
        <v>150</v>
      </c>
      <c r="G15" s="284" t="s">
        <v>149</v>
      </c>
      <c r="H15" s="281"/>
      <c r="I15" s="281"/>
      <c r="J15" s="281"/>
      <c r="K15" s="282"/>
      <c r="L15" s="281"/>
      <c r="M15" s="93"/>
      <c r="N15" s="277"/>
      <c r="O15" s="277"/>
      <c r="P15" s="277"/>
      <c r="Q15" s="277"/>
      <c r="R15" s="277"/>
      <c r="S15" s="93"/>
    </row>
    <row r="16" spans="1:19" ht="13.5" thickBot="1" x14ac:dyDescent="0.25">
      <c r="A16" s="199"/>
      <c r="B16" s="202" t="s">
        <v>232</v>
      </c>
      <c r="C16" s="203"/>
      <c r="D16" s="203"/>
      <c r="E16" s="203"/>
      <c r="F16" s="204">
        <f>G16+J50</f>
        <v>185.25</v>
      </c>
      <c r="G16" s="285">
        <v>214.45</v>
      </c>
      <c r="H16" s="101"/>
      <c r="I16" s="286"/>
      <c r="J16" s="286"/>
      <c r="K16" s="287"/>
      <c r="L16" s="281"/>
      <c r="M16" s="93"/>
      <c r="N16" s="277"/>
      <c r="O16" s="277"/>
      <c r="P16" s="277"/>
      <c r="Q16" s="277"/>
      <c r="R16" s="277"/>
      <c r="S16" s="93"/>
    </row>
    <row r="17" spans="1:19" ht="13.5" thickBot="1" x14ac:dyDescent="0.25">
      <c r="A17" s="51"/>
      <c r="B17" s="126"/>
      <c r="C17" s="126"/>
      <c r="D17" s="126"/>
      <c r="E17" s="121"/>
      <c r="F17" s="288"/>
      <c r="G17" s="93"/>
      <c r="H17" s="128"/>
      <c r="I17" s="281"/>
      <c r="J17" s="281"/>
      <c r="K17" s="281"/>
      <c r="L17" s="281"/>
      <c r="M17" s="93"/>
      <c r="N17" s="277"/>
      <c r="O17" s="277"/>
      <c r="P17" s="277"/>
      <c r="Q17" s="277"/>
      <c r="R17" s="277"/>
      <c r="S17" s="93"/>
    </row>
    <row r="18" spans="1:19" x14ac:dyDescent="0.2">
      <c r="A18" s="93"/>
      <c r="B18" s="1135" t="s">
        <v>142</v>
      </c>
      <c r="C18" s="1136"/>
      <c r="D18" s="1136"/>
      <c r="E18" s="1136"/>
      <c r="F18" s="1136"/>
      <c r="G18" s="1137"/>
      <c r="H18" s="1141" t="s">
        <v>198</v>
      </c>
      <c r="I18" s="1142"/>
      <c r="J18" s="1143" t="s">
        <v>199</v>
      </c>
      <c r="K18" s="1144"/>
      <c r="L18" s="131"/>
      <c r="M18" s="93"/>
      <c r="N18" s="277"/>
      <c r="O18" s="277"/>
      <c r="P18" s="277"/>
      <c r="Q18" s="277"/>
      <c r="R18" s="277"/>
      <c r="S18" s="93"/>
    </row>
    <row r="19" spans="1:19" ht="17.25" x14ac:dyDescent="0.2">
      <c r="A19" s="93">
        <v>45.2</v>
      </c>
      <c r="B19" s="1138"/>
      <c r="C19" s="1139"/>
      <c r="D19" s="1139"/>
      <c r="E19" s="1139"/>
      <c r="F19" s="1139"/>
      <c r="G19" s="1140"/>
      <c r="H19" s="133" t="s">
        <v>143</v>
      </c>
      <c r="I19" s="134" t="s">
        <v>200</v>
      </c>
      <c r="J19" s="135" t="s">
        <v>143</v>
      </c>
      <c r="K19" s="134" t="s">
        <v>200</v>
      </c>
      <c r="L19" s="136"/>
      <c r="M19" s="93"/>
      <c r="N19" s="277"/>
      <c r="O19" s="277"/>
      <c r="P19" s="277"/>
      <c r="Q19" s="277"/>
      <c r="R19" s="277"/>
      <c r="S19" s="93"/>
    </row>
    <row r="20" spans="1:19" ht="15.75" x14ac:dyDescent="0.25">
      <c r="A20" s="93"/>
      <c r="B20" s="272" t="s">
        <v>119</v>
      </c>
      <c r="C20" s="273"/>
      <c r="D20" s="273"/>
      <c r="E20" s="273"/>
      <c r="F20" s="273"/>
      <c r="G20" s="273"/>
      <c r="H20" s="289">
        <f>H10*0.29</f>
        <v>83.23869999999998</v>
      </c>
      <c r="I20" s="60">
        <f>H10*0.25</f>
        <v>71.757499999999993</v>
      </c>
      <c r="J20" s="205">
        <f t="shared" ref="J20:K26" si="0">H20*1.25</f>
        <v>104.04837499999998</v>
      </c>
      <c r="K20" s="206">
        <f t="shared" si="0"/>
        <v>89.696874999999991</v>
      </c>
      <c r="L20" s="207"/>
      <c r="M20" s="93"/>
      <c r="N20" s="277"/>
      <c r="O20" s="277"/>
      <c r="P20" s="277"/>
      <c r="Q20" s="277"/>
      <c r="R20" s="277"/>
      <c r="S20" s="93"/>
    </row>
    <row r="21" spans="1:19" x14ac:dyDescent="0.2">
      <c r="A21" s="93"/>
      <c r="B21" s="272" t="s">
        <v>120</v>
      </c>
      <c r="C21" s="273"/>
      <c r="D21" s="273"/>
      <c r="E21" s="273"/>
      <c r="F21" s="273"/>
      <c r="G21" s="273"/>
      <c r="H21" s="141">
        <f>H10*0.23</f>
        <v>66.016899999999993</v>
      </c>
      <c r="I21" s="60">
        <f>$H$10*0.2</f>
        <v>57.405999999999999</v>
      </c>
      <c r="J21" s="205">
        <f t="shared" si="0"/>
        <v>82.521124999999984</v>
      </c>
      <c r="K21" s="206">
        <f t="shared" si="0"/>
        <v>71.757499999999993</v>
      </c>
      <c r="L21" s="207"/>
      <c r="M21" s="93"/>
      <c r="N21" s="277"/>
      <c r="O21" s="277"/>
      <c r="P21" s="277"/>
      <c r="Q21" s="277"/>
      <c r="R21" s="277"/>
      <c r="S21" s="93"/>
    </row>
    <row r="22" spans="1:19" x14ac:dyDescent="0.2">
      <c r="A22" s="93"/>
      <c r="B22" s="272" t="s">
        <v>121</v>
      </c>
      <c r="C22" s="273"/>
      <c r="D22" s="273"/>
      <c r="E22" s="273"/>
      <c r="F22" s="273"/>
      <c r="G22" s="273"/>
      <c r="H22" s="141">
        <f>$H$10*0.11</f>
        <v>31.573299999999996</v>
      </c>
      <c r="I22" s="60">
        <f>H22</f>
        <v>31.573299999999996</v>
      </c>
      <c r="J22" s="205">
        <f t="shared" si="0"/>
        <v>39.466624999999993</v>
      </c>
      <c r="K22" s="206">
        <f t="shared" si="0"/>
        <v>39.466624999999993</v>
      </c>
      <c r="L22" s="207"/>
      <c r="M22" s="93"/>
      <c r="N22" s="277"/>
      <c r="O22" s="277"/>
      <c r="P22" s="277"/>
      <c r="Q22" s="277"/>
      <c r="R22" s="277"/>
      <c r="S22" s="93"/>
    </row>
    <row r="23" spans="1:19" x14ac:dyDescent="0.2">
      <c r="A23" s="93"/>
      <c r="B23" s="272" t="s">
        <v>245</v>
      </c>
      <c r="C23" s="273"/>
      <c r="D23" s="273"/>
      <c r="E23" s="273"/>
      <c r="F23" s="273"/>
      <c r="G23" s="273"/>
      <c r="H23" s="141">
        <f>$H$10*0.03</f>
        <v>8.6108999999999991</v>
      </c>
      <c r="I23" s="60">
        <f>H23</f>
        <v>8.6108999999999991</v>
      </c>
      <c r="J23" s="205">
        <f t="shared" si="0"/>
        <v>10.763624999999999</v>
      </c>
      <c r="K23" s="206">
        <f t="shared" si="0"/>
        <v>10.763624999999999</v>
      </c>
      <c r="L23" s="207"/>
      <c r="M23" s="93"/>
      <c r="N23" s="277"/>
      <c r="O23" s="277"/>
      <c r="P23" s="277"/>
      <c r="Q23" s="277"/>
      <c r="R23" s="277"/>
      <c r="S23" s="93"/>
    </row>
    <row r="24" spans="1:19" x14ac:dyDescent="0.2">
      <c r="A24" s="93"/>
      <c r="B24" s="272" t="s">
        <v>123</v>
      </c>
      <c r="C24" s="273"/>
      <c r="D24" s="273"/>
      <c r="E24" s="273"/>
      <c r="F24" s="273"/>
      <c r="G24" s="273"/>
      <c r="H24" s="141">
        <f>$H$10*0.18</f>
        <v>51.665399999999991</v>
      </c>
      <c r="I24" s="60">
        <f>H24</f>
        <v>51.665399999999991</v>
      </c>
      <c r="J24" s="205">
        <f t="shared" si="0"/>
        <v>64.581749999999985</v>
      </c>
      <c r="K24" s="206">
        <f t="shared" si="0"/>
        <v>64.581749999999985</v>
      </c>
      <c r="L24" s="207"/>
      <c r="M24" s="93"/>
      <c r="N24" s="277"/>
      <c r="O24" s="277"/>
      <c r="P24" s="277"/>
      <c r="Q24" s="277"/>
      <c r="R24" s="277"/>
      <c r="S24" s="93"/>
    </row>
    <row r="25" spans="1:19" x14ac:dyDescent="0.2">
      <c r="A25" s="93"/>
      <c r="B25" s="272" t="s">
        <v>246</v>
      </c>
      <c r="C25" s="273"/>
      <c r="D25" s="273"/>
      <c r="E25" s="273"/>
      <c r="F25" s="273"/>
      <c r="G25" s="273"/>
      <c r="H25" s="141">
        <f>$H$10*0.05</f>
        <v>14.3515</v>
      </c>
      <c r="I25" s="60">
        <f>H25</f>
        <v>14.3515</v>
      </c>
      <c r="J25" s="205">
        <f t="shared" si="0"/>
        <v>17.939374999999998</v>
      </c>
      <c r="K25" s="206">
        <f t="shared" si="0"/>
        <v>17.939374999999998</v>
      </c>
      <c r="L25" s="207"/>
      <c r="M25" s="93"/>
      <c r="N25" s="277"/>
      <c r="O25" s="277"/>
      <c r="P25" s="277"/>
      <c r="Q25" s="277"/>
      <c r="R25" s="277"/>
      <c r="S25" s="93"/>
    </row>
    <row r="26" spans="1:19" ht="13.5" thickBot="1" x14ac:dyDescent="0.25">
      <c r="A26" s="93"/>
      <c r="B26" s="290" t="s">
        <v>247</v>
      </c>
      <c r="C26" s="291"/>
      <c r="D26" s="291"/>
      <c r="E26" s="291"/>
      <c r="F26" s="291"/>
      <c r="G26" s="291"/>
      <c r="H26" s="142">
        <f>$H$10*0.025</f>
        <v>7.1757499999999999</v>
      </c>
      <c r="I26" s="73">
        <f>H26</f>
        <v>7.1757499999999999</v>
      </c>
      <c r="J26" s="208">
        <f t="shared" si="0"/>
        <v>8.9696874999999991</v>
      </c>
      <c r="K26" s="209">
        <f t="shared" si="0"/>
        <v>8.9696874999999991</v>
      </c>
      <c r="L26" s="207"/>
      <c r="M26" s="93"/>
      <c r="N26" s="277"/>
      <c r="O26" s="277"/>
      <c r="P26" s="277"/>
      <c r="Q26" s="277"/>
      <c r="R26" s="277"/>
      <c r="S26" s="93"/>
    </row>
    <row r="27" spans="1:19" ht="13.5" thickBot="1" x14ac:dyDescent="0.25">
      <c r="A27" s="93"/>
      <c r="B27" s="93"/>
      <c r="C27" s="93"/>
      <c r="D27" s="93"/>
      <c r="E27" s="93"/>
      <c r="F27" s="93"/>
      <c r="G27" s="93"/>
      <c r="H27" s="281"/>
      <c r="I27" s="281"/>
      <c r="J27" s="93"/>
      <c r="K27" s="93"/>
      <c r="L27" s="93"/>
      <c r="M27" s="93"/>
      <c r="N27" s="277"/>
      <c r="O27" s="277"/>
      <c r="P27" s="277"/>
      <c r="Q27" s="277"/>
      <c r="R27" s="277"/>
      <c r="S27" s="93"/>
    </row>
    <row r="28" spans="1:19" x14ac:dyDescent="0.2">
      <c r="A28" s="93"/>
      <c r="B28" s="292" t="s">
        <v>176</v>
      </c>
      <c r="C28" s="269"/>
      <c r="D28" s="269"/>
      <c r="E28" s="269"/>
      <c r="F28" s="269"/>
      <c r="G28" s="269"/>
      <c r="H28" s="293"/>
      <c r="I28" s="293"/>
      <c r="J28" s="71" t="s">
        <v>146</v>
      </c>
      <c r="K28" s="72" t="s">
        <v>147</v>
      </c>
      <c r="L28" s="14"/>
      <c r="M28" s="93"/>
      <c r="N28" s="277"/>
      <c r="O28" s="277"/>
      <c r="P28" s="277"/>
      <c r="Q28" s="277"/>
      <c r="R28" s="277"/>
      <c r="S28" s="93"/>
    </row>
    <row r="29" spans="1:19" ht="15.75" x14ac:dyDescent="0.25">
      <c r="A29" s="271" t="s">
        <v>201</v>
      </c>
      <c r="B29" s="294" t="s">
        <v>148</v>
      </c>
      <c r="C29" s="295"/>
      <c r="D29" s="295"/>
      <c r="E29" s="295"/>
      <c r="F29" s="273"/>
      <c r="G29" s="273" t="s">
        <v>149</v>
      </c>
      <c r="H29" s="296"/>
      <c r="I29" s="296"/>
      <c r="J29" s="210">
        <f>G16</f>
        <v>214.45</v>
      </c>
      <c r="K29" s="211">
        <f>J29*5</f>
        <v>1072.25</v>
      </c>
      <c r="L29" s="121"/>
      <c r="M29" s="281"/>
      <c r="N29" s="278"/>
      <c r="O29" s="277"/>
      <c r="P29" s="277"/>
      <c r="Q29" s="277"/>
      <c r="R29" s="277"/>
      <c r="S29" s="93"/>
    </row>
    <row r="30" spans="1:19" ht="15.75" x14ac:dyDescent="0.25">
      <c r="A30" s="271"/>
      <c r="B30" s="272"/>
      <c r="C30" s="273"/>
      <c r="D30" s="273"/>
      <c r="E30" s="273"/>
      <c r="F30" s="273"/>
      <c r="G30" s="273" t="s">
        <v>150</v>
      </c>
      <c r="H30" s="296"/>
      <c r="I30" s="296"/>
      <c r="J30" s="210">
        <f>J29+J50</f>
        <v>185.25</v>
      </c>
      <c r="K30" s="211">
        <f>J30*5</f>
        <v>926.25</v>
      </c>
      <c r="L30" s="121"/>
      <c r="M30" s="281"/>
      <c r="N30" s="277"/>
      <c r="O30" s="277"/>
      <c r="P30" s="277"/>
      <c r="Q30" s="277"/>
      <c r="R30" s="277"/>
      <c r="S30" s="93"/>
    </row>
    <row r="31" spans="1:19" ht="13.5" thickBot="1" x14ac:dyDescent="0.25">
      <c r="A31" s="271" t="s">
        <v>202</v>
      </c>
      <c r="B31" s="290" t="s">
        <v>151</v>
      </c>
      <c r="C31" s="291"/>
      <c r="D31" s="291"/>
      <c r="E31" s="291"/>
      <c r="F31" s="291"/>
      <c r="G31" s="291"/>
      <c r="H31" s="151"/>
      <c r="I31" s="69"/>
      <c r="J31" s="212">
        <v>9.16</v>
      </c>
      <c r="K31" s="213"/>
      <c r="L31" s="121"/>
      <c r="M31" s="93"/>
      <c r="N31" s="277"/>
      <c r="O31" s="277"/>
      <c r="P31" s="277"/>
      <c r="Q31" s="277"/>
      <c r="R31" s="277"/>
      <c r="S31" s="93"/>
    </row>
    <row r="32" spans="1:19" ht="13.5" thickBot="1" x14ac:dyDescent="0.25">
      <c r="A32" s="93"/>
      <c r="B32" s="93"/>
      <c r="C32" s="93"/>
      <c r="D32" s="93"/>
      <c r="E32" s="93"/>
      <c r="F32" s="93"/>
      <c r="G32" s="93"/>
      <c r="H32" s="131"/>
      <c r="I32" s="93"/>
      <c r="J32" s="93"/>
      <c r="K32" s="93"/>
      <c r="L32" s="93"/>
      <c r="M32" s="93"/>
      <c r="N32" s="277"/>
      <c r="O32" s="277"/>
      <c r="P32" s="277"/>
      <c r="Q32" s="277"/>
      <c r="R32" s="277"/>
      <c r="S32" s="93"/>
    </row>
    <row r="33" spans="1:19" ht="44.25" x14ac:dyDescent="0.2">
      <c r="A33" s="93">
        <v>45.3</v>
      </c>
      <c r="B33" s="292" t="s">
        <v>248</v>
      </c>
      <c r="C33" s="269"/>
      <c r="D33" s="269"/>
      <c r="E33" s="269"/>
      <c r="F33" s="269"/>
      <c r="G33" s="269"/>
      <c r="H33" s="297"/>
      <c r="I33" s="153" t="s">
        <v>145</v>
      </c>
      <c r="J33" s="214" t="s">
        <v>219</v>
      </c>
      <c r="K33" s="155" t="s">
        <v>220</v>
      </c>
      <c r="L33" s="156"/>
      <c r="M33" s="1111" t="s">
        <v>233</v>
      </c>
      <c r="N33" s="277"/>
      <c r="O33" s="277"/>
      <c r="P33" s="277"/>
      <c r="Q33" s="277"/>
      <c r="R33" s="277"/>
      <c r="S33" s="93"/>
    </row>
    <row r="34" spans="1:19" ht="15.75" x14ac:dyDescent="0.25">
      <c r="A34" s="271" t="s">
        <v>249</v>
      </c>
      <c r="B34" s="272" t="s">
        <v>152</v>
      </c>
      <c r="C34" s="273"/>
      <c r="D34" s="273"/>
      <c r="E34" s="273"/>
      <c r="F34" s="273"/>
      <c r="G34" s="273"/>
      <c r="H34" s="298"/>
      <c r="I34" s="299">
        <v>54.1</v>
      </c>
      <c r="J34" s="215">
        <f t="shared" ref="J34:J39" si="1">I34*4</f>
        <v>216.4</v>
      </c>
      <c r="K34" s="211">
        <f t="shared" ref="K34:K39" si="2">I34*19</f>
        <v>1027.9000000000001</v>
      </c>
      <c r="L34" s="121"/>
      <c r="M34" s="1112"/>
      <c r="N34" s="278"/>
      <c r="O34" s="278"/>
      <c r="P34" s="278"/>
      <c r="Q34" s="278"/>
      <c r="R34" s="277"/>
      <c r="S34" s="93"/>
    </row>
    <row r="35" spans="1:19" x14ac:dyDescent="0.2">
      <c r="A35" s="93"/>
      <c r="B35" s="272" t="s">
        <v>153</v>
      </c>
      <c r="C35" s="273"/>
      <c r="D35" s="273"/>
      <c r="E35" s="273"/>
      <c r="F35" s="273"/>
      <c r="G35" s="273"/>
      <c r="H35" s="298"/>
      <c r="I35" s="300">
        <v>51.45</v>
      </c>
      <c r="J35" s="215">
        <f t="shared" si="1"/>
        <v>205.8</v>
      </c>
      <c r="K35" s="211">
        <f t="shared" si="2"/>
        <v>977.55000000000007</v>
      </c>
      <c r="L35" s="121"/>
      <c r="M35" s="1112"/>
      <c r="N35" s="278"/>
      <c r="O35" s="278"/>
      <c r="P35" s="278"/>
      <c r="Q35" s="278"/>
      <c r="R35" s="277"/>
      <c r="S35" s="93"/>
    </row>
    <row r="36" spans="1:19" x14ac:dyDescent="0.2">
      <c r="A36" s="93" t="s">
        <v>250</v>
      </c>
      <c r="B36" s="272" t="s">
        <v>154</v>
      </c>
      <c r="C36" s="273"/>
      <c r="D36" s="273"/>
      <c r="E36" s="273"/>
      <c r="F36" s="273"/>
      <c r="G36" s="273"/>
      <c r="H36" s="298"/>
      <c r="I36" s="215">
        <f>I34*0.9</f>
        <v>48.690000000000005</v>
      </c>
      <c r="J36" s="215">
        <f t="shared" si="1"/>
        <v>194.76000000000002</v>
      </c>
      <c r="K36" s="211">
        <f t="shared" si="2"/>
        <v>925.11000000000013</v>
      </c>
      <c r="L36" s="121"/>
      <c r="M36" s="1112"/>
      <c r="N36" s="301"/>
      <c r="O36" s="278"/>
      <c r="P36" s="278"/>
      <c r="Q36" s="278"/>
      <c r="R36" s="277"/>
      <c r="S36" s="93"/>
    </row>
    <row r="37" spans="1:19" x14ac:dyDescent="0.2">
      <c r="A37" s="93"/>
      <c r="B37" s="272" t="s">
        <v>155</v>
      </c>
      <c r="C37" s="273"/>
      <c r="D37" s="273"/>
      <c r="E37" s="273"/>
      <c r="F37" s="273"/>
      <c r="G37" s="273"/>
      <c r="H37" s="298"/>
      <c r="I37" s="215">
        <f>I35*0.9</f>
        <v>46.305000000000007</v>
      </c>
      <c r="J37" s="215">
        <f t="shared" si="1"/>
        <v>185.22000000000003</v>
      </c>
      <c r="K37" s="211">
        <f t="shared" si="2"/>
        <v>879.79500000000007</v>
      </c>
      <c r="L37" s="121"/>
      <c r="M37" s="1112"/>
      <c r="N37" s="278"/>
      <c r="O37" s="278"/>
      <c r="P37" s="278"/>
      <c r="Q37" s="278"/>
      <c r="R37" s="277"/>
      <c r="S37" s="93"/>
    </row>
    <row r="38" spans="1:19" x14ac:dyDescent="0.2">
      <c r="A38" s="93"/>
      <c r="B38" s="272" t="s">
        <v>156</v>
      </c>
      <c r="C38" s="273"/>
      <c r="D38" s="273"/>
      <c r="E38" s="273"/>
      <c r="F38" s="273"/>
      <c r="G38" s="273"/>
      <c r="H38" s="298"/>
      <c r="I38" s="215">
        <f>I34*0.7</f>
        <v>37.869999999999997</v>
      </c>
      <c r="J38" s="215">
        <f t="shared" si="1"/>
        <v>151.47999999999999</v>
      </c>
      <c r="K38" s="211">
        <f t="shared" si="2"/>
        <v>719.53</v>
      </c>
      <c r="L38" s="121"/>
      <c r="M38" s="1112"/>
      <c r="N38" s="278"/>
      <c r="O38" s="278"/>
      <c r="P38" s="278"/>
      <c r="Q38" s="278"/>
      <c r="R38" s="277"/>
      <c r="S38" s="93"/>
    </row>
    <row r="39" spans="1:19" x14ac:dyDescent="0.2">
      <c r="A39" s="93"/>
      <c r="B39" s="272" t="s">
        <v>157</v>
      </c>
      <c r="C39" s="273"/>
      <c r="D39" s="273"/>
      <c r="E39" s="273"/>
      <c r="F39" s="273"/>
      <c r="G39" s="273"/>
      <c r="H39" s="298"/>
      <c r="I39" s="215">
        <f>I35*0.7</f>
        <v>36.015000000000001</v>
      </c>
      <c r="J39" s="215">
        <f t="shared" si="1"/>
        <v>144.06</v>
      </c>
      <c r="K39" s="211">
        <f t="shared" si="2"/>
        <v>684.28499999999997</v>
      </c>
      <c r="L39" s="121"/>
      <c r="M39" s="1112"/>
      <c r="N39" s="278"/>
      <c r="O39" s="278"/>
      <c r="P39" s="278"/>
      <c r="Q39" s="278"/>
      <c r="R39" s="277"/>
      <c r="S39" s="93"/>
    </row>
    <row r="40" spans="1:19" ht="13.5" thickBot="1" x14ac:dyDescent="0.25">
      <c r="A40" s="93"/>
      <c r="B40" s="302" t="s">
        <v>158</v>
      </c>
      <c r="C40" s="100"/>
      <c r="D40" s="100"/>
      <c r="E40" s="100"/>
      <c r="F40" s="100"/>
      <c r="G40" s="100"/>
      <c r="H40" s="160"/>
      <c r="I40" s="303">
        <f>J40/4</f>
        <v>-7.3</v>
      </c>
      <c r="J40" s="303">
        <f>J50</f>
        <v>-29.2</v>
      </c>
      <c r="K40" s="162">
        <f>J40*5</f>
        <v>-146</v>
      </c>
      <c r="L40" s="163"/>
      <c r="M40" s="1112"/>
      <c r="N40" s="304"/>
      <c r="O40" s="277"/>
      <c r="P40" s="277"/>
      <c r="Q40" s="277"/>
      <c r="R40" s="277"/>
      <c r="S40" s="93"/>
    </row>
    <row r="41" spans="1:19" ht="13.5" thickBot="1" x14ac:dyDescent="0.25">
      <c r="A41" s="93"/>
      <c r="B41" s="93"/>
      <c r="C41" s="93"/>
      <c r="D41" s="93"/>
      <c r="E41" s="93"/>
      <c r="F41" s="93"/>
      <c r="G41" s="93"/>
      <c r="H41" s="93"/>
      <c r="I41" s="93"/>
      <c r="J41" s="93"/>
      <c r="K41" s="93"/>
      <c r="L41" s="93"/>
      <c r="M41" s="1112"/>
      <c r="N41" s="277"/>
      <c r="O41" s="277"/>
      <c r="P41" s="277"/>
      <c r="Q41" s="277"/>
      <c r="R41" s="277"/>
      <c r="S41" s="93"/>
    </row>
    <row r="42" spans="1:19" ht="13.5" thickBot="1" x14ac:dyDescent="0.25">
      <c r="A42" s="93">
        <v>45.4</v>
      </c>
      <c r="B42" s="292" t="s">
        <v>251</v>
      </c>
      <c r="C42" s="269"/>
      <c r="D42" s="269"/>
      <c r="E42" s="269"/>
      <c r="F42" s="269"/>
      <c r="G42" s="269"/>
      <c r="H42" s="65"/>
      <c r="I42" s="305"/>
      <c r="J42" s="305"/>
      <c r="K42" s="306"/>
      <c r="L42" s="93"/>
      <c r="M42" s="1112"/>
      <c r="N42" s="277"/>
      <c r="O42" s="277"/>
      <c r="P42" s="277"/>
      <c r="Q42" s="277"/>
      <c r="R42" s="277"/>
      <c r="S42" s="93"/>
    </row>
    <row r="43" spans="1:19" ht="13.5" thickBot="1" x14ac:dyDescent="0.25">
      <c r="A43" s="93"/>
      <c r="B43" s="307" t="s">
        <v>177</v>
      </c>
      <c r="C43" s="308">
        <v>1206.3800000000001</v>
      </c>
      <c r="D43" s="166" t="s">
        <v>159</v>
      </c>
      <c r="E43" s="130" t="s">
        <v>204</v>
      </c>
      <c r="F43" s="309"/>
      <c r="G43" s="1114" t="s">
        <v>205</v>
      </c>
      <c r="H43" s="1114"/>
      <c r="I43" s="1114"/>
      <c r="J43" s="1114"/>
      <c r="K43" s="1115"/>
      <c r="L43" s="310"/>
      <c r="M43" s="1112"/>
      <c r="N43" s="277"/>
      <c r="O43" s="277"/>
      <c r="P43" s="277"/>
      <c r="Q43" s="277"/>
      <c r="R43" s="277"/>
      <c r="S43" s="93"/>
    </row>
    <row r="44" spans="1:19" ht="44.25" x14ac:dyDescent="0.2">
      <c r="A44" s="93"/>
      <c r="B44" s="272" t="s">
        <v>160</v>
      </c>
      <c r="C44" s="273"/>
      <c r="D44" s="76">
        <f>E44/152.4</f>
        <v>0.11308398950131235</v>
      </c>
      <c r="E44" s="60">
        <f>C43/70</f>
        <v>17.234000000000002</v>
      </c>
      <c r="F44" s="311"/>
      <c r="G44" s="170"/>
      <c r="H44" s="312"/>
      <c r="I44" s="172" t="s">
        <v>145</v>
      </c>
      <c r="J44" s="214" t="s">
        <v>219</v>
      </c>
      <c r="K44" s="155" t="s">
        <v>220</v>
      </c>
      <c r="L44" s="156"/>
      <c r="M44" s="1112"/>
      <c r="N44" s="277"/>
      <c r="O44" s="277"/>
      <c r="P44" s="277"/>
      <c r="Q44" s="277"/>
      <c r="R44" s="277"/>
      <c r="S44" s="93"/>
    </row>
    <row r="45" spans="1:19" ht="15.75" x14ac:dyDescent="0.25">
      <c r="A45" s="93"/>
      <c r="B45" s="272" t="s">
        <v>161</v>
      </c>
      <c r="C45" s="273"/>
      <c r="D45" s="76">
        <f>E45/152.4</f>
        <v>7.5389326334208223E-2</v>
      </c>
      <c r="E45" s="60">
        <f>(E44*2/3)</f>
        <v>11.489333333333335</v>
      </c>
      <c r="F45" s="311"/>
      <c r="G45" s="313" t="s">
        <v>149</v>
      </c>
      <c r="H45" s="314"/>
      <c r="I45" s="315">
        <v>57.21</v>
      </c>
      <c r="J45" s="59">
        <f>I45*4</f>
        <v>228.84</v>
      </c>
      <c r="K45" s="60">
        <f>I45*19</f>
        <v>1086.99</v>
      </c>
      <c r="L45" s="121"/>
      <c r="M45" s="1112"/>
      <c r="N45" s="278"/>
      <c r="O45" s="278"/>
      <c r="P45" s="278"/>
      <c r="Q45" s="278"/>
      <c r="R45" s="278"/>
      <c r="S45" s="93"/>
    </row>
    <row r="46" spans="1:19" ht="16.5" thickBot="1" x14ac:dyDescent="0.3">
      <c r="A46" s="93"/>
      <c r="B46" s="316" t="s">
        <v>162</v>
      </c>
      <c r="C46" s="317"/>
      <c r="D46" s="81"/>
      <c r="E46" s="216">
        <v>0.38</v>
      </c>
      <c r="F46" s="311"/>
      <c r="G46" s="318" t="s">
        <v>150</v>
      </c>
      <c r="H46" s="319"/>
      <c r="I46" s="177">
        <f>I45+(J50/4)</f>
        <v>49.910000000000004</v>
      </c>
      <c r="J46" s="69">
        <f>I46*4</f>
        <v>199.64000000000001</v>
      </c>
      <c r="K46" s="73">
        <f>I46*19</f>
        <v>948.29000000000008</v>
      </c>
      <c r="L46" s="121"/>
      <c r="M46" s="1113"/>
      <c r="N46" s="278"/>
      <c r="O46" s="278"/>
      <c r="P46" s="278"/>
      <c r="Q46" s="277"/>
      <c r="R46" s="277"/>
      <c r="S46" s="93"/>
    </row>
    <row r="47" spans="1:19" ht="13.5" thickBot="1" x14ac:dyDescent="0.25">
      <c r="A47" s="93"/>
      <c r="B47" s="302" t="s">
        <v>163</v>
      </c>
      <c r="C47" s="100"/>
      <c r="D47" s="100"/>
      <c r="E47" s="320"/>
      <c r="F47" s="321"/>
      <c r="G47" s="100"/>
      <c r="H47" s="100"/>
      <c r="I47" s="1126"/>
      <c r="J47" s="1126"/>
      <c r="K47" s="1127"/>
      <c r="L47" s="93"/>
      <c r="M47" s="281"/>
      <c r="N47" s="278"/>
      <c r="O47" s="278"/>
      <c r="P47" s="277"/>
      <c r="Q47" s="277"/>
      <c r="R47" s="277"/>
      <c r="S47" s="93"/>
    </row>
    <row r="48" spans="1:19" ht="13.5" thickBot="1" x14ac:dyDescent="0.25">
      <c r="A48" s="93"/>
      <c r="B48" s="93"/>
      <c r="C48" s="93"/>
      <c r="D48" s="93"/>
      <c r="E48" s="93"/>
      <c r="F48" s="93"/>
      <c r="G48" s="281"/>
      <c r="H48" s="93"/>
      <c r="I48" s="93"/>
      <c r="J48" s="93"/>
      <c r="K48" s="93"/>
      <c r="L48" s="93"/>
      <c r="M48" s="93"/>
      <c r="N48" s="277"/>
      <c r="O48" s="277"/>
      <c r="P48" s="277"/>
      <c r="Q48" s="277"/>
      <c r="R48" s="277"/>
      <c r="S48" s="93"/>
    </row>
    <row r="49" spans="1:19" x14ac:dyDescent="0.2">
      <c r="A49" s="271" t="s">
        <v>252</v>
      </c>
      <c r="B49" s="292" t="s">
        <v>164</v>
      </c>
      <c r="C49" s="269"/>
      <c r="D49" s="305"/>
      <c r="E49" s="305"/>
      <c r="F49" s="305"/>
      <c r="G49" s="305"/>
      <c r="H49" s="305"/>
      <c r="I49" s="305"/>
      <c r="J49" s="305"/>
      <c r="K49" s="306"/>
      <c r="L49" s="93"/>
      <c r="M49" s="93"/>
      <c r="N49" s="278"/>
      <c r="O49" s="277"/>
      <c r="P49" s="277"/>
      <c r="Q49" s="277"/>
      <c r="R49" s="277"/>
      <c r="S49" s="93"/>
    </row>
    <row r="50" spans="1:19" ht="16.5" thickBot="1" x14ac:dyDescent="0.3">
      <c r="A50" s="93"/>
      <c r="B50" s="82" t="s">
        <v>165</v>
      </c>
      <c r="C50" s="100"/>
      <c r="D50" s="100"/>
      <c r="E50" s="100"/>
      <c r="F50" s="100"/>
      <c r="G50" s="100"/>
      <c r="H50" s="100"/>
      <c r="I50" s="100"/>
      <c r="J50" s="322">
        <v>-29.2</v>
      </c>
      <c r="K50" s="83" t="s">
        <v>146</v>
      </c>
      <c r="L50" s="180"/>
      <c r="M50" s="93"/>
      <c r="N50" s="277"/>
      <c r="O50" s="277"/>
      <c r="P50" s="277"/>
      <c r="Q50" s="277"/>
      <c r="R50" s="277"/>
      <c r="S50" s="93"/>
    </row>
    <row r="51" spans="1:19" ht="13.5" thickBot="1" x14ac:dyDescent="0.25">
      <c r="A51" s="93"/>
      <c r="B51" s="93"/>
      <c r="C51" s="93"/>
      <c r="D51" s="93"/>
      <c r="E51" s="93"/>
      <c r="F51" s="93"/>
      <c r="G51" s="93"/>
      <c r="H51" s="93"/>
      <c r="I51" s="93"/>
      <c r="J51" s="93"/>
      <c r="K51" s="93"/>
      <c r="L51" s="93"/>
      <c r="M51" s="93"/>
      <c r="N51" s="277"/>
      <c r="O51" s="277"/>
      <c r="P51" s="277"/>
      <c r="Q51" s="277"/>
      <c r="R51" s="277"/>
      <c r="S51" s="93"/>
    </row>
    <row r="52" spans="1:19" x14ac:dyDescent="0.2">
      <c r="A52" s="93">
        <v>45.5</v>
      </c>
      <c r="B52" s="292" t="s">
        <v>187</v>
      </c>
      <c r="C52" s="269"/>
      <c r="D52" s="269"/>
      <c r="E52" s="269"/>
      <c r="F52" s="269"/>
      <c r="G52" s="269"/>
      <c r="H52" s="323"/>
      <c r="I52" s="77"/>
      <c r="J52" s="78" t="s">
        <v>146</v>
      </c>
      <c r="K52" s="79"/>
      <c r="L52" s="181"/>
      <c r="M52" s="93"/>
      <c r="N52" s="277"/>
      <c r="O52" s="277"/>
      <c r="P52" s="277"/>
      <c r="Q52" s="277"/>
      <c r="R52" s="277"/>
      <c r="S52" s="93"/>
    </row>
    <row r="53" spans="1:19" ht="16.5" thickBot="1" x14ac:dyDescent="0.3">
      <c r="A53" s="93"/>
      <c r="B53" s="324" t="s">
        <v>166</v>
      </c>
      <c r="C53" s="325">
        <v>17.940000000000001</v>
      </c>
      <c r="D53" s="100"/>
      <c r="E53" s="100"/>
      <c r="F53" s="100"/>
      <c r="G53" s="100"/>
      <c r="H53" s="326"/>
      <c r="I53" s="327" t="s">
        <v>167</v>
      </c>
      <c r="J53" s="328">
        <v>233.2</v>
      </c>
      <c r="K53" s="287"/>
      <c r="L53" s="281"/>
      <c r="M53" s="93"/>
      <c r="N53" s="277"/>
      <c r="O53" s="277"/>
      <c r="P53" s="277"/>
      <c r="Q53" s="277"/>
      <c r="R53" s="277"/>
      <c r="S53" s="93"/>
    </row>
    <row r="54" spans="1:19" ht="13.5" thickBot="1" x14ac:dyDescent="0.25">
      <c r="A54" s="93"/>
      <c r="B54" s="93"/>
      <c r="C54" s="93"/>
      <c r="D54" s="93"/>
      <c r="E54" s="281"/>
      <c r="F54" s="281"/>
      <c r="G54" s="93"/>
      <c r="H54" s="93"/>
      <c r="I54" s="93"/>
      <c r="J54" s="93"/>
      <c r="K54" s="93"/>
      <c r="L54" s="93"/>
      <c r="M54" s="93"/>
      <c r="N54" s="277"/>
      <c r="O54" s="277"/>
      <c r="P54" s="277"/>
      <c r="Q54" s="277"/>
      <c r="R54" s="277"/>
      <c r="S54" s="93"/>
    </row>
    <row r="55" spans="1:19" ht="13.5" thickBot="1" x14ac:dyDescent="0.25">
      <c r="A55" s="271" t="s">
        <v>206</v>
      </c>
      <c r="B55" s="329" t="s">
        <v>168</v>
      </c>
      <c r="C55" s="330"/>
      <c r="D55" s="87" t="s">
        <v>150</v>
      </c>
      <c r="E55" s="88">
        <f>H55+J50</f>
        <v>138.82501973009232</v>
      </c>
      <c r="F55" s="331"/>
      <c r="G55" s="87" t="s">
        <v>149</v>
      </c>
      <c r="H55" s="217">
        <v>168.02501973009231</v>
      </c>
      <c r="I55" s="186" t="s">
        <v>146</v>
      </c>
      <c r="J55" s="186"/>
      <c r="K55" s="332"/>
      <c r="L55" s="93"/>
      <c r="M55" s="93"/>
      <c r="N55" s="333"/>
      <c r="O55" s="333" t="s">
        <v>207</v>
      </c>
      <c r="P55" s="333" t="s">
        <v>208</v>
      </c>
      <c r="Q55" s="333" t="s">
        <v>209</v>
      </c>
      <c r="R55" s="333"/>
      <c r="S55" s="93"/>
    </row>
    <row r="56" spans="1:19" ht="13.5" thickBot="1" x14ac:dyDescent="0.25">
      <c r="A56" s="93"/>
      <c r="B56" s="93"/>
      <c r="C56" s="93"/>
      <c r="D56" s="93"/>
      <c r="E56" s="93"/>
      <c r="F56" s="93"/>
      <c r="G56" s="93"/>
      <c r="H56" s="93"/>
      <c r="I56" s="93"/>
      <c r="J56" s="93"/>
      <c r="K56" s="93"/>
      <c r="L56" s="334"/>
      <c r="M56" s="93"/>
      <c r="N56" s="333"/>
      <c r="O56" s="333"/>
      <c r="P56" s="333"/>
      <c r="Q56" s="333"/>
      <c r="R56" s="333"/>
      <c r="S56" s="93"/>
    </row>
    <row r="57" spans="1:19" x14ac:dyDescent="0.2">
      <c r="A57" s="93"/>
      <c r="B57" s="292" t="s">
        <v>169</v>
      </c>
      <c r="C57" s="269"/>
      <c r="D57" s="269"/>
      <c r="E57" s="305"/>
      <c r="F57" s="305"/>
      <c r="G57" s="305"/>
      <c r="H57" s="306"/>
      <c r="I57" s="93"/>
      <c r="J57" s="93"/>
      <c r="K57" s="93"/>
      <c r="L57" s="334"/>
      <c r="M57" s="93"/>
      <c r="N57" s="333" t="s">
        <v>210</v>
      </c>
      <c r="O57" s="335">
        <v>17.350000000000001</v>
      </c>
      <c r="P57" s="333"/>
      <c r="Q57" s="333"/>
      <c r="R57" s="333"/>
      <c r="S57" s="93"/>
    </row>
    <row r="58" spans="1:19" x14ac:dyDescent="0.2">
      <c r="A58" s="271" t="s">
        <v>211</v>
      </c>
      <c r="B58" s="272" t="s">
        <v>170</v>
      </c>
      <c r="C58" s="273"/>
      <c r="D58" s="273"/>
      <c r="E58" s="273"/>
      <c r="F58" s="273"/>
      <c r="G58" s="91">
        <f>N58*O58</f>
        <v>46.147259999999996</v>
      </c>
      <c r="H58" s="336" t="s">
        <v>171</v>
      </c>
      <c r="I58" s="93"/>
      <c r="J58" s="93"/>
      <c r="K58" s="93"/>
      <c r="L58" s="334"/>
      <c r="M58" s="93"/>
      <c r="N58" s="337">
        <f>259.4%</f>
        <v>2.5939999999999999</v>
      </c>
      <c r="O58" s="338">
        <v>17.79</v>
      </c>
      <c r="P58" s="333">
        <f>O58-O57</f>
        <v>0.43999999999999773</v>
      </c>
      <c r="Q58" s="339">
        <f>P58/O57</f>
        <v>2.5360230547550298E-2</v>
      </c>
      <c r="R58" s="333"/>
      <c r="S58" s="93"/>
    </row>
    <row r="59" spans="1:19" ht="13.5" thickBot="1" x14ac:dyDescent="0.25">
      <c r="A59" s="93">
        <v>46.2</v>
      </c>
      <c r="B59" s="193" t="s">
        <v>212</v>
      </c>
      <c r="C59" s="100"/>
      <c r="D59" s="100"/>
      <c r="E59" s="100"/>
      <c r="F59" s="100"/>
      <c r="G59" s="190">
        <f>N59*O59</f>
        <v>15.22824</v>
      </c>
      <c r="H59" s="320" t="s">
        <v>172</v>
      </c>
      <c r="I59" s="93"/>
      <c r="J59" s="93"/>
      <c r="K59" s="93"/>
      <c r="L59" s="334"/>
      <c r="M59" s="93"/>
      <c r="N59" s="340">
        <v>0.85599999999999998</v>
      </c>
      <c r="O59" s="333">
        <f>O58</f>
        <v>17.79</v>
      </c>
      <c r="P59" s="333"/>
      <c r="Q59" s="333"/>
      <c r="R59" s="333"/>
      <c r="S59" s="93"/>
    </row>
    <row r="60" spans="1:19" ht="13.5" thickBot="1" x14ac:dyDescent="0.25">
      <c r="A60" s="93"/>
      <c r="B60" s="93"/>
      <c r="C60" s="93"/>
      <c r="D60" s="93"/>
      <c r="E60" s="93"/>
      <c r="F60" s="93"/>
      <c r="G60" s="93"/>
      <c r="H60" s="93"/>
      <c r="I60" s="93"/>
      <c r="J60" s="93"/>
      <c r="K60" s="93"/>
      <c r="L60" s="334"/>
      <c r="M60" s="93"/>
      <c r="N60" s="333"/>
      <c r="O60" s="333"/>
      <c r="P60" s="333"/>
      <c r="Q60" s="333"/>
      <c r="R60" s="333"/>
      <c r="S60" s="93"/>
    </row>
    <row r="61" spans="1:19" x14ac:dyDescent="0.2">
      <c r="A61" s="93" t="s">
        <v>213</v>
      </c>
      <c r="B61" s="341" t="s">
        <v>178</v>
      </c>
      <c r="C61" s="269"/>
      <c r="D61" s="269"/>
      <c r="E61" s="269"/>
      <c r="F61" s="269"/>
      <c r="G61" s="269"/>
      <c r="H61" s="342"/>
      <c r="I61" s="93"/>
      <c r="J61" s="93"/>
      <c r="K61" s="93"/>
      <c r="L61" s="334"/>
      <c r="M61" s="93"/>
      <c r="N61" s="333"/>
      <c r="O61" s="333"/>
      <c r="P61" s="333"/>
      <c r="Q61" s="333"/>
      <c r="R61" s="333"/>
      <c r="S61" s="93"/>
    </row>
    <row r="62" spans="1:19" ht="13.5" thickBot="1" x14ac:dyDescent="0.25">
      <c r="A62" s="93"/>
      <c r="B62" s="193" t="s">
        <v>234</v>
      </c>
      <c r="C62" s="100"/>
      <c r="D62" s="100"/>
      <c r="E62" s="100"/>
      <c r="F62" s="100"/>
      <c r="G62" s="74">
        <f>N62*O62</f>
        <v>13.6983</v>
      </c>
      <c r="H62" s="320" t="s">
        <v>146</v>
      </c>
      <c r="I62" s="93"/>
      <c r="J62" s="93"/>
      <c r="K62" s="93"/>
      <c r="L62" s="334"/>
      <c r="M62" s="93"/>
      <c r="N62" s="343">
        <v>0.77</v>
      </c>
      <c r="O62" s="333">
        <f>O58</f>
        <v>17.79</v>
      </c>
      <c r="P62" s="333"/>
      <c r="Q62" s="333"/>
      <c r="R62" s="333"/>
      <c r="S62" s="93"/>
    </row>
    <row r="63" spans="1:19" ht="13.5" thickBot="1" x14ac:dyDescent="0.25">
      <c r="A63" s="93"/>
      <c r="B63" s="93"/>
      <c r="C63" s="93"/>
      <c r="D63" s="93"/>
      <c r="E63" s="93"/>
      <c r="F63" s="93"/>
      <c r="G63" s="93"/>
      <c r="H63" s="93"/>
      <c r="I63" s="93"/>
      <c r="J63" s="93"/>
      <c r="K63" s="93"/>
      <c r="L63" s="334"/>
      <c r="M63" s="93"/>
      <c r="N63" s="333"/>
      <c r="O63" s="333"/>
      <c r="P63" s="333"/>
      <c r="Q63" s="333"/>
      <c r="R63" s="333"/>
      <c r="S63" s="93"/>
    </row>
    <row r="64" spans="1:19" ht="16.5" thickBot="1" x14ac:dyDescent="0.3">
      <c r="A64" s="93" t="s">
        <v>214</v>
      </c>
      <c r="B64" s="344" t="s">
        <v>173</v>
      </c>
      <c r="C64" s="330"/>
      <c r="D64" s="330"/>
      <c r="E64" s="330"/>
      <c r="F64" s="345"/>
      <c r="G64" s="346">
        <v>0.78</v>
      </c>
      <c r="H64" s="332" t="s">
        <v>174</v>
      </c>
      <c r="I64" s="347"/>
      <c r="J64" s="348"/>
      <c r="K64" s="348"/>
      <c r="L64" s="349"/>
      <c r="M64" s="93"/>
      <c r="N64" s="277"/>
      <c r="O64" s="277"/>
      <c r="P64" s="277"/>
      <c r="Q64" s="277"/>
      <c r="R64" s="277"/>
      <c r="S64" s="93"/>
    </row>
    <row r="65" spans="1:19" ht="13.5" thickBot="1" x14ac:dyDescent="0.25">
      <c r="A65" s="93"/>
      <c r="B65" s="93"/>
      <c r="C65" s="93"/>
      <c r="D65" s="93"/>
      <c r="E65" s="93"/>
      <c r="F65" s="93"/>
      <c r="G65" s="281"/>
      <c r="H65" s="93"/>
      <c r="I65" s="93"/>
      <c r="J65" s="93"/>
      <c r="K65" s="93"/>
      <c r="L65" s="334"/>
      <c r="M65" s="93"/>
      <c r="N65" s="277"/>
      <c r="O65" s="277"/>
      <c r="P65" s="277"/>
      <c r="Q65" s="277"/>
      <c r="R65" s="277"/>
      <c r="S65" s="93"/>
    </row>
    <row r="66" spans="1:19" ht="13.5" thickBot="1" x14ac:dyDescent="0.25">
      <c r="A66" s="93"/>
      <c r="B66" s="329" t="s">
        <v>215</v>
      </c>
      <c r="C66" s="350" t="s">
        <v>235</v>
      </c>
      <c r="D66" s="218"/>
      <c r="E66" s="218"/>
      <c r="F66" s="218"/>
      <c r="G66" s="219"/>
      <c r="H66" s="218"/>
      <c r="I66" s="351" t="s">
        <v>179</v>
      </c>
      <c r="J66" s="352"/>
      <c r="K66" s="352"/>
      <c r="L66" s="349"/>
      <c r="M66" s="93"/>
      <c r="N66" s="277"/>
      <c r="O66" s="277"/>
      <c r="P66" s="277"/>
      <c r="Q66" s="277"/>
      <c r="R66" s="277"/>
      <c r="S66" s="93"/>
    </row>
    <row r="67" spans="1:19" ht="13.5" thickBot="1" x14ac:dyDescent="0.25">
      <c r="A67" s="93"/>
      <c r="B67" s="93"/>
      <c r="C67" s="93"/>
      <c r="D67" s="93"/>
      <c r="E67" s="93"/>
      <c r="F67" s="93"/>
      <c r="G67" s="93"/>
      <c r="H67" s="93"/>
      <c r="I67" s="93"/>
      <c r="J67" s="93"/>
      <c r="K67" s="93"/>
      <c r="L67" s="93"/>
      <c r="M67" s="93"/>
      <c r="N67" s="277"/>
      <c r="O67" s="277"/>
      <c r="P67" s="277"/>
      <c r="Q67" s="277"/>
      <c r="R67" s="277"/>
      <c r="S67" s="93"/>
    </row>
    <row r="68" spans="1:19" ht="13.5" thickBot="1" x14ac:dyDescent="0.25">
      <c r="A68" s="93"/>
      <c r="B68" s="353" t="s">
        <v>253</v>
      </c>
      <c r="C68" s="354"/>
      <c r="D68" s="354"/>
      <c r="E68" s="354" t="s">
        <v>254</v>
      </c>
      <c r="F68" s="354"/>
      <c r="G68" s="354"/>
      <c r="H68" s="354"/>
      <c r="I68" s="354"/>
      <c r="J68" s="354"/>
      <c r="K68" s="355"/>
      <c r="L68" s="93"/>
      <c r="M68" s="93"/>
      <c r="N68" s="277"/>
      <c r="O68" s="277"/>
      <c r="P68" s="277"/>
      <c r="Q68" s="277"/>
      <c r="R68" s="277"/>
      <c r="S68" s="93"/>
    </row>
    <row r="69" spans="1:19" x14ac:dyDescent="0.2">
      <c r="A69" s="93"/>
      <c r="B69" s="93"/>
      <c r="C69" s="93"/>
      <c r="D69" s="93"/>
      <c r="E69" s="93"/>
      <c r="F69" s="93"/>
      <c r="G69" s="93"/>
      <c r="H69" s="93"/>
      <c r="I69" s="93"/>
      <c r="J69" s="93"/>
      <c r="K69" s="93"/>
      <c r="L69" s="93"/>
      <c r="M69" s="93"/>
      <c r="N69" s="281"/>
      <c r="O69" s="93"/>
      <c r="P69" s="93"/>
      <c r="Q69" s="93"/>
      <c r="R69" s="93"/>
      <c r="S69" s="93"/>
    </row>
    <row r="70" spans="1:19" x14ac:dyDescent="0.2">
      <c r="A70" s="93"/>
      <c r="B70" s="93"/>
      <c r="C70" s="93"/>
      <c r="D70" s="93"/>
      <c r="E70" s="93"/>
      <c r="F70" s="93"/>
      <c r="G70" s="93"/>
      <c r="H70" s="93"/>
      <c r="I70" s="93"/>
      <c r="J70" s="93"/>
      <c r="K70" s="93"/>
      <c r="L70" s="93"/>
      <c r="M70" s="93"/>
      <c r="N70" s="93"/>
      <c r="O70" s="93"/>
      <c r="P70" s="93"/>
      <c r="Q70" s="93"/>
      <c r="R70" s="93"/>
      <c r="S70" s="93"/>
    </row>
    <row r="71" spans="1:19" x14ac:dyDescent="0.2">
      <c r="A71" s="93"/>
      <c r="B71" s="1128" t="s">
        <v>255</v>
      </c>
      <c r="C71" s="1128"/>
      <c r="D71" s="1128"/>
      <c r="E71" s="1128"/>
      <c r="F71" s="1128"/>
      <c r="G71" s="1128"/>
      <c r="H71" s="1128"/>
      <c r="I71" s="1128"/>
      <c r="J71" s="1128"/>
      <c r="K71" s="93"/>
      <c r="L71" s="93"/>
      <c r="M71" s="93"/>
      <c r="N71" s="93"/>
      <c r="O71" s="93"/>
      <c r="P71" s="93"/>
      <c r="Q71" s="93"/>
      <c r="R71" s="93"/>
      <c r="S71" s="93"/>
    </row>
    <row r="72" spans="1:19" x14ac:dyDescent="0.2">
      <c r="A72" s="93"/>
      <c r="B72" s="93"/>
      <c r="C72" s="93"/>
      <c r="D72" s="93"/>
      <c r="E72" s="93"/>
      <c r="F72" s="93"/>
      <c r="G72" s="93"/>
      <c r="H72" s="93"/>
      <c r="I72" s="93"/>
      <c r="J72" s="93"/>
      <c r="K72" s="93"/>
      <c r="L72" s="93"/>
      <c r="M72" s="93"/>
      <c r="N72" s="356"/>
      <c r="O72" s="93"/>
      <c r="P72" s="93"/>
      <c r="Q72" s="93"/>
      <c r="R72" s="93"/>
      <c r="S72" s="93"/>
    </row>
    <row r="73" spans="1:19" x14ac:dyDescent="0.2">
      <c r="A73" s="93" t="s">
        <v>256</v>
      </c>
      <c r="B73" s="1129" t="s">
        <v>257</v>
      </c>
      <c r="C73" s="1129"/>
      <c r="D73" s="1129"/>
      <c r="E73" s="1129"/>
      <c r="F73" s="1129"/>
      <c r="G73" s="1129"/>
      <c r="H73" s="1129"/>
      <c r="I73" s="1129"/>
      <c r="J73" s="1129"/>
      <c r="K73" s="1129"/>
      <c r="L73" s="93"/>
      <c r="M73" s="93"/>
      <c r="N73" s="93"/>
      <c r="O73" s="93"/>
      <c r="P73" s="93"/>
      <c r="Q73" s="93"/>
      <c r="R73" s="93"/>
      <c r="S73" s="93"/>
    </row>
    <row r="74" spans="1:19" x14ac:dyDescent="0.2">
      <c r="A74" s="93"/>
      <c r="B74" s="93"/>
      <c r="C74" s="93"/>
      <c r="D74" s="93"/>
      <c r="E74" s="93"/>
      <c r="F74" s="93"/>
      <c r="G74" s="93"/>
      <c r="H74" s="93"/>
      <c r="I74" s="93"/>
      <c r="J74" s="93"/>
      <c r="K74" s="93"/>
      <c r="L74" s="93"/>
      <c r="M74" s="93"/>
      <c r="N74" s="93"/>
      <c r="O74" s="93"/>
      <c r="P74" s="93"/>
      <c r="Q74" s="93"/>
      <c r="R74" s="93"/>
      <c r="S74" s="93"/>
    </row>
    <row r="75" spans="1:19" x14ac:dyDescent="0.2">
      <c r="A75" s="93"/>
      <c r="B75" s="93"/>
      <c r="C75" s="93"/>
      <c r="D75" s="93"/>
      <c r="E75" s="93"/>
      <c r="F75" s="93"/>
      <c r="G75" s="93"/>
      <c r="H75" s="93"/>
      <c r="I75" s="93"/>
      <c r="J75" s="93"/>
      <c r="K75" s="93"/>
      <c r="L75" s="93"/>
      <c r="M75" s="93"/>
      <c r="N75" s="356"/>
      <c r="O75" s="93"/>
      <c r="P75" s="93"/>
      <c r="Q75" s="93"/>
      <c r="R75" s="93"/>
      <c r="S75" s="93"/>
    </row>
    <row r="76" spans="1:19" x14ac:dyDescent="0.2">
      <c r="A76" s="93"/>
      <c r="B76" s="93"/>
      <c r="C76" s="93"/>
      <c r="D76" s="93"/>
      <c r="E76" s="93"/>
      <c r="F76" s="93"/>
      <c r="G76" s="93"/>
      <c r="H76" s="93"/>
      <c r="I76" s="93"/>
      <c r="J76" s="93"/>
      <c r="K76" s="93"/>
      <c r="L76" s="93"/>
      <c r="M76" s="93"/>
      <c r="N76" s="93"/>
      <c r="O76" s="93"/>
      <c r="P76" s="93"/>
      <c r="Q76" s="93"/>
      <c r="R76" s="93"/>
      <c r="S76" s="93"/>
    </row>
    <row r="77" spans="1:19" x14ac:dyDescent="0.2">
      <c r="A77" s="93"/>
      <c r="B77" s="93"/>
      <c r="C77" s="93"/>
      <c r="D77" s="93"/>
      <c r="E77" s="93"/>
      <c r="F77" s="93"/>
      <c r="G77" s="93"/>
      <c r="H77" s="93"/>
      <c r="I77" s="93"/>
      <c r="J77" s="93"/>
      <c r="K77" s="93"/>
      <c r="L77" s="93"/>
      <c r="M77" s="93"/>
      <c r="N77" s="93"/>
      <c r="O77" s="93"/>
      <c r="P77" s="93"/>
      <c r="Q77" s="93"/>
      <c r="R77" s="93"/>
      <c r="S77" s="93"/>
    </row>
    <row r="78" spans="1:19" x14ac:dyDescent="0.2">
      <c r="A78" s="93"/>
      <c r="B78" s="93"/>
      <c r="C78" s="93"/>
      <c r="D78" s="93"/>
      <c r="E78" s="93"/>
      <c r="F78" s="93"/>
      <c r="G78" s="93"/>
      <c r="H78" s="93"/>
      <c r="I78" s="93"/>
      <c r="J78" s="93"/>
      <c r="K78" s="93"/>
      <c r="L78" s="93"/>
      <c r="M78" s="93"/>
      <c r="N78" s="356"/>
      <c r="O78" s="93"/>
      <c r="P78" s="93"/>
      <c r="Q78" s="93"/>
      <c r="R78" s="93"/>
      <c r="S78" s="93"/>
    </row>
    <row r="79" spans="1:19" x14ac:dyDescent="0.2">
      <c r="A79" s="93"/>
      <c r="B79" s="93"/>
      <c r="C79" s="93"/>
      <c r="D79" s="93"/>
      <c r="E79" s="93"/>
      <c r="F79" s="93"/>
      <c r="G79" s="93"/>
      <c r="H79" s="93"/>
      <c r="I79" s="93"/>
      <c r="J79" s="93"/>
      <c r="K79" s="93"/>
      <c r="L79" s="93"/>
      <c r="M79" s="93"/>
      <c r="N79" s="93"/>
      <c r="O79" s="93"/>
      <c r="P79" s="93"/>
      <c r="Q79" s="93"/>
      <c r="R79" s="93"/>
      <c r="S79" s="93"/>
    </row>
    <row r="80" spans="1:19" x14ac:dyDescent="0.2">
      <c r="A80" s="93"/>
      <c r="B80" s="93"/>
      <c r="C80" s="93"/>
      <c r="D80" s="93"/>
      <c r="E80" s="93"/>
      <c r="F80" s="93"/>
      <c r="G80" s="93"/>
      <c r="H80" s="93"/>
      <c r="I80" s="93"/>
      <c r="J80" s="93"/>
      <c r="K80" s="93"/>
      <c r="L80" s="93"/>
      <c r="M80" s="93"/>
      <c r="N80" s="93"/>
      <c r="O80" s="93"/>
      <c r="P80" s="93"/>
      <c r="Q80" s="93"/>
      <c r="R80" s="93"/>
      <c r="S80" s="93"/>
    </row>
    <row r="81" spans="1:19" x14ac:dyDescent="0.2">
      <c r="A81" s="93"/>
      <c r="B81" s="93"/>
      <c r="C81" s="93"/>
      <c r="D81" s="93"/>
      <c r="E81" s="93"/>
      <c r="F81" s="93"/>
      <c r="G81" s="93"/>
      <c r="H81" s="93"/>
      <c r="I81" s="93"/>
      <c r="J81" s="93"/>
      <c r="K81" s="93"/>
      <c r="L81" s="93"/>
      <c r="M81" s="93"/>
      <c r="N81" s="93"/>
      <c r="O81" s="93"/>
      <c r="P81" s="93"/>
      <c r="Q81" s="93"/>
      <c r="R81" s="93"/>
      <c r="S81" s="93"/>
    </row>
    <row r="82" spans="1:19" x14ac:dyDescent="0.2">
      <c r="A82" s="93"/>
      <c r="B82" s="93"/>
      <c r="C82" s="93"/>
      <c r="D82" s="93"/>
      <c r="E82" s="93"/>
      <c r="F82" s="93"/>
      <c r="G82" s="93"/>
      <c r="H82" s="93"/>
      <c r="I82" s="93"/>
      <c r="J82" s="93"/>
      <c r="K82" s="93"/>
      <c r="L82" s="93"/>
      <c r="M82" s="93"/>
      <c r="N82" s="93"/>
      <c r="O82" s="93"/>
      <c r="P82" s="93"/>
      <c r="Q82" s="93"/>
      <c r="R82" s="93"/>
      <c r="S82" s="93"/>
    </row>
    <row r="83" spans="1:19" x14ac:dyDescent="0.2">
      <c r="A83" s="93"/>
      <c r="B83" s="93"/>
      <c r="C83" s="93"/>
      <c r="D83" s="93"/>
      <c r="E83" s="93"/>
      <c r="F83" s="93"/>
      <c r="G83" s="93"/>
      <c r="H83" s="93"/>
      <c r="I83" s="93"/>
      <c r="J83" s="93"/>
      <c r="K83" s="93"/>
      <c r="L83" s="93"/>
      <c r="M83" s="93"/>
      <c r="N83" s="93"/>
      <c r="O83" s="93"/>
      <c r="P83" s="93"/>
      <c r="Q83" s="93"/>
      <c r="R83" s="93"/>
      <c r="S83" s="93"/>
    </row>
  </sheetData>
  <mergeCells count="16">
    <mergeCell ref="I47:K47"/>
    <mergeCell ref="B71:J71"/>
    <mergeCell ref="B73:K73"/>
    <mergeCell ref="C7:K7"/>
    <mergeCell ref="B14:K14"/>
    <mergeCell ref="B18:G19"/>
    <mergeCell ref="H18:I18"/>
    <mergeCell ref="J18:K18"/>
    <mergeCell ref="M33:M46"/>
    <mergeCell ref="G43:K43"/>
    <mergeCell ref="B1:K1"/>
    <mergeCell ref="C3:K3"/>
    <mergeCell ref="C4:K4"/>
    <mergeCell ref="D5:I5"/>
    <mergeCell ref="J5:K5"/>
    <mergeCell ref="C6:K6"/>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7"/>
  <sheetViews>
    <sheetView topLeftCell="A10" zoomScale="85" zoomScaleNormal="85" workbookViewId="0">
      <selection activeCell="E8" sqref="E8"/>
    </sheetView>
  </sheetViews>
  <sheetFormatPr defaultRowHeight="12.75" x14ac:dyDescent="0.2"/>
  <cols>
    <col min="8" max="8" width="9.5703125" bestFit="1" customWidth="1"/>
    <col min="10" max="10" width="9.85546875" bestFit="1" customWidth="1"/>
  </cols>
  <sheetData>
    <row r="1" spans="1:12" x14ac:dyDescent="0.2">
      <c r="B1" s="1157"/>
      <c r="C1" s="1157"/>
      <c r="D1" s="1157"/>
      <c r="E1" s="1157"/>
      <c r="F1" s="1157"/>
      <c r="G1" s="1157"/>
      <c r="H1" s="1157"/>
      <c r="I1" s="1157"/>
      <c r="J1" s="1157"/>
      <c r="K1" s="1157"/>
    </row>
    <row r="2" spans="1:12" ht="13.5" thickBot="1" x14ac:dyDescent="0.25"/>
    <row r="3" spans="1:12" ht="16.5" x14ac:dyDescent="0.25">
      <c r="B3" s="222"/>
      <c r="C3" s="1158" t="s">
        <v>133</v>
      </c>
      <c r="D3" s="1158"/>
      <c r="E3" s="1158"/>
      <c r="F3" s="1158"/>
      <c r="G3" s="1158"/>
      <c r="H3" s="1158"/>
      <c r="I3" s="1158"/>
      <c r="J3" s="1158"/>
      <c r="K3" s="1159"/>
      <c r="L3" s="106"/>
    </row>
    <row r="4" spans="1:12" x14ac:dyDescent="0.2">
      <c r="B4" s="223"/>
      <c r="C4" s="1160" t="s">
        <v>186</v>
      </c>
      <c r="D4" s="1160"/>
      <c r="E4" s="1160"/>
      <c r="F4" s="1160"/>
      <c r="G4" s="1160"/>
      <c r="H4" s="1160"/>
      <c r="I4" s="1160"/>
      <c r="J4" s="1160"/>
      <c r="K4" s="1161"/>
      <c r="L4" s="14"/>
    </row>
    <row r="5" spans="1:12" ht="18" x14ac:dyDescent="0.25">
      <c r="B5" s="223"/>
      <c r="C5" s="224"/>
      <c r="D5" s="1162" t="s">
        <v>227</v>
      </c>
      <c r="E5" s="1162"/>
      <c r="F5" s="1162"/>
      <c r="G5" s="1162"/>
      <c r="H5" s="1162"/>
      <c r="I5" s="1162"/>
      <c r="J5" s="1163" t="s">
        <v>228</v>
      </c>
      <c r="K5" s="1164"/>
      <c r="L5" s="109"/>
    </row>
    <row r="6" spans="1:12" x14ac:dyDescent="0.2">
      <c r="B6" s="223"/>
      <c r="C6" s="1150" t="s">
        <v>192</v>
      </c>
      <c r="D6" s="1124"/>
      <c r="E6" s="1124"/>
      <c r="F6" s="1124"/>
      <c r="G6" s="1124"/>
      <c r="H6" s="1124"/>
      <c r="I6" s="1124"/>
      <c r="J6" s="1124"/>
      <c r="K6" s="1125"/>
      <c r="L6" s="225"/>
    </row>
    <row r="7" spans="1:12" ht="13.5" thickBot="1" x14ac:dyDescent="0.25">
      <c r="B7" s="226"/>
      <c r="C7" s="1151" t="s">
        <v>229</v>
      </c>
      <c r="D7" s="1151"/>
      <c r="E7" s="1151"/>
      <c r="F7" s="1151"/>
      <c r="G7" s="1151"/>
      <c r="H7" s="1151"/>
      <c r="I7" s="1151"/>
      <c r="J7" s="1151"/>
      <c r="K7" s="1152"/>
      <c r="L7" s="112"/>
    </row>
    <row r="8" spans="1:12" ht="13.5" thickBot="1" x14ac:dyDescent="0.25">
      <c r="C8" s="114"/>
      <c r="D8" s="114"/>
      <c r="E8" s="114"/>
      <c r="F8" s="114"/>
      <c r="G8" s="114"/>
      <c r="H8" s="114"/>
      <c r="I8" s="114"/>
      <c r="J8" s="114"/>
      <c r="K8" s="114"/>
      <c r="L8" s="115"/>
    </row>
    <row r="9" spans="1:12" ht="36" x14ac:dyDescent="0.2">
      <c r="A9" t="s">
        <v>193</v>
      </c>
      <c r="B9" s="227" t="s">
        <v>134</v>
      </c>
      <c r="C9" s="228"/>
      <c r="D9" s="228"/>
      <c r="E9" s="229" t="s">
        <v>230</v>
      </c>
      <c r="F9" s="228"/>
      <c r="G9" s="228"/>
      <c r="H9" s="54" t="s">
        <v>135</v>
      </c>
      <c r="I9" s="55" t="s">
        <v>194</v>
      </c>
      <c r="J9" s="55" t="s">
        <v>136</v>
      </c>
      <c r="K9" s="56" t="s">
        <v>137</v>
      </c>
      <c r="L9" s="118"/>
    </row>
    <row r="10" spans="1:12" ht="15.75" x14ac:dyDescent="0.25">
      <c r="A10" s="119" t="s">
        <v>195</v>
      </c>
      <c r="B10" s="57" t="s">
        <v>138</v>
      </c>
      <c r="C10" s="58"/>
      <c r="D10" s="58"/>
      <c r="E10" s="58"/>
      <c r="F10" s="58"/>
      <c r="G10" s="58"/>
      <c r="H10" s="230">
        <v>281.14999999999998</v>
      </c>
      <c r="I10" s="59">
        <f>H10*4/3</f>
        <v>374.86666666666662</v>
      </c>
      <c r="J10" s="59">
        <f>H10*1.075</f>
        <v>302.23624999999998</v>
      </c>
      <c r="K10" s="60">
        <f>H10*1.25</f>
        <v>351.4375</v>
      </c>
      <c r="L10" s="121"/>
    </row>
    <row r="11" spans="1:12" x14ac:dyDescent="0.2">
      <c r="A11" s="119" t="s">
        <v>196</v>
      </c>
      <c r="B11" s="57" t="s">
        <v>231</v>
      </c>
      <c r="C11" s="58"/>
      <c r="D11" s="58"/>
      <c r="E11" s="58"/>
      <c r="F11" s="58"/>
      <c r="G11" s="58"/>
      <c r="H11" s="59">
        <f>H10*2</f>
        <v>562.29999999999995</v>
      </c>
      <c r="I11" s="59">
        <f>H11*4/3</f>
        <v>749.73333333333323</v>
      </c>
      <c r="J11" s="59">
        <f>H11*1.075</f>
        <v>604.47249999999997</v>
      </c>
      <c r="K11" s="60">
        <f>H11*1.25</f>
        <v>702.875</v>
      </c>
      <c r="L11" s="121"/>
    </row>
    <row r="12" spans="1:12" x14ac:dyDescent="0.2">
      <c r="A12" s="119" t="s">
        <v>197</v>
      </c>
      <c r="B12" s="57" t="s">
        <v>140</v>
      </c>
      <c r="C12" s="58"/>
      <c r="D12" s="58"/>
      <c r="E12" s="58"/>
      <c r="F12" s="58"/>
      <c r="G12" s="58"/>
      <c r="H12" s="59">
        <f>H10*1.25</f>
        <v>351.4375</v>
      </c>
      <c r="I12" s="59">
        <f>H12*4/3</f>
        <v>468.58333333333331</v>
      </c>
      <c r="J12" s="59">
        <f>H12*1.075</f>
        <v>377.79531249999997</v>
      </c>
      <c r="K12" s="60">
        <f>H12*1.25</f>
        <v>439.296875</v>
      </c>
      <c r="L12" s="121"/>
    </row>
    <row r="13" spans="1:12" x14ac:dyDescent="0.2">
      <c r="B13" s="95" t="s">
        <v>141</v>
      </c>
      <c r="H13" s="31"/>
      <c r="I13" s="31"/>
      <c r="J13" s="31"/>
      <c r="K13" s="96"/>
      <c r="L13" s="31"/>
    </row>
    <row r="14" spans="1:12" x14ac:dyDescent="0.2">
      <c r="A14" s="199"/>
      <c r="B14" s="97"/>
      <c r="C14" s="51"/>
      <c r="D14" s="51"/>
      <c r="F14" s="200" t="s">
        <v>150</v>
      </c>
      <c r="G14" s="201" t="s">
        <v>149</v>
      </c>
      <c r="H14" s="31"/>
      <c r="I14" s="31"/>
      <c r="J14" s="31"/>
      <c r="K14" s="96"/>
      <c r="L14" s="31"/>
    </row>
    <row r="15" spans="1:12" ht="13.5" thickBot="1" x14ac:dyDescent="0.25">
      <c r="A15" s="199"/>
      <c r="B15" s="202" t="s">
        <v>232</v>
      </c>
      <c r="C15" s="203"/>
      <c r="D15" s="203"/>
      <c r="E15" s="203"/>
      <c r="F15" s="204">
        <f>G15+J49</f>
        <v>181.5</v>
      </c>
      <c r="G15" s="231">
        <v>210.06</v>
      </c>
      <c r="H15" s="101"/>
      <c r="I15" s="63"/>
      <c r="J15" s="63"/>
      <c r="K15" s="86"/>
      <c r="L15" s="31"/>
    </row>
    <row r="16" spans="1:12" ht="13.5" thickBot="1" x14ac:dyDescent="0.25">
      <c r="A16" s="51"/>
      <c r="B16" s="126"/>
      <c r="C16" s="126"/>
      <c r="D16" s="126"/>
      <c r="E16" s="121"/>
      <c r="F16" s="127"/>
      <c r="G16" s="93"/>
      <c r="H16" s="128"/>
      <c r="I16" s="31"/>
      <c r="J16" s="31"/>
      <c r="K16" s="31"/>
      <c r="L16" s="31"/>
    </row>
    <row r="17" spans="1:13" x14ac:dyDescent="0.2">
      <c r="B17" s="1153" t="s">
        <v>142</v>
      </c>
      <c r="C17" s="1154"/>
      <c r="D17" s="228"/>
      <c r="E17" s="228"/>
      <c r="F17" s="228"/>
      <c r="G17" s="228"/>
      <c r="H17" s="1141" t="s">
        <v>198</v>
      </c>
      <c r="I17" s="1142"/>
      <c r="J17" s="1143" t="s">
        <v>199</v>
      </c>
      <c r="K17" s="1144"/>
      <c r="L17" s="131"/>
    </row>
    <row r="18" spans="1:13" ht="17.25" x14ac:dyDescent="0.2">
      <c r="A18">
        <v>45.2</v>
      </c>
      <c r="B18" s="1155"/>
      <c r="C18" s="1156"/>
      <c r="D18" s="232"/>
      <c r="E18" s="232"/>
      <c r="F18" s="232"/>
      <c r="G18" s="232"/>
      <c r="H18" s="133" t="s">
        <v>143</v>
      </c>
      <c r="I18" s="134" t="s">
        <v>200</v>
      </c>
      <c r="J18" s="135" t="s">
        <v>143</v>
      </c>
      <c r="K18" s="134" t="s">
        <v>200</v>
      </c>
      <c r="L18" s="136"/>
    </row>
    <row r="19" spans="1:13" ht="15.75" x14ac:dyDescent="0.25">
      <c r="B19" s="57" t="s">
        <v>119</v>
      </c>
      <c r="C19" s="58"/>
      <c r="D19" s="58"/>
      <c r="E19" s="58"/>
      <c r="F19" s="58"/>
      <c r="G19" s="58"/>
      <c r="H19" s="233">
        <f>H10*0.29</f>
        <v>81.533499999999989</v>
      </c>
      <c r="I19" s="60">
        <f>H10*0.25</f>
        <v>70.287499999999994</v>
      </c>
      <c r="J19" s="205">
        <f t="shared" ref="J19:K25" si="0">H19*1.25</f>
        <v>101.91687499999999</v>
      </c>
      <c r="K19" s="206">
        <f t="shared" si="0"/>
        <v>87.859375</v>
      </c>
      <c r="L19" s="207"/>
    </row>
    <row r="20" spans="1:13" x14ac:dyDescent="0.2">
      <c r="B20" s="57" t="s">
        <v>120</v>
      </c>
      <c r="C20" s="58"/>
      <c r="D20" s="58"/>
      <c r="E20" s="58"/>
      <c r="F20" s="58"/>
      <c r="G20" s="58"/>
      <c r="H20" s="141">
        <f>H10*0.23</f>
        <v>64.664500000000004</v>
      </c>
      <c r="I20" s="60">
        <f>$H$10*0.2</f>
        <v>56.23</v>
      </c>
      <c r="J20" s="205">
        <f t="shared" si="0"/>
        <v>80.830624999999998</v>
      </c>
      <c r="K20" s="206">
        <f t="shared" si="0"/>
        <v>70.287499999999994</v>
      </c>
      <c r="L20" s="207"/>
    </row>
    <row r="21" spans="1:13" x14ac:dyDescent="0.2">
      <c r="B21" s="57" t="s">
        <v>121</v>
      </c>
      <c r="C21" s="58"/>
      <c r="D21" s="58"/>
      <c r="E21" s="58"/>
      <c r="F21" s="58"/>
      <c r="G21" s="58"/>
      <c r="H21" s="141">
        <f>$H$10*0.11</f>
        <v>30.926499999999997</v>
      </c>
      <c r="I21" s="60">
        <f>H21</f>
        <v>30.926499999999997</v>
      </c>
      <c r="J21" s="205">
        <f t="shared" si="0"/>
        <v>38.658124999999998</v>
      </c>
      <c r="K21" s="206">
        <f t="shared" si="0"/>
        <v>38.658124999999998</v>
      </c>
      <c r="L21" s="207"/>
    </row>
    <row r="22" spans="1:13" x14ac:dyDescent="0.2">
      <c r="B22" s="57" t="s">
        <v>122</v>
      </c>
      <c r="C22" s="58"/>
      <c r="D22" s="58"/>
      <c r="E22" s="58"/>
      <c r="F22" s="58"/>
      <c r="G22" s="58"/>
      <c r="H22" s="141">
        <f>$H$10*0.03</f>
        <v>8.4344999999999999</v>
      </c>
      <c r="I22" s="60">
        <f>H22</f>
        <v>8.4344999999999999</v>
      </c>
      <c r="J22" s="205">
        <f t="shared" si="0"/>
        <v>10.543125</v>
      </c>
      <c r="K22" s="206">
        <f t="shared" si="0"/>
        <v>10.543125</v>
      </c>
      <c r="L22" s="207"/>
    </row>
    <row r="23" spans="1:13" x14ac:dyDescent="0.2">
      <c r="B23" s="57" t="s">
        <v>123</v>
      </c>
      <c r="C23" s="58"/>
      <c r="D23" s="58"/>
      <c r="E23" s="58"/>
      <c r="F23" s="58"/>
      <c r="G23" s="58"/>
      <c r="H23" s="141">
        <f>$H$10*0.18</f>
        <v>50.606999999999992</v>
      </c>
      <c r="I23" s="60">
        <f>H23</f>
        <v>50.606999999999992</v>
      </c>
      <c r="J23" s="205">
        <f t="shared" si="0"/>
        <v>63.258749999999992</v>
      </c>
      <c r="K23" s="206">
        <f t="shared" si="0"/>
        <v>63.258749999999992</v>
      </c>
      <c r="L23" s="207"/>
    </row>
    <row r="24" spans="1:13" x14ac:dyDescent="0.2">
      <c r="B24" s="57" t="s">
        <v>124</v>
      </c>
      <c r="C24" s="58"/>
      <c r="D24" s="58"/>
      <c r="E24" s="58"/>
      <c r="F24" s="58"/>
      <c r="G24" s="58"/>
      <c r="H24" s="141">
        <f>$H$10*0.05</f>
        <v>14.057499999999999</v>
      </c>
      <c r="I24" s="60">
        <f>H24</f>
        <v>14.057499999999999</v>
      </c>
      <c r="J24" s="205">
        <f t="shared" si="0"/>
        <v>17.571874999999999</v>
      </c>
      <c r="K24" s="206">
        <f t="shared" si="0"/>
        <v>17.571874999999999</v>
      </c>
      <c r="L24" s="207"/>
    </row>
    <row r="25" spans="1:13" ht="13.5" thickBot="1" x14ac:dyDescent="0.25">
      <c r="B25" s="67" t="s">
        <v>125</v>
      </c>
      <c r="C25" s="68"/>
      <c r="D25" s="68"/>
      <c r="E25" s="68"/>
      <c r="F25" s="68"/>
      <c r="G25" s="68"/>
      <c r="H25" s="142">
        <f>$H$10*0.025</f>
        <v>7.0287499999999996</v>
      </c>
      <c r="I25" s="73">
        <f>H25</f>
        <v>7.0287499999999996</v>
      </c>
      <c r="J25" s="208">
        <f t="shared" si="0"/>
        <v>8.7859374999999993</v>
      </c>
      <c r="K25" s="209">
        <f t="shared" si="0"/>
        <v>8.7859374999999993</v>
      </c>
      <c r="L25" s="207"/>
    </row>
    <row r="26" spans="1:13" ht="13.5" thickBot="1" x14ac:dyDescent="0.25">
      <c r="H26" s="31"/>
      <c r="I26" s="31"/>
    </row>
    <row r="27" spans="1:13" x14ac:dyDescent="0.2">
      <c r="B27" s="234" t="s">
        <v>176</v>
      </c>
      <c r="C27" s="228"/>
      <c r="D27" s="228"/>
      <c r="E27" s="228"/>
      <c r="F27" s="228"/>
      <c r="G27" s="228"/>
      <c r="H27" s="146"/>
      <c r="I27" s="146"/>
      <c r="J27" s="71" t="s">
        <v>146</v>
      </c>
      <c r="K27" s="72" t="s">
        <v>147</v>
      </c>
      <c r="L27" s="14"/>
    </row>
    <row r="28" spans="1:13" ht="15.75" x14ac:dyDescent="0.25">
      <c r="A28" s="119" t="s">
        <v>201</v>
      </c>
      <c r="B28" s="235" t="s">
        <v>148</v>
      </c>
      <c r="C28" s="236"/>
      <c r="D28" s="236"/>
      <c r="E28" s="236"/>
      <c r="F28" s="58"/>
      <c r="G28" s="58" t="s">
        <v>149</v>
      </c>
      <c r="H28" s="149"/>
      <c r="I28" s="149"/>
      <c r="J28" s="210">
        <f>G15</f>
        <v>210.06</v>
      </c>
      <c r="K28" s="211">
        <f>J28*5</f>
        <v>1050.3</v>
      </c>
      <c r="L28" s="121"/>
      <c r="M28" s="31"/>
    </row>
    <row r="29" spans="1:13" ht="15.75" x14ac:dyDescent="0.25">
      <c r="A29" s="119"/>
      <c r="B29" s="57"/>
      <c r="C29" s="58"/>
      <c r="D29" s="58"/>
      <c r="E29" s="58"/>
      <c r="F29" s="58"/>
      <c r="G29" s="58" t="s">
        <v>150</v>
      </c>
      <c r="H29" s="149"/>
      <c r="I29" s="149"/>
      <c r="J29" s="210">
        <f>J28+J49</f>
        <v>181.5</v>
      </c>
      <c r="K29" s="211">
        <f>J29*5</f>
        <v>907.5</v>
      </c>
      <c r="L29" s="121"/>
      <c r="M29" s="31"/>
    </row>
    <row r="30" spans="1:13" ht="13.5" thickBot="1" x14ac:dyDescent="0.25">
      <c r="A30" s="119" t="s">
        <v>202</v>
      </c>
      <c r="B30" s="67" t="s">
        <v>151</v>
      </c>
      <c r="C30" s="68"/>
      <c r="D30" s="68"/>
      <c r="E30" s="68"/>
      <c r="F30" s="68"/>
      <c r="G30" s="68"/>
      <c r="H30" s="151"/>
      <c r="I30" s="69"/>
      <c r="J30" s="212">
        <v>8.93</v>
      </c>
      <c r="K30" s="213"/>
      <c r="L30" s="121"/>
    </row>
    <row r="31" spans="1:13" ht="13.5" thickBot="1" x14ac:dyDescent="0.25">
      <c r="H31" s="131"/>
    </row>
    <row r="32" spans="1:13" ht="44.25" x14ac:dyDescent="0.2">
      <c r="A32">
        <v>19</v>
      </c>
      <c r="B32" s="234" t="s">
        <v>238</v>
      </c>
      <c r="C32" s="228"/>
      <c r="D32" s="228"/>
      <c r="E32" s="228"/>
      <c r="F32" s="228"/>
      <c r="G32" s="228"/>
      <c r="H32" s="152"/>
      <c r="I32" s="153" t="s">
        <v>145</v>
      </c>
      <c r="J32" s="214" t="s">
        <v>219</v>
      </c>
      <c r="K32" s="155" t="s">
        <v>220</v>
      </c>
      <c r="L32" s="156"/>
      <c r="M32" s="1145" t="s">
        <v>233</v>
      </c>
    </row>
    <row r="33" spans="1:13" ht="15.75" x14ac:dyDescent="0.25">
      <c r="B33" s="57" t="s">
        <v>152</v>
      </c>
      <c r="C33" s="58"/>
      <c r="D33" s="58"/>
      <c r="E33" s="58"/>
      <c r="F33" s="58"/>
      <c r="G33" s="58"/>
      <c r="H33" s="157"/>
      <c r="I33" s="237">
        <v>52.91</v>
      </c>
      <c r="J33" s="215">
        <f t="shared" ref="J33:J38" si="1">I33*4</f>
        <v>211.64</v>
      </c>
      <c r="K33" s="211">
        <f t="shared" ref="K33:K38" si="2">I33*19</f>
        <v>1005.29</v>
      </c>
      <c r="L33" s="121"/>
      <c r="M33" s="1146"/>
    </row>
    <row r="34" spans="1:13" x14ac:dyDescent="0.2">
      <c r="B34" s="57" t="s">
        <v>153</v>
      </c>
      <c r="C34" s="58"/>
      <c r="D34" s="58"/>
      <c r="E34" s="58"/>
      <c r="F34" s="58"/>
      <c r="G34" s="58"/>
      <c r="H34" s="157"/>
      <c r="I34" s="238">
        <v>50.33</v>
      </c>
      <c r="J34" s="215">
        <f t="shared" si="1"/>
        <v>201.32</v>
      </c>
      <c r="K34" s="211">
        <f t="shared" si="2"/>
        <v>956.27</v>
      </c>
      <c r="L34" s="121"/>
      <c r="M34" s="1146"/>
    </row>
    <row r="35" spans="1:13" x14ac:dyDescent="0.2">
      <c r="B35" s="57" t="s">
        <v>154</v>
      </c>
      <c r="C35" s="58"/>
      <c r="D35" s="58"/>
      <c r="E35" s="58"/>
      <c r="F35" s="58"/>
      <c r="G35" s="58"/>
      <c r="H35" s="157"/>
      <c r="I35" s="215">
        <f>I33*0.9</f>
        <v>47.619</v>
      </c>
      <c r="J35" s="215">
        <f t="shared" si="1"/>
        <v>190.476</v>
      </c>
      <c r="K35" s="211">
        <f t="shared" si="2"/>
        <v>904.76099999999997</v>
      </c>
      <c r="L35" s="121"/>
      <c r="M35" s="1146"/>
    </row>
    <row r="36" spans="1:13" x14ac:dyDescent="0.2">
      <c r="B36" s="57" t="s">
        <v>155</v>
      </c>
      <c r="C36" s="58"/>
      <c r="D36" s="58"/>
      <c r="E36" s="58"/>
      <c r="F36" s="58"/>
      <c r="G36" s="58"/>
      <c r="H36" s="157"/>
      <c r="I36" s="215">
        <f>I34*0.9</f>
        <v>45.296999999999997</v>
      </c>
      <c r="J36" s="215">
        <f t="shared" si="1"/>
        <v>181.18799999999999</v>
      </c>
      <c r="K36" s="211">
        <f t="shared" si="2"/>
        <v>860.64299999999992</v>
      </c>
      <c r="L36" s="121"/>
      <c r="M36" s="1146"/>
    </row>
    <row r="37" spans="1:13" x14ac:dyDescent="0.2">
      <c r="B37" s="57" t="s">
        <v>156</v>
      </c>
      <c r="C37" s="58"/>
      <c r="D37" s="58"/>
      <c r="E37" s="58"/>
      <c r="F37" s="58"/>
      <c r="G37" s="58"/>
      <c r="H37" s="157"/>
      <c r="I37" s="215">
        <f>I33*0.7</f>
        <v>37.036999999999992</v>
      </c>
      <c r="J37" s="215">
        <f t="shared" si="1"/>
        <v>148.14799999999997</v>
      </c>
      <c r="K37" s="211">
        <f t="shared" si="2"/>
        <v>703.70299999999986</v>
      </c>
      <c r="L37" s="121"/>
      <c r="M37" s="1146"/>
    </row>
    <row r="38" spans="1:13" x14ac:dyDescent="0.2">
      <c r="B38" s="57" t="s">
        <v>157</v>
      </c>
      <c r="C38" s="58"/>
      <c r="D38" s="58"/>
      <c r="E38" s="58"/>
      <c r="F38" s="58"/>
      <c r="G38" s="58"/>
      <c r="H38" s="157"/>
      <c r="I38" s="215">
        <f>I34*0.7</f>
        <v>35.230999999999995</v>
      </c>
      <c r="J38" s="215">
        <f t="shared" si="1"/>
        <v>140.92399999999998</v>
      </c>
      <c r="K38" s="211">
        <f t="shared" si="2"/>
        <v>669.3889999999999</v>
      </c>
      <c r="L38" s="121"/>
      <c r="M38" s="1146"/>
    </row>
    <row r="39" spans="1:13" ht="13.5" thickBot="1" x14ac:dyDescent="0.25">
      <c r="B39" s="61" t="s">
        <v>158</v>
      </c>
      <c r="C39" s="62"/>
      <c r="D39" s="62"/>
      <c r="E39" s="62"/>
      <c r="F39" s="62"/>
      <c r="G39" s="62"/>
      <c r="H39" s="160"/>
      <c r="I39" s="161">
        <f>J39/4</f>
        <v>-7.14</v>
      </c>
      <c r="J39" s="161">
        <f>J49</f>
        <v>-28.56</v>
      </c>
      <c r="K39" s="162">
        <f>J39*5</f>
        <v>-142.79999999999998</v>
      </c>
      <c r="L39" s="163"/>
      <c r="M39" s="1146"/>
    </row>
    <row r="40" spans="1:13" ht="13.5" thickBot="1" x14ac:dyDescent="0.25">
      <c r="M40" s="1146"/>
    </row>
    <row r="41" spans="1:13" ht="13.5" thickBot="1" x14ac:dyDescent="0.25">
      <c r="A41">
        <v>20.11</v>
      </c>
      <c r="B41" s="234" t="s">
        <v>221</v>
      </c>
      <c r="C41" s="228"/>
      <c r="D41" s="228"/>
      <c r="E41" s="228"/>
      <c r="F41" s="228"/>
      <c r="G41" s="228"/>
      <c r="H41" s="65"/>
      <c r="I41" s="66"/>
      <c r="J41" s="66"/>
      <c r="K41" s="75"/>
      <c r="M41" s="1146"/>
    </row>
    <row r="42" spans="1:13" ht="13.5" thickBot="1" x14ac:dyDescent="0.25">
      <c r="B42" s="104" t="s">
        <v>177</v>
      </c>
      <c r="C42" s="165">
        <v>1179.54</v>
      </c>
      <c r="D42" s="166" t="s">
        <v>159</v>
      </c>
      <c r="E42" s="130" t="s">
        <v>204</v>
      </c>
      <c r="F42" s="239"/>
      <c r="G42" s="1148" t="s">
        <v>205</v>
      </c>
      <c r="H42" s="1148"/>
      <c r="I42" s="1148"/>
      <c r="J42" s="1148"/>
      <c r="K42" s="1149"/>
      <c r="L42" s="168"/>
      <c r="M42" s="1146"/>
    </row>
    <row r="43" spans="1:13" ht="44.25" x14ac:dyDescent="0.2">
      <c r="B43" s="57" t="s">
        <v>160</v>
      </c>
      <c r="C43" s="58"/>
      <c r="D43" s="76">
        <f>E43/152.4</f>
        <v>0.11056805399325083</v>
      </c>
      <c r="E43" s="60">
        <f>C42/70</f>
        <v>16.850571428571428</v>
      </c>
      <c r="F43" s="240"/>
      <c r="G43" s="170"/>
      <c r="H43" s="171"/>
      <c r="I43" s="172" t="s">
        <v>145</v>
      </c>
      <c r="J43" s="214" t="s">
        <v>219</v>
      </c>
      <c r="K43" s="155" t="s">
        <v>220</v>
      </c>
      <c r="L43" s="156"/>
      <c r="M43" s="1146"/>
    </row>
    <row r="44" spans="1:13" ht="15.75" x14ac:dyDescent="0.25">
      <c r="B44" s="57" t="s">
        <v>161</v>
      </c>
      <c r="C44" s="58"/>
      <c r="D44" s="76">
        <f>E44/152.4</f>
        <v>7.3687664041994755E-2</v>
      </c>
      <c r="E44" s="60">
        <f>ROUNDDOWN((E43*2/3),2)</f>
        <v>11.23</v>
      </c>
      <c r="F44" s="240"/>
      <c r="G44" s="173" t="s">
        <v>149</v>
      </c>
      <c r="H44" s="241"/>
      <c r="I44" s="242">
        <v>55.94</v>
      </c>
      <c r="J44" s="59">
        <f>I44*4</f>
        <v>223.76</v>
      </c>
      <c r="K44" s="60">
        <f>I44*19</f>
        <v>1062.8599999999999</v>
      </c>
      <c r="L44" s="121"/>
      <c r="M44" s="1146"/>
    </row>
    <row r="45" spans="1:13" ht="16.5" thickBot="1" x14ac:dyDescent="0.3">
      <c r="B45" s="80" t="s">
        <v>162</v>
      </c>
      <c r="C45" s="6"/>
      <c r="D45" s="81"/>
      <c r="E45" s="216">
        <v>0.37</v>
      </c>
      <c r="F45" s="240"/>
      <c r="G45" s="175" t="s">
        <v>150</v>
      </c>
      <c r="H45" s="243"/>
      <c r="I45" s="177">
        <f>I44+(J49/4)</f>
        <v>48.8</v>
      </c>
      <c r="J45" s="69">
        <f>I45*4</f>
        <v>195.2</v>
      </c>
      <c r="K45" s="73">
        <f>I45*19</f>
        <v>927.19999999999993</v>
      </c>
      <c r="L45" s="121"/>
      <c r="M45" s="1147"/>
    </row>
    <row r="46" spans="1:13" ht="13.5" thickBot="1" x14ac:dyDescent="0.25">
      <c r="B46" s="61" t="s">
        <v>163</v>
      </c>
      <c r="C46" s="62"/>
      <c r="D46" s="62"/>
      <c r="E46" s="64"/>
      <c r="F46" s="244"/>
      <c r="G46" s="62"/>
      <c r="H46" s="62"/>
      <c r="I46" s="1126"/>
      <c r="J46" s="1126"/>
      <c r="K46" s="1127"/>
      <c r="M46" s="31"/>
    </row>
    <row r="47" spans="1:13" ht="13.5" thickBot="1" x14ac:dyDescent="0.25">
      <c r="G47" s="31"/>
    </row>
    <row r="48" spans="1:13" x14ac:dyDescent="0.2">
      <c r="A48">
        <v>19.2</v>
      </c>
      <c r="B48" s="234" t="s">
        <v>164</v>
      </c>
      <c r="C48" s="228"/>
      <c r="D48" s="66"/>
      <c r="E48" s="66"/>
      <c r="F48" s="66"/>
      <c r="G48" s="66"/>
      <c r="H48" s="66"/>
      <c r="I48" s="66"/>
      <c r="J48" s="66"/>
      <c r="K48" s="75"/>
    </row>
    <row r="49" spans="1:12" ht="16.5" thickBot="1" x14ac:dyDescent="0.3">
      <c r="B49" s="82" t="s">
        <v>165</v>
      </c>
      <c r="C49" s="62"/>
      <c r="D49" s="62"/>
      <c r="E49" s="62"/>
      <c r="F49" s="62"/>
      <c r="G49" s="62"/>
      <c r="H49" s="62"/>
      <c r="I49" s="62"/>
      <c r="J49" s="245">
        <v>-28.56</v>
      </c>
      <c r="K49" s="83" t="s">
        <v>146</v>
      </c>
      <c r="L49" s="180"/>
    </row>
    <row r="50" spans="1:12" ht="13.5" thickBot="1" x14ac:dyDescent="0.25"/>
    <row r="51" spans="1:12" x14ac:dyDescent="0.2">
      <c r="A51">
        <v>21</v>
      </c>
      <c r="B51" s="234" t="s">
        <v>187</v>
      </c>
      <c r="C51" s="228"/>
      <c r="D51" s="228"/>
      <c r="E51" s="228"/>
      <c r="F51" s="228"/>
      <c r="G51" s="228"/>
      <c r="H51" s="70"/>
      <c r="I51" s="77"/>
      <c r="J51" s="78" t="s">
        <v>146</v>
      </c>
      <c r="K51" s="79"/>
      <c r="L51" s="181"/>
    </row>
    <row r="52" spans="1:12" ht="16.5" thickBot="1" x14ac:dyDescent="0.3">
      <c r="B52" s="84" t="s">
        <v>166</v>
      </c>
      <c r="C52" s="246">
        <v>17.53</v>
      </c>
      <c r="D52" s="62"/>
      <c r="E52" s="62"/>
      <c r="F52" s="62"/>
      <c r="G52" s="62"/>
      <c r="H52" s="102"/>
      <c r="I52" s="85" t="s">
        <v>167</v>
      </c>
      <c r="J52" s="247">
        <v>227.84</v>
      </c>
      <c r="K52" s="86"/>
      <c r="L52" s="31"/>
    </row>
    <row r="53" spans="1:12" ht="13.5" thickBot="1" x14ac:dyDescent="0.25">
      <c r="E53" s="31"/>
      <c r="F53" s="31"/>
    </row>
    <row r="54" spans="1:12" ht="13.5" thickBot="1" x14ac:dyDescent="0.25">
      <c r="A54" s="119" t="s">
        <v>206</v>
      </c>
      <c r="B54" s="248" t="s">
        <v>168</v>
      </c>
      <c r="C54" s="249"/>
      <c r="D54" s="87" t="s">
        <v>150</v>
      </c>
      <c r="E54" s="88">
        <f>H54+J49</f>
        <v>-28.56</v>
      </c>
      <c r="F54" s="185"/>
      <c r="G54" s="87" t="s">
        <v>149</v>
      </c>
      <c r="H54" s="217">
        <v>0</v>
      </c>
      <c r="I54" s="186" t="s">
        <v>146</v>
      </c>
      <c r="J54" s="89"/>
      <c r="K54" s="90"/>
    </row>
    <row r="55" spans="1:12" ht="13.5" thickBot="1" x14ac:dyDescent="0.25">
      <c r="L55" s="250"/>
    </row>
    <row r="56" spans="1:12" x14ac:dyDescent="0.2">
      <c r="B56" s="234" t="s">
        <v>169</v>
      </c>
      <c r="C56" s="228"/>
      <c r="D56" s="228"/>
      <c r="E56" s="66"/>
      <c r="F56" s="66"/>
      <c r="G56" s="66"/>
      <c r="H56" s="75"/>
      <c r="L56" s="250"/>
    </row>
    <row r="57" spans="1:12" x14ac:dyDescent="0.2">
      <c r="A57" s="119" t="s">
        <v>211</v>
      </c>
      <c r="B57" s="57" t="s">
        <v>170</v>
      </c>
      <c r="C57" s="58"/>
      <c r="D57" s="58"/>
      <c r="E57" s="58"/>
      <c r="F57" s="58"/>
      <c r="G57" s="91">
        <f>N57*O57</f>
        <v>0</v>
      </c>
      <c r="H57" s="92" t="s">
        <v>171</v>
      </c>
      <c r="L57" s="250"/>
    </row>
    <row r="58" spans="1:12" ht="13.5" thickBot="1" x14ac:dyDescent="0.25">
      <c r="A58">
        <v>46.2</v>
      </c>
      <c r="B58" s="193" t="s">
        <v>212</v>
      </c>
      <c r="C58" s="62"/>
      <c r="D58" s="62"/>
      <c r="E58" s="62"/>
      <c r="F58" s="62"/>
      <c r="G58" s="190">
        <f>N58*O58</f>
        <v>0</v>
      </c>
      <c r="H58" s="64" t="s">
        <v>172</v>
      </c>
      <c r="L58" s="250"/>
    </row>
    <row r="59" spans="1:12" ht="13.5" thickBot="1" x14ac:dyDescent="0.25">
      <c r="L59" s="250"/>
    </row>
    <row r="60" spans="1:12" x14ac:dyDescent="0.2">
      <c r="A60" t="s">
        <v>213</v>
      </c>
      <c r="B60" s="251" t="s">
        <v>178</v>
      </c>
      <c r="C60" s="228"/>
      <c r="D60" s="228"/>
      <c r="E60" s="228"/>
      <c r="F60" s="228"/>
      <c r="G60" s="228"/>
      <c r="H60" s="252"/>
      <c r="L60" s="250"/>
    </row>
    <row r="61" spans="1:12" ht="13.5" thickBot="1" x14ac:dyDescent="0.25">
      <c r="B61" s="193" t="s">
        <v>234</v>
      </c>
      <c r="C61" s="62"/>
      <c r="D61" s="62"/>
      <c r="E61" s="62"/>
      <c r="F61" s="62"/>
      <c r="G61" s="74">
        <f>N61*O61</f>
        <v>0</v>
      </c>
      <c r="H61" s="64" t="s">
        <v>146</v>
      </c>
      <c r="L61" s="250"/>
    </row>
    <row r="62" spans="1:12" ht="13.5" thickBot="1" x14ac:dyDescent="0.25">
      <c r="L62" s="250"/>
    </row>
    <row r="63" spans="1:12" ht="16.5" thickBot="1" x14ac:dyDescent="0.3">
      <c r="A63" t="s">
        <v>214</v>
      </c>
      <c r="B63" s="253" t="s">
        <v>173</v>
      </c>
      <c r="C63" s="249"/>
      <c r="D63" s="249"/>
      <c r="E63" s="249"/>
      <c r="F63" s="254"/>
      <c r="G63" s="255">
        <v>0.78</v>
      </c>
      <c r="H63" s="90" t="s">
        <v>174</v>
      </c>
      <c r="I63" s="256"/>
      <c r="J63" s="257"/>
      <c r="K63" s="257"/>
      <c r="L63" s="258"/>
    </row>
    <row r="64" spans="1:12" ht="13.5" thickBot="1" x14ac:dyDescent="0.25">
      <c r="G64" s="31"/>
      <c r="L64" s="250"/>
    </row>
    <row r="65" spans="2:12" ht="13.5" thickBot="1" x14ac:dyDescent="0.25">
      <c r="B65" s="248" t="s">
        <v>215</v>
      </c>
      <c r="C65" s="259" t="s">
        <v>235</v>
      </c>
      <c r="D65" s="218"/>
      <c r="E65" s="218"/>
      <c r="F65" s="218"/>
      <c r="G65" s="219"/>
      <c r="H65" s="218"/>
      <c r="I65" s="195" t="s">
        <v>179</v>
      </c>
      <c r="J65" s="196"/>
      <c r="K65" s="196"/>
      <c r="L65" s="258"/>
    </row>
    <row r="66" spans="2:12" ht="13.5" thickBot="1" x14ac:dyDescent="0.25"/>
    <row r="67" spans="2:12" ht="15" thickBot="1" x14ac:dyDescent="0.25">
      <c r="B67" s="220" t="s">
        <v>236</v>
      </c>
      <c r="C67" s="221"/>
      <c r="D67" s="221"/>
      <c r="E67" s="221"/>
      <c r="F67" s="221" t="s">
        <v>237</v>
      </c>
      <c r="G67" s="221"/>
      <c r="H67" s="221"/>
      <c r="I67" s="89"/>
      <c r="J67" s="89"/>
      <c r="K67" s="90"/>
    </row>
  </sheetData>
  <mergeCells count="13">
    <mergeCell ref="B1:K1"/>
    <mergeCell ref="C3:K3"/>
    <mergeCell ref="C4:K4"/>
    <mergeCell ref="D5:I5"/>
    <mergeCell ref="J5:K5"/>
    <mergeCell ref="M32:M45"/>
    <mergeCell ref="G42:K42"/>
    <mergeCell ref="C6:K6"/>
    <mergeCell ref="I46:K46"/>
    <mergeCell ref="C7:K7"/>
    <mergeCell ref="B17:C18"/>
    <mergeCell ref="H17:I17"/>
    <mergeCell ref="J17:K17"/>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77"/>
  <sheetViews>
    <sheetView topLeftCell="B15" zoomScaleNormal="100" zoomScaleSheetLayoutView="85" workbookViewId="0">
      <selection activeCell="B33" sqref="B33"/>
    </sheetView>
  </sheetViews>
  <sheetFormatPr defaultRowHeight="12.75" x14ac:dyDescent="0.2"/>
  <cols>
    <col min="1" max="1" width="7.7109375" customWidth="1"/>
    <col min="2" max="2" width="16.5703125" customWidth="1"/>
    <col min="3" max="3" width="10.28515625" customWidth="1"/>
    <col min="4" max="4" width="9.5703125" customWidth="1"/>
    <col min="5" max="5" width="12.28515625" customWidth="1"/>
    <col min="7" max="7" width="10.85546875" customWidth="1"/>
    <col min="8" max="8" width="10" bestFit="1" customWidth="1"/>
    <col min="9" max="9" width="8.28515625" customWidth="1"/>
    <col min="10" max="10" width="10" bestFit="1" customWidth="1"/>
    <col min="11" max="11" width="9.7109375" customWidth="1"/>
    <col min="12" max="12" width="3.7109375" customWidth="1"/>
    <col min="13" max="13" width="3.140625" customWidth="1"/>
    <col min="14" max="19" width="9.28515625" bestFit="1" customWidth="1"/>
  </cols>
  <sheetData>
    <row r="1" spans="1:16" x14ac:dyDescent="0.2">
      <c r="B1" s="1171" t="s">
        <v>190</v>
      </c>
      <c r="C1" s="1171"/>
      <c r="D1" s="1171"/>
      <c r="E1" s="1171"/>
      <c r="F1" s="1171"/>
      <c r="G1" s="1171"/>
      <c r="H1" s="1171"/>
      <c r="I1" s="1171"/>
      <c r="J1" s="1171"/>
      <c r="K1" s="1171"/>
    </row>
    <row r="2" spans="1:16" ht="5.25" customHeight="1" thickBot="1" x14ac:dyDescent="0.25"/>
    <row r="3" spans="1:16" ht="21" customHeight="1" x14ac:dyDescent="0.25">
      <c r="B3" s="105"/>
      <c r="C3" s="1173" t="s">
        <v>133</v>
      </c>
      <c r="D3" s="1173"/>
      <c r="E3" s="1173"/>
      <c r="F3" s="1173"/>
      <c r="G3" s="1173"/>
      <c r="H3" s="1173"/>
      <c r="I3" s="1173"/>
      <c r="J3" s="1173"/>
      <c r="K3" s="1174"/>
      <c r="L3" s="106"/>
    </row>
    <row r="4" spans="1:16" x14ac:dyDescent="0.2">
      <c r="B4" s="107"/>
      <c r="C4" s="1179" t="s">
        <v>186</v>
      </c>
      <c r="D4" s="1179"/>
      <c r="E4" s="1179"/>
      <c r="F4" s="1179"/>
      <c r="G4" s="1179"/>
      <c r="H4" s="1179"/>
      <c r="I4" s="1179"/>
      <c r="J4" s="1179"/>
      <c r="K4" s="1180"/>
      <c r="L4" s="14"/>
    </row>
    <row r="5" spans="1:16" ht="16.5" customHeight="1" x14ac:dyDescent="0.25">
      <c r="B5" s="107"/>
      <c r="C5" s="108"/>
      <c r="D5" s="1168" t="s">
        <v>226</v>
      </c>
      <c r="E5" s="1168"/>
      <c r="F5" s="1168"/>
      <c r="G5" s="1168"/>
      <c r="H5" s="1168"/>
      <c r="I5" s="1168"/>
      <c r="J5" s="1169" t="s">
        <v>191</v>
      </c>
      <c r="K5" s="1170"/>
      <c r="L5" s="109"/>
    </row>
    <row r="6" spans="1:16" x14ac:dyDescent="0.2">
      <c r="B6" s="107"/>
      <c r="C6" s="1150" t="s">
        <v>192</v>
      </c>
      <c r="D6" s="1181"/>
      <c r="E6" s="1181"/>
      <c r="F6" s="1181"/>
      <c r="G6" s="1181"/>
      <c r="H6" s="1181"/>
      <c r="I6" s="1181"/>
      <c r="J6" s="1181"/>
      <c r="K6" s="1182"/>
      <c r="L6" s="110"/>
    </row>
    <row r="7" spans="1:16" ht="24" customHeight="1" thickBot="1" x14ac:dyDescent="0.25">
      <c r="B7" s="111"/>
      <c r="C7" s="1151" t="s">
        <v>217</v>
      </c>
      <c r="D7" s="1151"/>
      <c r="E7" s="1151"/>
      <c r="F7" s="1151"/>
      <c r="G7" s="1151"/>
      <c r="H7" s="1151"/>
      <c r="I7" s="1151"/>
      <c r="J7" s="1151"/>
      <c r="K7" s="1152"/>
      <c r="L7" s="112"/>
      <c r="O7" s="113"/>
    </row>
    <row r="8" spans="1:16" ht="6" customHeight="1" thickBot="1" x14ac:dyDescent="0.25">
      <c r="C8" s="114"/>
      <c r="D8" s="114"/>
      <c r="E8" s="114"/>
      <c r="F8" s="114"/>
      <c r="G8" s="114"/>
      <c r="H8" s="114"/>
      <c r="I8" s="114"/>
      <c r="J8" s="114"/>
      <c r="K8" s="114"/>
      <c r="L8" s="115"/>
    </row>
    <row r="9" spans="1:16" ht="36.75" customHeight="1" x14ac:dyDescent="0.2">
      <c r="A9" t="s">
        <v>193</v>
      </c>
      <c r="B9" s="116" t="s">
        <v>134</v>
      </c>
      <c r="C9" s="117"/>
      <c r="D9" s="117"/>
      <c r="E9" s="117"/>
      <c r="F9" s="117"/>
      <c r="G9" s="117"/>
      <c r="H9" s="54" t="s">
        <v>135</v>
      </c>
      <c r="I9" s="55" t="s">
        <v>194</v>
      </c>
      <c r="J9" s="55" t="s">
        <v>136</v>
      </c>
      <c r="K9" s="56" t="s">
        <v>137</v>
      </c>
      <c r="L9" s="118"/>
    </row>
    <row r="10" spans="1:16" ht="15.75" x14ac:dyDescent="0.25">
      <c r="A10" s="119" t="s">
        <v>195</v>
      </c>
      <c r="B10" s="57" t="s">
        <v>138</v>
      </c>
      <c r="C10" s="58"/>
      <c r="D10" s="58"/>
      <c r="E10" s="58"/>
      <c r="F10" s="58"/>
      <c r="G10" s="58"/>
      <c r="H10" s="120">
        <v>273.81</v>
      </c>
      <c r="I10" s="59">
        <f>H10*4/3</f>
        <v>365.08</v>
      </c>
      <c r="J10" s="59">
        <f>H10*1.075</f>
        <v>294.34575000000001</v>
      </c>
      <c r="K10" s="60">
        <f>H10*1.25</f>
        <v>342.26249999999999</v>
      </c>
      <c r="L10" s="121"/>
    </row>
    <row r="11" spans="1:16" x14ac:dyDescent="0.2">
      <c r="A11" s="119" t="s">
        <v>196</v>
      </c>
      <c r="B11" s="57" t="s">
        <v>139</v>
      </c>
      <c r="C11" s="58"/>
      <c r="D11" s="58"/>
      <c r="E11" s="58"/>
      <c r="F11" s="58"/>
      <c r="G11" s="58"/>
      <c r="H11" s="59">
        <f>H10*2</f>
        <v>547.62</v>
      </c>
      <c r="I11" s="59">
        <f>H11*4/3</f>
        <v>730.16</v>
      </c>
      <c r="J11" s="59">
        <f>H11*1.075</f>
        <v>588.69150000000002</v>
      </c>
      <c r="K11" s="60">
        <f>H11*1.25</f>
        <v>684.52499999999998</v>
      </c>
      <c r="L11" s="121"/>
    </row>
    <row r="12" spans="1:16" x14ac:dyDescent="0.2">
      <c r="A12" s="119" t="s">
        <v>197</v>
      </c>
      <c r="B12" s="57" t="s">
        <v>140</v>
      </c>
      <c r="C12" s="58"/>
      <c r="D12" s="58"/>
      <c r="E12" s="58"/>
      <c r="F12" s="58"/>
      <c r="G12" s="58"/>
      <c r="H12" s="59">
        <f>H10*1.25</f>
        <v>342.26249999999999</v>
      </c>
      <c r="I12" s="59">
        <f>H12*4/3</f>
        <v>456.34999999999997</v>
      </c>
      <c r="J12" s="59">
        <f>H12*1.075</f>
        <v>367.9321875</v>
      </c>
      <c r="K12" s="60">
        <f>H12*1.25</f>
        <v>427.828125</v>
      </c>
      <c r="L12" s="121"/>
      <c r="O12" s="31"/>
      <c r="P12" s="122"/>
    </row>
    <row r="13" spans="1:16" x14ac:dyDescent="0.2">
      <c r="B13" s="95" t="s">
        <v>141</v>
      </c>
      <c r="H13" s="31"/>
      <c r="I13" s="31"/>
      <c r="J13" s="31"/>
      <c r="K13" s="96"/>
      <c r="L13" s="31"/>
      <c r="O13" s="31"/>
      <c r="P13" s="122"/>
    </row>
    <row r="14" spans="1:16" ht="13.5" customHeight="1" x14ac:dyDescent="0.2">
      <c r="A14" s="123"/>
      <c r="B14" s="97"/>
      <c r="C14" s="51"/>
      <c r="D14" s="51"/>
      <c r="E14" s="98" t="s">
        <v>150</v>
      </c>
      <c r="F14" s="99" t="s">
        <v>149</v>
      </c>
      <c r="G14" s="93"/>
      <c r="H14" s="31"/>
      <c r="I14" s="31"/>
      <c r="J14" s="31"/>
      <c r="K14" s="96"/>
      <c r="L14" s="31"/>
    </row>
    <row r="15" spans="1:16" ht="13.5" thickBot="1" x14ac:dyDescent="0.25">
      <c r="A15" s="123"/>
      <c r="B15" s="1183" t="s">
        <v>148</v>
      </c>
      <c r="C15" s="1184"/>
      <c r="D15" s="1184"/>
      <c r="E15" s="74">
        <f>F15+J49</f>
        <v>176.74</v>
      </c>
      <c r="F15" s="124">
        <v>204.58</v>
      </c>
      <c r="G15" s="100"/>
      <c r="H15" s="101"/>
      <c r="I15" s="63"/>
      <c r="J15" s="63"/>
      <c r="K15" s="86"/>
      <c r="L15" s="31"/>
    </row>
    <row r="16" spans="1:16" ht="6" customHeight="1" thickBot="1" x14ac:dyDescent="0.25">
      <c r="A16" s="125"/>
      <c r="B16" s="126"/>
      <c r="C16" s="126"/>
      <c r="D16" s="126"/>
      <c r="E16" s="121"/>
      <c r="F16" s="127"/>
      <c r="G16" s="93"/>
      <c r="H16" s="128"/>
      <c r="I16" s="31"/>
      <c r="J16" s="31"/>
      <c r="K16" s="31"/>
      <c r="L16" s="31"/>
    </row>
    <row r="17" spans="1:14" ht="12.75" customHeight="1" x14ac:dyDescent="0.2">
      <c r="B17" s="1175" t="s">
        <v>142</v>
      </c>
      <c r="C17" s="1176"/>
      <c r="D17" s="129"/>
      <c r="E17" s="129"/>
      <c r="F17" s="129"/>
      <c r="G17" s="129"/>
      <c r="H17" s="1141" t="s">
        <v>198</v>
      </c>
      <c r="I17" s="1142"/>
      <c r="J17" s="1143" t="s">
        <v>199</v>
      </c>
      <c r="K17" s="1144"/>
      <c r="L17" s="131"/>
    </row>
    <row r="18" spans="1:14" ht="17.25" x14ac:dyDescent="0.2">
      <c r="A18">
        <v>45.2</v>
      </c>
      <c r="B18" s="1177"/>
      <c r="C18" s="1178"/>
      <c r="D18" s="132"/>
      <c r="E18" s="132"/>
      <c r="F18" s="132"/>
      <c r="G18" s="132"/>
      <c r="H18" s="133" t="s">
        <v>143</v>
      </c>
      <c r="I18" s="134" t="s">
        <v>200</v>
      </c>
      <c r="J18" s="135" t="s">
        <v>143</v>
      </c>
      <c r="K18" s="134" t="s">
        <v>200</v>
      </c>
      <c r="L18" s="136"/>
    </row>
    <row r="19" spans="1:14" ht="15.75" x14ac:dyDescent="0.25">
      <c r="B19" s="57" t="s">
        <v>119</v>
      </c>
      <c r="C19" s="58"/>
      <c r="D19" s="58"/>
      <c r="E19" s="58"/>
      <c r="F19" s="58"/>
      <c r="G19" s="58"/>
      <c r="H19" s="137">
        <f>H10*0.29</f>
        <v>79.404899999999998</v>
      </c>
      <c r="I19" s="60">
        <f>H10*0.25</f>
        <v>68.452500000000001</v>
      </c>
      <c r="J19" s="138">
        <f>H19*1.25</f>
        <v>99.256124999999997</v>
      </c>
      <c r="K19" s="139">
        <f>I19*1.25</f>
        <v>85.565624999999997</v>
      </c>
      <c r="L19" s="140"/>
    </row>
    <row r="20" spans="1:14" x14ac:dyDescent="0.2">
      <c r="B20" s="57" t="s">
        <v>120</v>
      </c>
      <c r="C20" s="58"/>
      <c r="D20" s="58"/>
      <c r="E20" s="58"/>
      <c r="F20" s="58"/>
      <c r="G20" s="58"/>
      <c r="H20" s="141">
        <f>H10*0.23</f>
        <v>62.976300000000002</v>
      </c>
      <c r="I20" s="60">
        <v>50.68</v>
      </c>
      <c r="J20" s="138">
        <f t="shared" ref="J20:J25" si="0">H20*1.25</f>
        <v>78.720375000000004</v>
      </c>
      <c r="K20" s="139">
        <f t="shared" ref="K20:K25" si="1">I20*1.25</f>
        <v>63.35</v>
      </c>
      <c r="L20" s="140"/>
    </row>
    <row r="21" spans="1:14" x14ac:dyDescent="0.2">
      <c r="B21" s="57" t="s">
        <v>121</v>
      </c>
      <c r="C21" s="58"/>
      <c r="D21" s="58"/>
      <c r="E21" s="58"/>
      <c r="F21" s="58"/>
      <c r="G21" s="58"/>
      <c r="H21" s="141">
        <f>$H$10*0.11</f>
        <v>30.1191</v>
      </c>
      <c r="I21" s="60">
        <f>H21</f>
        <v>30.1191</v>
      </c>
      <c r="J21" s="138">
        <f t="shared" si="0"/>
        <v>37.648874999999997</v>
      </c>
      <c r="K21" s="139">
        <f t="shared" si="1"/>
        <v>37.648874999999997</v>
      </c>
      <c r="L21" s="140"/>
    </row>
    <row r="22" spans="1:14" x14ac:dyDescent="0.2">
      <c r="B22" s="57" t="s">
        <v>122</v>
      </c>
      <c r="C22" s="58"/>
      <c r="D22" s="58"/>
      <c r="E22" s="58"/>
      <c r="F22" s="58"/>
      <c r="G22" s="58"/>
      <c r="H22" s="141">
        <f>$H$10*0.03</f>
        <v>8.2142999999999997</v>
      </c>
      <c r="I22" s="60">
        <f>H22</f>
        <v>8.2142999999999997</v>
      </c>
      <c r="J22" s="138">
        <f t="shared" si="0"/>
        <v>10.267875</v>
      </c>
      <c r="K22" s="139">
        <f t="shared" si="1"/>
        <v>10.267875</v>
      </c>
      <c r="L22" s="140"/>
    </row>
    <row r="23" spans="1:14" x14ac:dyDescent="0.2">
      <c r="B23" s="57" t="s">
        <v>123</v>
      </c>
      <c r="C23" s="58"/>
      <c r="D23" s="58"/>
      <c r="E23" s="58"/>
      <c r="F23" s="58"/>
      <c r="G23" s="58"/>
      <c r="H23" s="141">
        <f>$H$10*0.18</f>
        <v>49.285800000000002</v>
      </c>
      <c r="I23" s="60">
        <f>H23</f>
        <v>49.285800000000002</v>
      </c>
      <c r="J23" s="138">
        <f t="shared" si="0"/>
        <v>61.607250000000001</v>
      </c>
      <c r="K23" s="139">
        <f t="shared" si="1"/>
        <v>61.607250000000001</v>
      </c>
      <c r="L23" s="140"/>
    </row>
    <row r="24" spans="1:14" x14ac:dyDescent="0.2">
      <c r="B24" s="57" t="s">
        <v>124</v>
      </c>
      <c r="C24" s="58"/>
      <c r="D24" s="58"/>
      <c r="E24" s="58"/>
      <c r="F24" s="58"/>
      <c r="G24" s="58"/>
      <c r="H24" s="141">
        <f>$H$10*0.05</f>
        <v>13.6905</v>
      </c>
      <c r="I24" s="60">
        <f>H24</f>
        <v>13.6905</v>
      </c>
      <c r="J24" s="138">
        <f t="shared" si="0"/>
        <v>17.113125</v>
      </c>
      <c r="K24" s="139">
        <f t="shared" si="1"/>
        <v>17.113125</v>
      </c>
      <c r="L24" s="140"/>
    </row>
    <row r="25" spans="1:14" ht="13.5" thickBot="1" x14ac:dyDescent="0.25">
      <c r="B25" s="67" t="s">
        <v>125</v>
      </c>
      <c r="C25" s="68"/>
      <c r="D25" s="68"/>
      <c r="E25" s="68"/>
      <c r="F25" s="68"/>
      <c r="G25" s="68"/>
      <c r="H25" s="142">
        <f>$H$10*0.025</f>
        <v>6.8452500000000001</v>
      </c>
      <c r="I25" s="73">
        <f>H25</f>
        <v>6.8452500000000001</v>
      </c>
      <c r="J25" s="143">
        <f t="shared" si="0"/>
        <v>8.5565625000000001</v>
      </c>
      <c r="K25" s="144">
        <f t="shared" si="1"/>
        <v>8.5565625000000001</v>
      </c>
      <c r="L25" s="140"/>
    </row>
    <row r="26" spans="1:14" ht="6" customHeight="1" thickBot="1" x14ac:dyDescent="0.25">
      <c r="H26" s="31"/>
      <c r="I26" s="31"/>
    </row>
    <row r="27" spans="1:14" x14ac:dyDescent="0.2">
      <c r="B27" s="145" t="s">
        <v>176</v>
      </c>
      <c r="C27" s="129"/>
      <c r="D27" s="129"/>
      <c r="E27" s="129"/>
      <c r="F27" s="129"/>
      <c r="G27" s="129"/>
      <c r="H27" s="146" t="s">
        <v>144</v>
      </c>
      <c r="I27" s="146" t="s">
        <v>145</v>
      </c>
      <c r="J27" s="71" t="s">
        <v>146</v>
      </c>
      <c r="K27" s="72" t="s">
        <v>147</v>
      </c>
      <c r="L27" s="14"/>
    </row>
    <row r="28" spans="1:14" ht="15.75" x14ac:dyDescent="0.25">
      <c r="A28" s="119" t="s">
        <v>201</v>
      </c>
      <c r="B28" s="147" t="s">
        <v>148</v>
      </c>
      <c r="C28" s="148"/>
      <c r="D28" s="148"/>
      <c r="E28" s="148"/>
      <c r="F28" s="58"/>
      <c r="G28" s="58" t="s">
        <v>149</v>
      </c>
      <c r="H28" s="149">
        <f>J28*5/38</f>
        <v>26.918421052631583</v>
      </c>
      <c r="I28" s="149">
        <f>H28*2</f>
        <v>53.836842105263166</v>
      </c>
      <c r="J28" s="150">
        <f>F15</f>
        <v>204.58</v>
      </c>
      <c r="K28" s="60">
        <f>J28*5</f>
        <v>1022.9000000000001</v>
      </c>
      <c r="L28" s="121"/>
      <c r="M28" s="31"/>
      <c r="N28" s="31"/>
    </row>
    <row r="29" spans="1:14" ht="15.75" x14ac:dyDescent="0.25">
      <c r="A29" s="119"/>
      <c r="B29" s="57"/>
      <c r="C29" s="58"/>
      <c r="D29" s="58"/>
      <c r="E29" s="58"/>
      <c r="F29" s="58"/>
      <c r="G29" s="58" t="s">
        <v>150</v>
      </c>
      <c r="H29" s="149">
        <f>J29*5/38</f>
        <v>23.255263157894738</v>
      </c>
      <c r="I29" s="149">
        <f>$H29*2</f>
        <v>46.510526315789477</v>
      </c>
      <c r="J29" s="150">
        <f>J28+J49</f>
        <v>176.74</v>
      </c>
      <c r="K29" s="60">
        <f>J29*5</f>
        <v>883.7</v>
      </c>
      <c r="L29" s="121"/>
      <c r="M29" s="31"/>
    </row>
    <row r="30" spans="1:14" ht="13.5" thickBot="1" x14ac:dyDescent="0.25">
      <c r="A30" s="119" t="s">
        <v>202</v>
      </c>
      <c r="B30" s="67" t="s">
        <v>151</v>
      </c>
      <c r="C30" s="68"/>
      <c r="D30" s="68"/>
      <c r="E30" s="68"/>
      <c r="F30" s="68"/>
      <c r="G30" s="68"/>
      <c r="H30" s="151"/>
      <c r="I30" s="69"/>
      <c r="J30" s="69">
        <v>7.94</v>
      </c>
      <c r="K30" s="73"/>
      <c r="L30" s="121"/>
    </row>
    <row r="31" spans="1:14" ht="6" customHeight="1" thickBot="1" x14ac:dyDescent="0.25">
      <c r="H31" s="131"/>
    </row>
    <row r="32" spans="1:14" ht="32.25" thickBot="1" x14ac:dyDescent="0.25">
      <c r="A32">
        <v>19</v>
      </c>
      <c r="B32" s="145" t="s">
        <v>218</v>
      </c>
      <c r="C32" s="117"/>
      <c r="D32" s="117"/>
      <c r="E32" s="117"/>
      <c r="F32" s="117"/>
      <c r="G32" s="117"/>
      <c r="H32" s="152" t="s">
        <v>144</v>
      </c>
      <c r="I32" s="153" t="s">
        <v>145</v>
      </c>
      <c r="J32" s="154" t="s">
        <v>219</v>
      </c>
      <c r="K32" s="155" t="s">
        <v>220</v>
      </c>
      <c r="L32" s="156"/>
    </row>
    <row r="33" spans="1:18" ht="15.75" x14ac:dyDescent="0.25">
      <c r="B33" s="57" t="s">
        <v>152</v>
      </c>
      <c r="C33" s="58"/>
      <c r="D33" s="58"/>
      <c r="E33" s="58"/>
      <c r="F33" s="58"/>
      <c r="G33" s="58"/>
      <c r="H33" s="157">
        <f t="shared" ref="H33:H38" si="2">I33/2</f>
        <v>25.704999999999998</v>
      </c>
      <c r="I33" s="120">
        <v>51.41</v>
      </c>
      <c r="J33" s="59">
        <f t="shared" ref="J33:J38" si="3">I33*4</f>
        <v>205.64</v>
      </c>
      <c r="K33" s="60">
        <f t="shared" ref="K33:K38" si="4">I33*19</f>
        <v>976.79</v>
      </c>
      <c r="L33" s="121"/>
      <c r="M33" s="1165" t="s">
        <v>203</v>
      </c>
      <c r="N33" s="31"/>
      <c r="O33" s="31"/>
      <c r="P33" s="31"/>
      <c r="Q33" s="31">
        <f t="shared" ref="Q33:Q38" si="5">P33-K33</f>
        <v>-976.79</v>
      </c>
    </row>
    <row r="34" spans="1:18" x14ac:dyDescent="0.2">
      <c r="B34" s="57" t="s">
        <v>153</v>
      </c>
      <c r="C34" s="58"/>
      <c r="D34" s="58"/>
      <c r="E34" s="58"/>
      <c r="F34" s="58"/>
      <c r="G34" s="58"/>
      <c r="H34" s="157">
        <f t="shared" si="2"/>
        <v>24.445</v>
      </c>
      <c r="I34" s="158">
        <v>48.89</v>
      </c>
      <c r="J34" s="59">
        <f t="shared" si="3"/>
        <v>195.56</v>
      </c>
      <c r="K34" s="60">
        <f t="shared" si="4"/>
        <v>928.91</v>
      </c>
      <c r="L34" s="121"/>
      <c r="M34" s="1166"/>
      <c r="N34" s="31"/>
      <c r="O34" s="31"/>
      <c r="P34" s="31"/>
      <c r="Q34" s="31">
        <f t="shared" si="5"/>
        <v>-928.91</v>
      </c>
    </row>
    <row r="35" spans="1:18" x14ac:dyDescent="0.2">
      <c r="B35" s="57" t="s">
        <v>154</v>
      </c>
      <c r="C35" s="58"/>
      <c r="D35" s="58"/>
      <c r="E35" s="58"/>
      <c r="F35" s="58"/>
      <c r="G35" s="58"/>
      <c r="H35" s="157">
        <f t="shared" si="2"/>
        <v>23.134499999999999</v>
      </c>
      <c r="I35" s="59">
        <f>I33*0.9</f>
        <v>46.268999999999998</v>
      </c>
      <c r="J35" s="59">
        <f t="shared" si="3"/>
        <v>185.07599999999999</v>
      </c>
      <c r="K35" s="60">
        <f t="shared" si="4"/>
        <v>879.11099999999999</v>
      </c>
      <c r="L35" s="121"/>
      <c r="M35" s="1166"/>
      <c r="N35" s="159"/>
      <c r="O35" s="31"/>
      <c r="P35" s="31"/>
      <c r="Q35" s="31">
        <f t="shared" si="5"/>
        <v>-879.11099999999999</v>
      </c>
    </row>
    <row r="36" spans="1:18" x14ac:dyDescent="0.2">
      <c r="B36" s="57" t="s">
        <v>155</v>
      </c>
      <c r="C36" s="58"/>
      <c r="D36" s="58"/>
      <c r="E36" s="58"/>
      <c r="F36" s="58"/>
      <c r="G36" s="58"/>
      <c r="H36" s="157">
        <f t="shared" si="2"/>
        <v>22.000500000000002</v>
      </c>
      <c r="I36" s="59">
        <f>I34*0.9</f>
        <v>44.001000000000005</v>
      </c>
      <c r="J36" s="59">
        <f t="shared" si="3"/>
        <v>176.00400000000002</v>
      </c>
      <c r="K36" s="60">
        <f t="shared" si="4"/>
        <v>836.01900000000012</v>
      </c>
      <c r="L36" s="121"/>
      <c r="M36" s="1166"/>
      <c r="N36" s="31"/>
      <c r="O36" s="31"/>
      <c r="P36" s="31"/>
      <c r="Q36" s="31">
        <f t="shared" si="5"/>
        <v>-836.01900000000012</v>
      </c>
    </row>
    <row r="37" spans="1:18" x14ac:dyDescent="0.2">
      <c r="B37" s="57" t="s">
        <v>156</v>
      </c>
      <c r="C37" s="58"/>
      <c r="D37" s="58"/>
      <c r="E37" s="58"/>
      <c r="F37" s="58"/>
      <c r="G37" s="58"/>
      <c r="H37" s="157">
        <f t="shared" si="2"/>
        <v>17.993499999999997</v>
      </c>
      <c r="I37" s="59">
        <f>I33*0.7</f>
        <v>35.986999999999995</v>
      </c>
      <c r="J37" s="59">
        <f t="shared" si="3"/>
        <v>143.94799999999998</v>
      </c>
      <c r="K37" s="60">
        <f t="shared" si="4"/>
        <v>683.75299999999993</v>
      </c>
      <c r="L37" s="121"/>
      <c r="M37" s="1166"/>
      <c r="N37" s="31"/>
      <c r="O37" s="31"/>
      <c r="P37" s="31"/>
      <c r="Q37" s="31">
        <f t="shared" si="5"/>
        <v>-683.75299999999993</v>
      </c>
    </row>
    <row r="38" spans="1:18" x14ac:dyDescent="0.2">
      <c r="B38" s="57" t="s">
        <v>157</v>
      </c>
      <c r="C38" s="58"/>
      <c r="D38" s="58"/>
      <c r="E38" s="58"/>
      <c r="F38" s="58"/>
      <c r="G38" s="58"/>
      <c r="H38" s="157">
        <f t="shared" si="2"/>
        <v>17.111499999999999</v>
      </c>
      <c r="I38" s="59">
        <f>I34*0.7</f>
        <v>34.222999999999999</v>
      </c>
      <c r="J38" s="59">
        <f t="shared" si="3"/>
        <v>136.892</v>
      </c>
      <c r="K38" s="60">
        <f t="shared" si="4"/>
        <v>650.23699999999997</v>
      </c>
      <c r="L38" s="121"/>
      <c r="M38" s="1166"/>
      <c r="N38" s="31"/>
      <c r="O38" s="31"/>
      <c r="P38" s="31"/>
      <c r="Q38" s="31">
        <f t="shared" si="5"/>
        <v>-650.23699999999997</v>
      </c>
    </row>
    <row r="39" spans="1:18" ht="13.5" thickBot="1" x14ac:dyDescent="0.25">
      <c r="B39" s="61" t="s">
        <v>158</v>
      </c>
      <c r="C39" s="62"/>
      <c r="D39" s="62"/>
      <c r="E39" s="62"/>
      <c r="F39" s="62"/>
      <c r="G39" s="62"/>
      <c r="H39" s="160"/>
      <c r="I39" s="161">
        <f>J39/4</f>
        <v>-6.96</v>
      </c>
      <c r="J39" s="161">
        <f>J49</f>
        <v>-27.84</v>
      </c>
      <c r="K39" s="162">
        <f>J39*5</f>
        <v>-139.19999999999999</v>
      </c>
      <c r="L39" s="163"/>
      <c r="M39" s="1166"/>
      <c r="N39" s="164"/>
    </row>
    <row r="40" spans="1:18" ht="6" customHeight="1" thickBot="1" x14ac:dyDescent="0.25">
      <c r="M40" s="1166"/>
    </row>
    <row r="41" spans="1:18" ht="13.5" thickBot="1" x14ac:dyDescent="0.25">
      <c r="A41">
        <v>20.11</v>
      </c>
      <c r="B41" s="145" t="s">
        <v>221</v>
      </c>
      <c r="C41" s="117"/>
      <c r="D41" s="117"/>
      <c r="E41" s="117"/>
      <c r="F41" s="117"/>
      <c r="G41" s="117"/>
      <c r="H41" s="65"/>
      <c r="I41" s="66"/>
      <c r="J41" s="66"/>
      <c r="K41" s="75"/>
      <c r="M41" s="1166"/>
    </row>
    <row r="42" spans="1:18" ht="13.5" thickBot="1" x14ac:dyDescent="0.25">
      <c r="B42" s="104" t="s">
        <v>177</v>
      </c>
      <c r="C42" s="165">
        <v>1052.3800000000001</v>
      </c>
      <c r="D42" s="166" t="s">
        <v>159</v>
      </c>
      <c r="E42" s="130" t="s">
        <v>204</v>
      </c>
      <c r="F42" s="167"/>
      <c r="G42" s="1148" t="s">
        <v>205</v>
      </c>
      <c r="H42" s="1148"/>
      <c r="I42" s="1148"/>
      <c r="J42" s="1148"/>
      <c r="K42" s="1149"/>
      <c r="L42" s="168"/>
      <c r="M42" s="1166"/>
    </row>
    <row r="43" spans="1:18" ht="31.5" x14ac:dyDescent="0.2">
      <c r="B43" s="57" t="s">
        <v>160</v>
      </c>
      <c r="C43" s="58"/>
      <c r="D43" s="76">
        <f>E43/152.4</f>
        <v>9.8648293963254599E-2</v>
      </c>
      <c r="E43" s="60">
        <f>C42/70</f>
        <v>15.034000000000001</v>
      </c>
      <c r="F43" s="169"/>
      <c r="G43" s="170"/>
      <c r="H43" s="171" t="s">
        <v>144</v>
      </c>
      <c r="I43" s="172" t="s">
        <v>145</v>
      </c>
      <c r="J43" s="154" t="s">
        <v>219</v>
      </c>
      <c r="K43" s="155" t="s">
        <v>222</v>
      </c>
      <c r="L43" s="156"/>
      <c r="M43" s="1166"/>
    </row>
    <row r="44" spans="1:18" ht="15.75" x14ac:dyDescent="0.25">
      <c r="B44" s="57" t="s">
        <v>161</v>
      </c>
      <c r="C44" s="58"/>
      <c r="D44" s="76">
        <f>E44/152.4</f>
        <v>6.5765529308836404E-2</v>
      </c>
      <c r="E44" s="60">
        <f>E43*2/3</f>
        <v>10.022666666666668</v>
      </c>
      <c r="F44" s="169"/>
      <c r="G44" s="173" t="s">
        <v>149</v>
      </c>
      <c r="H44" s="149">
        <f>I44/2</f>
        <v>27.175000000000001</v>
      </c>
      <c r="I44" s="174">
        <v>54.35</v>
      </c>
      <c r="J44" s="59">
        <f>I44*4</f>
        <v>217.4</v>
      </c>
      <c r="K44" s="60">
        <f>I44*19</f>
        <v>1032.6500000000001</v>
      </c>
      <c r="L44" s="121"/>
      <c r="M44" s="1166"/>
      <c r="N44" s="31"/>
      <c r="O44" s="31"/>
      <c r="P44" s="31"/>
      <c r="Q44" s="31"/>
      <c r="R44" s="31"/>
    </row>
    <row r="45" spans="1:18" ht="16.5" thickBot="1" x14ac:dyDescent="0.3">
      <c r="B45" s="80" t="s">
        <v>162</v>
      </c>
      <c r="C45" s="6"/>
      <c r="D45" s="81"/>
      <c r="E45" s="60">
        <v>0.33253767329716694</v>
      </c>
      <c r="F45" s="169"/>
      <c r="G45" s="175" t="s">
        <v>150</v>
      </c>
      <c r="H45" s="176">
        <f>I45/2</f>
        <v>23.695</v>
      </c>
      <c r="I45" s="177">
        <f>I44+(J49/4)</f>
        <v>47.39</v>
      </c>
      <c r="J45" s="69">
        <f>I45*4</f>
        <v>189.56</v>
      </c>
      <c r="K45" s="73">
        <f>I45*19</f>
        <v>900.41</v>
      </c>
      <c r="L45" s="121"/>
      <c r="M45" s="1167"/>
      <c r="N45" s="31"/>
      <c r="O45" s="31"/>
      <c r="P45" s="31"/>
    </row>
    <row r="46" spans="1:18" ht="13.5" thickBot="1" x14ac:dyDescent="0.25">
      <c r="B46" s="61" t="s">
        <v>163</v>
      </c>
      <c r="C46" s="62"/>
      <c r="D46" s="62"/>
      <c r="E46" s="64"/>
      <c r="F46" s="178"/>
      <c r="G46" s="62"/>
      <c r="H46" s="62"/>
      <c r="I46" s="62"/>
      <c r="J46" s="62"/>
      <c r="K46" s="64"/>
      <c r="M46" s="31"/>
      <c r="N46" s="31"/>
      <c r="O46" s="31"/>
    </row>
    <row r="47" spans="1:18" ht="6" customHeight="1" thickBot="1" x14ac:dyDescent="0.25">
      <c r="G47" s="31"/>
    </row>
    <row r="48" spans="1:18" x14ac:dyDescent="0.2">
      <c r="A48">
        <v>19.2</v>
      </c>
      <c r="B48" s="145" t="s">
        <v>164</v>
      </c>
      <c r="C48" s="117"/>
      <c r="D48" s="66"/>
      <c r="E48" s="66"/>
      <c r="F48" s="66"/>
      <c r="G48" s="66"/>
      <c r="H48" s="66"/>
      <c r="I48" s="66"/>
      <c r="J48" s="66"/>
      <c r="K48" s="75"/>
      <c r="N48" s="31"/>
    </row>
    <row r="49" spans="1:17" ht="16.5" thickBot="1" x14ac:dyDescent="0.3">
      <c r="B49" s="82" t="s">
        <v>165</v>
      </c>
      <c r="C49" s="62"/>
      <c r="D49" s="62"/>
      <c r="E49" s="62"/>
      <c r="F49" s="62"/>
      <c r="G49" s="62"/>
      <c r="H49" s="62"/>
      <c r="I49" s="62"/>
      <c r="J49" s="179">
        <v>-27.84</v>
      </c>
      <c r="K49" s="83" t="s">
        <v>146</v>
      </c>
      <c r="L49" s="180"/>
    </row>
    <row r="50" spans="1:17" ht="6" customHeight="1" thickBot="1" x14ac:dyDescent="0.25"/>
    <row r="51" spans="1:17" x14ac:dyDescent="0.2">
      <c r="A51">
        <v>21</v>
      </c>
      <c r="B51" s="145" t="s">
        <v>187</v>
      </c>
      <c r="C51" s="117"/>
      <c r="D51" s="117"/>
      <c r="E51" s="117"/>
      <c r="F51" s="117"/>
      <c r="G51" s="117"/>
      <c r="H51" s="70"/>
      <c r="I51" s="77"/>
      <c r="J51" s="78" t="s">
        <v>146</v>
      </c>
      <c r="K51" s="79"/>
      <c r="L51" s="181"/>
    </row>
    <row r="52" spans="1:17" ht="16.5" thickBot="1" x14ac:dyDescent="0.3">
      <c r="B52" s="84" t="s">
        <v>166</v>
      </c>
      <c r="C52" s="69">
        <v>15.62</v>
      </c>
      <c r="D52" s="62"/>
      <c r="E52" s="62"/>
      <c r="F52" s="62"/>
      <c r="G52" s="62"/>
      <c r="H52" s="102"/>
      <c r="I52" s="85" t="s">
        <v>167</v>
      </c>
      <c r="J52" s="182">
        <v>221.23</v>
      </c>
      <c r="K52" s="86"/>
      <c r="L52" s="31"/>
    </row>
    <row r="53" spans="1:17" ht="6" customHeight="1" thickBot="1" x14ac:dyDescent="0.25">
      <c r="E53" s="31"/>
      <c r="F53" s="31"/>
    </row>
    <row r="54" spans="1:17" ht="13.5" thickBot="1" x14ac:dyDescent="0.25">
      <c r="A54" s="119" t="s">
        <v>206</v>
      </c>
      <c r="B54" s="183" t="s">
        <v>168</v>
      </c>
      <c r="C54" s="184"/>
      <c r="D54" s="87" t="s">
        <v>150</v>
      </c>
      <c r="E54" s="88">
        <f>H54+J49</f>
        <v>120.50999999999999</v>
      </c>
      <c r="F54" s="185"/>
      <c r="G54" s="87" t="s">
        <v>149</v>
      </c>
      <c r="H54" s="88">
        <v>148.35</v>
      </c>
      <c r="I54" s="186" t="s">
        <v>146</v>
      </c>
      <c r="J54" s="89"/>
      <c r="K54" s="90"/>
      <c r="O54" t="s">
        <v>207</v>
      </c>
      <c r="P54" t="s">
        <v>208</v>
      </c>
      <c r="Q54" t="s">
        <v>209</v>
      </c>
    </row>
    <row r="55" spans="1:17" ht="6" customHeight="1" thickBot="1" x14ac:dyDescent="0.25"/>
    <row r="56" spans="1:17" x14ac:dyDescent="0.2">
      <c r="B56" s="145" t="s">
        <v>169</v>
      </c>
      <c r="C56" s="129"/>
      <c r="D56" s="129"/>
      <c r="E56" s="66"/>
      <c r="F56" s="66"/>
      <c r="G56" s="66"/>
      <c r="H56" s="75"/>
      <c r="N56" t="s">
        <v>210</v>
      </c>
      <c r="O56">
        <v>14.75</v>
      </c>
    </row>
    <row r="57" spans="1:17" ht="14.25" customHeight="1" x14ac:dyDescent="0.2">
      <c r="A57" s="119" t="s">
        <v>211</v>
      </c>
      <c r="B57" s="57" t="s">
        <v>170</v>
      </c>
      <c r="C57" s="58"/>
      <c r="D57" s="58"/>
      <c r="E57" s="58"/>
      <c r="F57" s="58"/>
      <c r="G57" s="91">
        <f>N57*O57</f>
        <v>40.025419999999997</v>
      </c>
      <c r="H57" s="92" t="s">
        <v>171</v>
      </c>
      <c r="N57" s="187">
        <f>259.4%</f>
        <v>2.5939999999999999</v>
      </c>
      <c r="O57">
        <v>15.43</v>
      </c>
      <c r="P57">
        <f>O57-O56</f>
        <v>0.67999999999999972</v>
      </c>
      <c r="Q57" s="188">
        <f>P57/O56</f>
        <v>4.6101694915254218E-2</v>
      </c>
    </row>
    <row r="58" spans="1:17" ht="13.5" thickBot="1" x14ac:dyDescent="0.25">
      <c r="A58">
        <v>46.2</v>
      </c>
      <c r="B58" s="189" t="s">
        <v>212</v>
      </c>
      <c r="C58" s="62"/>
      <c r="D58" s="62"/>
      <c r="E58" s="62"/>
      <c r="F58" s="62"/>
      <c r="G58" s="190">
        <f>N58*O58</f>
        <v>13.208079999999999</v>
      </c>
      <c r="H58" s="64" t="s">
        <v>172</v>
      </c>
      <c r="N58" s="103">
        <v>0.85599999999999998</v>
      </c>
      <c r="O58">
        <v>15.43</v>
      </c>
    </row>
    <row r="59" spans="1:17" ht="6" customHeight="1" thickBot="1" x14ac:dyDescent="0.25"/>
    <row r="60" spans="1:17" x14ac:dyDescent="0.2">
      <c r="A60" t="s">
        <v>213</v>
      </c>
      <c r="B60" s="191" t="s">
        <v>178</v>
      </c>
      <c r="C60" s="117"/>
      <c r="D60" s="117"/>
      <c r="E60" s="117"/>
      <c r="F60" s="117"/>
      <c r="G60" s="117"/>
      <c r="H60" s="192"/>
    </row>
    <row r="61" spans="1:17" ht="13.5" thickBot="1" x14ac:dyDescent="0.25">
      <c r="B61" s="193" t="s">
        <v>223</v>
      </c>
      <c r="C61" s="62"/>
      <c r="D61" s="62"/>
      <c r="E61" s="62"/>
      <c r="F61" s="62"/>
      <c r="G61" s="74">
        <f>N61*O61</f>
        <v>11.8811</v>
      </c>
      <c r="H61" s="64" t="s">
        <v>146</v>
      </c>
      <c r="N61" s="94">
        <v>0.77</v>
      </c>
      <c r="O61">
        <f>O57</f>
        <v>15.43</v>
      </c>
    </row>
    <row r="62" spans="1:17" ht="6" customHeight="1" thickBot="1" x14ac:dyDescent="0.25"/>
    <row r="63" spans="1:17" ht="16.5" thickBot="1" x14ac:dyDescent="0.3">
      <c r="A63" t="s">
        <v>214</v>
      </c>
      <c r="B63" s="194" t="s">
        <v>173</v>
      </c>
      <c r="C63" s="184"/>
      <c r="D63" s="184"/>
      <c r="E63" s="184"/>
      <c r="F63" s="89"/>
      <c r="G63" s="174">
        <v>0.76</v>
      </c>
      <c r="H63" s="90" t="s">
        <v>174</v>
      </c>
      <c r="I63" s="195" t="s">
        <v>179</v>
      </c>
      <c r="J63" s="196"/>
      <c r="K63" s="196"/>
      <c r="L63" s="196"/>
    </row>
    <row r="64" spans="1:17" ht="6" customHeight="1" thickBot="1" x14ac:dyDescent="0.25">
      <c r="G64" s="31"/>
    </row>
    <row r="65" spans="2:14" ht="13.5" thickBot="1" x14ac:dyDescent="0.25">
      <c r="B65" s="183" t="s">
        <v>215</v>
      </c>
      <c r="C65" s="89" t="s">
        <v>216</v>
      </c>
      <c r="D65" s="89"/>
      <c r="E65" s="89"/>
      <c r="F65" s="89"/>
      <c r="G65" s="90"/>
      <c r="H65" s="89"/>
      <c r="I65" s="90"/>
    </row>
    <row r="66" spans="2:14" ht="6" customHeight="1" thickBot="1" x14ac:dyDescent="0.25"/>
    <row r="67" spans="2:14" ht="15" thickBot="1" x14ac:dyDescent="0.25">
      <c r="B67" s="197"/>
      <c r="C67" s="184"/>
      <c r="D67" s="184"/>
      <c r="E67" s="184"/>
      <c r="F67" s="89"/>
      <c r="G67" s="89"/>
      <c r="H67" s="89"/>
      <c r="I67" s="89"/>
      <c r="J67" s="89"/>
      <c r="K67" s="90"/>
    </row>
    <row r="68" spans="2:14" x14ac:dyDescent="0.2">
      <c r="N68" s="31"/>
    </row>
    <row r="70" spans="2:14" ht="15.75" x14ac:dyDescent="0.25">
      <c r="B70" s="1172" t="s">
        <v>224</v>
      </c>
      <c r="C70" s="1172"/>
      <c r="D70" s="1172"/>
      <c r="E70" s="1172"/>
      <c r="F70" s="1172"/>
      <c r="G70" s="1172"/>
      <c r="H70" s="1172"/>
      <c r="I70" s="1172"/>
      <c r="J70" s="1172"/>
    </row>
    <row r="71" spans="2:14" x14ac:dyDescent="0.2">
      <c r="N71" s="198"/>
    </row>
    <row r="74" spans="2:14" x14ac:dyDescent="0.2">
      <c r="N74" s="198"/>
    </row>
    <row r="77" spans="2:14" x14ac:dyDescent="0.2">
      <c r="N77" s="198"/>
    </row>
  </sheetData>
  <mergeCells count="14">
    <mergeCell ref="M33:M45"/>
    <mergeCell ref="D5:I5"/>
    <mergeCell ref="J5:K5"/>
    <mergeCell ref="B1:K1"/>
    <mergeCell ref="B70:J70"/>
    <mergeCell ref="C3:K3"/>
    <mergeCell ref="H17:I17"/>
    <mergeCell ref="B17:C18"/>
    <mergeCell ref="G42:K42"/>
    <mergeCell ref="C4:K4"/>
    <mergeCell ref="C6:K6"/>
    <mergeCell ref="C7:K7"/>
    <mergeCell ref="B15:D15"/>
    <mergeCell ref="J17:K17"/>
  </mergeCells>
  <phoneticPr fontId="33" type="noConversion"/>
  <pageMargins left="0.69" right="0.23622047244094491" top="0.35433070866141736" bottom="0.27559055118110237" header="0.23622047244094491" footer="0.15748031496062992"/>
  <pageSetup scale="84"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D24"/>
  <sheetViews>
    <sheetView topLeftCell="A17" workbookViewId="0">
      <selection activeCell="C24" sqref="C24"/>
    </sheetView>
  </sheetViews>
  <sheetFormatPr defaultRowHeight="12.75" x14ac:dyDescent="0.2"/>
  <cols>
    <col min="2" max="2" width="17.5703125" customWidth="1"/>
  </cols>
  <sheetData>
    <row r="5" spans="2:3" x14ac:dyDescent="0.2">
      <c r="C5" t="s">
        <v>112</v>
      </c>
    </row>
    <row r="6" spans="2:3" x14ac:dyDescent="0.2">
      <c r="B6" t="s">
        <v>34</v>
      </c>
      <c r="C6" s="3">
        <v>180</v>
      </c>
    </row>
    <row r="7" spans="2:3" x14ac:dyDescent="0.2">
      <c r="B7" t="s">
        <v>35</v>
      </c>
      <c r="C7" s="3">
        <v>200</v>
      </c>
    </row>
    <row r="8" spans="2:3" x14ac:dyDescent="0.2">
      <c r="B8" t="s">
        <v>36</v>
      </c>
      <c r="C8" s="3">
        <v>100</v>
      </c>
    </row>
    <row r="9" spans="2:3" x14ac:dyDescent="0.2">
      <c r="B9" t="s">
        <v>37</v>
      </c>
      <c r="C9" s="3">
        <v>120</v>
      </c>
    </row>
    <row r="10" spans="2:3" x14ac:dyDescent="0.2">
      <c r="B10" t="s">
        <v>38</v>
      </c>
      <c r="C10" s="3">
        <v>130</v>
      </c>
    </row>
    <row r="11" spans="2:3" x14ac:dyDescent="0.2">
      <c r="B11" t="s">
        <v>39</v>
      </c>
      <c r="C11" s="3">
        <v>140</v>
      </c>
    </row>
    <row r="12" spans="2:3" x14ac:dyDescent="0.2">
      <c r="B12" t="s">
        <v>40</v>
      </c>
      <c r="C12" s="3"/>
    </row>
    <row r="13" spans="2:3" x14ac:dyDescent="0.2">
      <c r="B13" t="s">
        <v>41</v>
      </c>
      <c r="C13" s="3"/>
    </row>
    <row r="14" spans="2:3" x14ac:dyDescent="0.2">
      <c r="B14" t="s">
        <v>42</v>
      </c>
      <c r="C14" s="3"/>
    </row>
    <row r="15" spans="2:3" x14ac:dyDescent="0.2">
      <c r="B15" t="s">
        <v>43</v>
      </c>
      <c r="C15" s="3"/>
    </row>
    <row r="16" spans="2:3" x14ac:dyDescent="0.2">
      <c r="B16" t="s">
        <v>44</v>
      </c>
      <c r="C16" s="3"/>
    </row>
    <row r="17" spans="2:4" x14ac:dyDescent="0.2">
      <c r="B17" t="s">
        <v>45</v>
      </c>
      <c r="C17" s="3"/>
    </row>
    <row r="18" spans="2:4" x14ac:dyDescent="0.2">
      <c r="B18" t="s">
        <v>46</v>
      </c>
      <c r="C18" s="3"/>
    </row>
    <row r="19" spans="2:4" x14ac:dyDescent="0.2">
      <c r="B19" t="s">
        <v>47</v>
      </c>
      <c r="C19" s="3"/>
    </row>
    <row r="20" spans="2:4" ht="13.5" thickBot="1" x14ac:dyDescent="0.25">
      <c r="C20" s="43">
        <f>SUM(C6:C19)</f>
        <v>870</v>
      </c>
      <c r="D20" t="s">
        <v>48</v>
      </c>
    </row>
    <row r="21" spans="2:4" ht="13.5" thickTop="1" x14ac:dyDescent="0.2"/>
    <row r="22" spans="2:4" x14ac:dyDescent="0.2">
      <c r="B22" t="s">
        <v>49</v>
      </c>
      <c r="C22" s="3">
        <v>6</v>
      </c>
    </row>
    <row r="24" spans="2:4" x14ac:dyDescent="0.2">
      <c r="B24" t="s">
        <v>50</v>
      </c>
      <c r="C24">
        <f>C20/C22</f>
        <v>145</v>
      </c>
    </row>
  </sheetData>
  <sheetProtection sheet="1" objects="1" scenarios="1"/>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56"/>
  <sheetViews>
    <sheetView topLeftCell="A33" workbookViewId="0">
      <selection activeCell="B28" sqref="B28"/>
    </sheetView>
  </sheetViews>
  <sheetFormatPr defaultRowHeight="12.75" x14ac:dyDescent="0.2"/>
  <cols>
    <col min="1" max="1" width="5" style="595" customWidth="1"/>
    <col min="2" max="2" width="21" style="595" customWidth="1"/>
    <col min="3" max="3" width="9.140625" style="595" customWidth="1"/>
    <col min="4" max="4" width="6.7109375" style="595" bestFit="1" customWidth="1"/>
    <col min="5" max="6" width="12.7109375" style="595" bestFit="1" customWidth="1"/>
    <col min="7" max="7" width="16" style="595" bestFit="1" customWidth="1"/>
    <col min="8" max="8" width="12.7109375" style="595" bestFit="1" customWidth="1"/>
    <col min="9" max="9" width="16" style="595" customWidth="1"/>
    <col min="10" max="11" width="9.140625" style="595"/>
    <col min="12" max="12" width="13.85546875" style="595" bestFit="1" customWidth="1"/>
    <col min="13" max="16384" width="9.140625" style="595"/>
  </cols>
  <sheetData>
    <row r="2" spans="2:7" ht="18.75" x14ac:dyDescent="0.3">
      <c r="B2" s="907" t="s">
        <v>84</v>
      </c>
      <c r="C2" s="907"/>
      <c r="D2" s="907"/>
      <c r="E2" s="907"/>
      <c r="F2" s="907"/>
      <c r="G2" s="907"/>
    </row>
    <row r="4" spans="2:7" x14ac:dyDescent="0.2">
      <c r="B4" s="595" t="s">
        <v>25</v>
      </c>
      <c r="C4" s="595" t="s">
        <v>26</v>
      </c>
    </row>
    <row r="5" spans="2:7" x14ac:dyDescent="0.2">
      <c r="B5" s="595" t="s">
        <v>28</v>
      </c>
      <c r="C5" s="595" t="s">
        <v>29</v>
      </c>
    </row>
    <row r="6" spans="2:7" x14ac:dyDescent="0.2">
      <c r="B6" s="686">
        <v>10</v>
      </c>
      <c r="C6" s="687">
        <v>100000</v>
      </c>
      <c r="D6" s="710"/>
    </row>
    <row r="7" spans="2:7" x14ac:dyDescent="0.2">
      <c r="E7" s="621" t="s">
        <v>81</v>
      </c>
      <c r="F7" s="621" t="s">
        <v>81</v>
      </c>
      <c r="G7" s="621" t="s">
        <v>83</v>
      </c>
    </row>
    <row r="8" spans="2:7" x14ac:dyDescent="0.2">
      <c r="E8" s="621"/>
      <c r="F8" s="621" t="s">
        <v>82</v>
      </c>
      <c r="G8" s="621"/>
    </row>
    <row r="9" spans="2:7" x14ac:dyDescent="0.2">
      <c r="B9" s="621" t="s">
        <v>27</v>
      </c>
    </row>
    <row r="10" spans="2:7" x14ac:dyDescent="0.2">
      <c r="B10" s="595" t="s">
        <v>62</v>
      </c>
      <c r="G10" s="688">
        <f>C6*B6</f>
        <v>1000000</v>
      </c>
    </row>
    <row r="11" spans="2:7" x14ac:dyDescent="0.2">
      <c r="B11" s="595" t="s">
        <v>63</v>
      </c>
      <c r="E11" s="664"/>
      <c r="G11" s="689">
        <f>SUM(G10:G10)</f>
        <v>1000000</v>
      </c>
    </row>
    <row r="12" spans="2:7" x14ac:dyDescent="0.2">
      <c r="E12" s="664"/>
    </row>
    <row r="13" spans="2:7" x14ac:dyDescent="0.2">
      <c r="B13" s="621" t="s">
        <v>30</v>
      </c>
    </row>
    <row r="14" spans="2:7" x14ac:dyDescent="0.2">
      <c r="B14" s="595" t="s">
        <v>70</v>
      </c>
      <c r="E14" s="690">
        <v>4000</v>
      </c>
    </row>
    <row r="15" spans="2:7" x14ac:dyDescent="0.2">
      <c r="B15" s="595" t="s">
        <v>71</v>
      </c>
      <c r="E15" s="690">
        <v>500</v>
      </c>
    </row>
    <row r="16" spans="2:7" x14ac:dyDescent="0.2">
      <c r="B16" s="595" t="s">
        <v>72</v>
      </c>
      <c r="E16" s="690">
        <v>360</v>
      </c>
    </row>
    <row r="17" spans="2:6" x14ac:dyDescent="0.2">
      <c r="B17" s="595" t="s">
        <v>67</v>
      </c>
      <c r="E17" s="691">
        <v>1200</v>
      </c>
      <c r="F17" s="697"/>
    </row>
    <row r="18" spans="2:6" x14ac:dyDescent="0.2">
      <c r="B18" s="595" t="s">
        <v>345</v>
      </c>
      <c r="C18" s="595">
        <v>2</v>
      </c>
      <c r="D18" s="595">
        <v>25</v>
      </c>
      <c r="E18" s="691">
        <f>D18*C18*12</f>
        <v>600</v>
      </c>
      <c r="F18" s="697"/>
    </row>
    <row r="19" spans="2:6" x14ac:dyDescent="0.2">
      <c r="B19" s="595" t="s">
        <v>73</v>
      </c>
      <c r="E19" s="690">
        <v>100</v>
      </c>
    </row>
    <row r="20" spans="2:6" x14ac:dyDescent="0.2">
      <c r="B20" s="595" t="s">
        <v>74</v>
      </c>
      <c r="E20" s="691">
        <v>1817.99</v>
      </c>
    </row>
    <row r="21" spans="2:6" x14ac:dyDescent="0.2">
      <c r="B21" s="595" t="s">
        <v>75</v>
      </c>
      <c r="E21" s="691">
        <v>100</v>
      </c>
    </row>
    <row r="22" spans="2:6" x14ac:dyDescent="0.2">
      <c r="B22" s="595" t="s">
        <v>76</v>
      </c>
      <c r="E22" s="691">
        <v>520</v>
      </c>
    </row>
    <row r="23" spans="2:6" x14ac:dyDescent="0.2">
      <c r="B23" s="595" t="s">
        <v>69</v>
      </c>
      <c r="E23" s="691">
        <v>500</v>
      </c>
    </row>
    <row r="24" spans="2:6" x14ac:dyDescent="0.2">
      <c r="B24" s="595" t="s">
        <v>342</v>
      </c>
      <c r="E24" s="595">
        <v>5000</v>
      </c>
    </row>
    <row r="25" spans="2:6" x14ac:dyDescent="0.2">
      <c r="B25" s="595" t="s">
        <v>68</v>
      </c>
      <c r="E25" s="691">
        <v>0</v>
      </c>
    </row>
    <row r="26" spans="2:6" x14ac:dyDescent="0.2">
      <c r="B26" s="595" t="s">
        <v>340</v>
      </c>
      <c r="E26" s="691">
        <v>1500</v>
      </c>
    </row>
    <row r="27" spans="2:6" x14ac:dyDescent="0.2">
      <c r="B27" s="595" t="s">
        <v>315</v>
      </c>
      <c r="E27" s="692">
        <v>900</v>
      </c>
    </row>
    <row r="28" spans="2:6" x14ac:dyDescent="0.2">
      <c r="B28" s="595" t="s">
        <v>319</v>
      </c>
      <c r="E28" s="724">
        <f>Depreciation!M18</f>
        <v>66025</v>
      </c>
    </row>
    <row r="29" spans="2:6" x14ac:dyDescent="0.2">
      <c r="B29" s="595" t="s">
        <v>343</v>
      </c>
      <c r="E29" s="693">
        <v>1500</v>
      </c>
    </row>
    <row r="30" spans="2:6" x14ac:dyDescent="0.2">
      <c r="B30" s="595" t="s">
        <v>344</v>
      </c>
      <c r="C30" s="595">
        <v>8</v>
      </c>
      <c r="D30" s="595">
        <v>40</v>
      </c>
      <c r="E30" s="693">
        <f>C30*D30*52</f>
        <v>16640</v>
      </c>
    </row>
    <row r="31" spans="2:6" x14ac:dyDescent="0.2">
      <c r="B31" s="595" t="s">
        <v>85</v>
      </c>
      <c r="E31" s="693"/>
      <c r="F31" s="694"/>
    </row>
    <row r="32" spans="2:6" x14ac:dyDescent="0.2">
      <c r="B32" s="621" t="s">
        <v>77</v>
      </c>
      <c r="F32" s="695">
        <f>SUM(E14:E31)</f>
        <v>101262.98999999999</v>
      </c>
    </row>
    <row r="33" spans="2:10" x14ac:dyDescent="0.2">
      <c r="E33" s="699"/>
    </row>
    <row r="34" spans="2:10" x14ac:dyDescent="0.2">
      <c r="E34" s="699"/>
      <c r="F34" s="717"/>
    </row>
    <row r="35" spans="2:10" x14ac:dyDescent="0.2">
      <c r="B35" s="595" t="s">
        <v>348</v>
      </c>
      <c r="E35" s="699"/>
      <c r="F35" s="717"/>
    </row>
    <row r="36" spans="2:10" x14ac:dyDescent="0.2">
      <c r="E36" s="699"/>
      <c r="F36" s="717"/>
    </row>
    <row r="37" spans="2:10" x14ac:dyDescent="0.2">
      <c r="B37" s="595" t="s">
        <v>317</v>
      </c>
      <c r="C37" s="595" t="s">
        <v>78</v>
      </c>
      <c r="E37" s="691">
        <f>'Shearing Quote '!H8*'Sample contractor'!C6</f>
        <v>367890</v>
      </c>
      <c r="F37" s="697"/>
    </row>
    <row r="38" spans="2:10" x14ac:dyDescent="0.2">
      <c r="B38" s="595" t="s">
        <v>318</v>
      </c>
      <c r="D38" s="711">
        <v>0.7</v>
      </c>
      <c r="E38" s="691">
        <f>D38*E37</f>
        <v>257522.99999999997</v>
      </c>
      <c r="F38" s="697"/>
    </row>
    <row r="39" spans="2:10" x14ac:dyDescent="0.2">
      <c r="E39" s="691"/>
      <c r="F39" s="697"/>
    </row>
    <row r="40" spans="2:10" x14ac:dyDescent="0.2">
      <c r="C40" s="595" t="s">
        <v>346</v>
      </c>
      <c r="E40" s="719">
        <f>SUM(E37:E39)</f>
        <v>625413</v>
      </c>
      <c r="F40" s="697"/>
    </row>
    <row r="41" spans="2:10" x14ac:dyDescent="0.2">
      <c r="B41" s="595" t="s">
        <v>64</v>
      </c>
      <c r="D41" s="718">
        <v>0.1</v>
      </c>
      <c r="E41" s="691">
        <f>E40*D41</f>
        <v>62541.3</v>
      </c>
      <c r="F41" s="697"/>
    </row>
    <row r="42" spans="2:10" x14ac:dyDescent="0.2">
      <c r="C42" s="595" t="s">
        <v>347</v>
      </c>
      <c r="E42" s="719">
        <f>SUM(E40:E41)</f>
        <v>687954.3</v>
      </c>
      <c r="F42" s="697"/>
    </row>
    <row r="43" spans="2:10" x14ac:dyDescent="0.2">
      <c r="B43" s="595" t="s">
        <v>79</v>
      </c>
      <c r="D43" s="711">
        <v>0.13</v>
      </c>
      <c r="E43" s="691">
        <f>E42*D43</f>
        <v>89434.059000000008</v>
      </c>
      <c r="F43" s="697"/>
    </row>
    <row r="44" spans="2:10" x14ac:dyDescent="0.2">
      <c r="B44" s="595" t="s">
        <v>65</v>
      </c>
      <c r="E44" s="691"/>
      <c r="F44" s="698"/>
    </row>
    <row r="45" spans="2:10" x14ac:dyDescent="0.2">
      <c r="B45" s="595" t="s">
        <v>66</v>
      </c>
      <c r="E45" s="699"/>
      <c r="F45" s="700">
        <f>SUM(E42:E44)</f>
        <v>777388.35900000005</v>
      </c>
    </row>
    <row r="46" spans="2:10" ht="13.5" thickBot="1" x14ac:dyDescent="0.25">
      <c r="B46" s="595" t="s">
        <v>87</v>
      </c>
      <c r="E46" s="701"/>
      <c r="F46" s="702">
        <f>SUM(F10:F45)</f>
        <v>878651.34900000005</v>
      </c>
      <c r="G46" s="697"/>
      <c r="J46" s="664"/>
    </row>
    <row r="47" spans="2:10" ht="13.5" thickTop="1" x14ac:dyDescent="0.2">
      <c r="F47" s="696"/>
      <c r="G47" s="697"/>
      <c r="H47" s="664"/>
      <c r="I47" s="664"/>
      <c r="J47" s="664"/>
    </row>
    <row r="48" spans="2:10" x14ac:dyDescent="0.2">
      <c r="B48" s="703" t="s">
        <v>80</v>
      </c>
      <c r="C48" s="703"/>
      <c r="D48" s="703"/>
      <c r="E48" s="703"/>
      <c r="F48" s="704"/>
      <c r="G48" s="705"/>
      <c r="H48" s="706">
        <f>F32</f>
        <v>101262.98999999999</v>
      </c>
      <c r="I48" s="664"/>
      <c r="J48" s="664"/>
    </row>
    <row r="49" spans="2:8" x14ac:dyDescent="0.2">
      <c r="B49" s="703" t="s">
        <v>31</v>
      </c>
      <c r="C49" s="703"/>
      <c r="D49" s="703"/>
      <c r="E49" s="703"/>
      <c r="F49" s="703"/>
      <c r="G49" s="705"/>
      <c r="H49" s="707">
        <v>32</v>
      </c>
    </row>
    <row r="50" spans="2:8" x14ac:dyDescent="0.2">
      <c r="B50" s="703" t="s">
        <v>59</v>
      </c>
      <c r="C50" s="703"/>
      <c r="D50" s="703"/>
      <c r="E50" s="703"/>
      <c r="F50" s="703"/>
      <c r="G50" s="705"/>
      <c r="H50" s="706">
        <f>H48/H49</f>
        <v>3164.4684374999997</v>
      </c>
    </row>
    <row r="51" spans="2:8" x14ac:dyDescent="0.2">
      <c r="B51" s="703" t="s">
        <v>32</v>
      </c>
      <c r="C51" s="703"/>
      <c r="D51" s="703"/>
      <c r="E51" s="703"/>
      <c r="F51" s="703"/>
      <c r="G51" s="705"/>
      <c r="H51" s="706">
        <f>H50/5</f>
        <v>632.89368749999994</v>
      </c>
    </row>
    <row r="52" spans="2:8" x14ac:dyDescent="0.2">
      <c r="B52" s="703" t="s">
        <v>33</v>
      </c>
      <c r="C52" s="703"/>
      <c r="D52" s="703"/>
      <c r="E52" s="703"/>
      <c r="F52" s="703"/>
      <c r="G52" s="705"/>
      <c r="H52" s="708">
        <f>H48/C6</f>
        <v>1.0126298999999999</v>
      </c>
    </row>
    <row r="53" spans="2:8" x14ac:dyDescent="0.2">
      <c r="G53" s="697"/>
    </row>
    <row r="54" spans="2:8" x14ac:dyDescent="0.2">
      <c r="G54" s="664"/>
    </row>
    <row r="55" spans="2:8" x14ac:dyDescent="0.2">
      <c r="G55" s="709"/>
    </row>
    <row r="56" spans="2:8" ht="18.75" x14ac:dyDescent="0.3">
      <c r="B56" s="595" t="s">
        <v>86</v>
      </c>
      <c r="G56" s="726">
        <f>G11-F46</f>
        <v>121348.65099999995</v>
      </c>
    </row>
  </sheetData>
  <mergeCells count="1">
    <mergeCell ref="B2:G2"/>
  </mergeCells>
  <phoneticPr fontId="3"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05C29-9B35-49C9-A0ED-31FA286FD9D2}">
  <dimension ref="B4:O23"/>
  <sheetViews>
    <sheetView workbookViewId="0">
      <selection activeCell="H24" sqref="H24"/>
    </sheetView>
  </sheetViews>
  <sheetFormatPr defaultRowHeight="12.75" x14ac:dyDescent="0.2"/>
  <cols>
    <col min="2" max="2" width="16.85546875" bestFit="1" customWidth="1"/>
    <col min="3" max="3" width="6.7109375" bestFit="1" customWidth="1"/>
    <col min="7" max="7" width="9.85546875" customWidth="1"/>
    <col min="8" max="8" width="10.85546875" bestFit="1" customWidth="1"/>
    <col min="15" max="15" width="11.28515625" bestFit="1" customWidth="1"/>
  </cols>
  <sheetData>
    <row r="4" spans="2:15" ht="25.5" x14ac:dyDescent="0.2">
      <c r="B4" s="720"/>
      <c r="C4" s="720" t="s">
        <v>60</v>
      </c>
      <c r="D4" s="720" t="s">
        <v>321</v>
      </c>
      <c r="E4" s="720" t="s">
        <v>130</v>
      </c>
      <c r="F4" s="720" t="s">
        <v>322</v>
      </c>
      <c r="G4" s="720" t="s">
        <v>323</v>
      </c>
      <c r="H4" s="720" t="s">
        <v>328</v>
      </c>
      <c r="I4" s="720" t="s">
        <v>331</v>
      </c>
      <c r="J4" s="720" t="s">
        <v>332</v>
      </c>
      <c r="K4" s="720" t="s">
        <v>333</v>
      </c>
      <c r="L4" s="720" t="s">
        <v>334</v>
      </c>
      <c r="M4" s="721"/>
    </row>
    <row r="5" spans="2:15" x14ac:dyDescent="0.2">
      <c r="B5" s="722" t="s">
        <v>324</v>
      </c>
      <c r="C5" s="713">
        <v>1</v>
      </c>
      <c r="D5" s="713">
        <v>0</v>
      </c>
      <c r="E5" s="713">
        <f t="shared" ref="E5:E11" si="0">C5*D5</f>
        <v>0</v>
      </c>
      <c r="F5" s="713">
        <v>5</v>
      </c>
      <c r="G5" s="713">
        <f>E5/F5</f>
        <v>0</v>
      </c>
      <c r="H5" s="713">
        <v>500</v>
      </c>
      <c r="I5" s="713">
        <f>G5+H5</f>
        <v>500</v>
      </c>
      <c r="J5" s="713">
        <v>0</v>
      </c>
      <c r="K5" s="713">
        <v>0</v>
      </c>
      <c r="L5" s="713">
        <f>E5*0.05</f>
        <v>0</v>
      </c>
      <c r="M5" s="713"/>
      <c r="N5" s="712"/>
      <c r="O5" s="712"/>
    </row>
    <row r="6" spans="2:15" x14ac:dyDescent="0.2">
      <c r="B6" s="722" t="s">
        <v>325</v>
      </c>
      <c r="C6" s="713">
        <v>6</v>
      </c>
      <c r="D6" s="713">
        <v>2500</v>
      </c>
      <c r="E6" s="713">
        <f t="shared" si="0"/>
        <v>15000</v>
      </c>
      <c r="F6" s="713">
        <v>5</v>
      </c>
      <c r="G6" s="713">
        <f t="shared" ref="G6:G12" si="1">E6/F6</f>
        <v>3000</v>
      </c>
      <c r="H6" s="713">
        <v>500</v>
      </c>
      <c r="I6" s="713">
        <f t="shared" ref="I6:I12" si="2">G6+H6</f>
        <v>3500</v>
      </c>
      <c r="J6" s="713">
        <v>0</v>
      </c>
      <c r="K6" s="713">
        <v>0</v>
      </c>
      <c r="L6" s="713">
        <f t="shared" ref="L6:L7" si="3">E6*0.05</f>
        <v>750</v>
      </c>
      <c r="M6" s="713"/>
      <c r="N6" s="712"/>
      <c r="O6" s="712"/>
    </row>
    <row r="7" spans="2:15" x14ac:dyDescent="0.2">
      <c r="B7" s="722" t="s">
        <v>326</v>
      </c>
      <c r="C7" s="713">
        <v>1</v>
      </c>
      <c r="D7" s="713">
        <v>1000</v>
      </c>
      <c r="E7" s="713">
        <f t="shared" si="0"/>
        <v>1000</v>
      </c>
      <c r="F7" s="713">
        <v>5</v>
      </c>
      <c r="G7" s="713">
        <f t="shared" si="1"/>
        <v>200</v>
      </c>
      <c r="H7" s="713">
        <v>500</v>
      </c>
      <c r="I7" s="713">
        <f t="shared" si="2"/>
        <v>700</v>
      </c>
      <c r="J7" s="713">
        <v>0</v>
      </c>
      <c r="K7" s="713">
        <v>0</v>
      </c>
      <c r="L7" s="713">
        <f t="shared" si="3"/>
        <v>50</v>
      </c>
      <c r="M7" s="713"/>
      <c r="N7" s="712"/>
      <c r="O7" s="712"/>
    </row>
    <row r="8" spans="2:15" x14ac:dyDescent="0.2">
      <c r="B8" s="722" t="s">
        <v>320</v>
      </c>
      <c r="C8" s="713">
        <v>1</v>
      </c>
      <c r="D8" s="713">
        <v>45000</v>
      </c>
      <c r="E8" s="713">
        <f>C8*D8</f>
        <v>45000</v>
      </c>
      <c r="F8" s="713">
        <v>5</v>
      </c>
      <c r="G8" s="713">
        <f t="shared" si="1"/>
        <v>9000</v>
      </c>
      <c r="H8" s="713">
        <v>1000</v>
      </c>
      <c r="I8" s="713">
        <f t="shared" si="2"/>
        <v>10000</v>
      </c>
      <c r="J8" s="713">
        <v>0</v>
      </c>
      <c r="K8" s="713">
        <f>300*$C8</f>
        <v>300</v>
      </c>
      <c r="L8" s="713">
        <f>300*$C8</f>
        <v>300</v>
      </c>
      <c r="M8" s="713"/>
      <c r="N8" s="712"/>
      <c r="O8" s="712"/>
    </row>
    <row r="9" spans="2:15" x14ac:dyDescent="0.2">
      <c r="B9" s="722" t="s">
        <v>327</v>
      </c>
      <c r="C9" s="713">
        <v>1</v>
      </c>
      <c r="D9" s="713">
        <v>20000</v>
      </c>
      <c r="E9" s="713">
        <f t="shared" si="0"/>
        <v>20000</v>
      </c>
      <c r="F9" s="713">
        <v>5</v>
      </c>
      <c r="G9" s="713">
        <f t="shared" si="1"/>
        <v>4000</v>
      </c>
      <c r="H9" s="713">
        <f>1000*C9</f>
        <v>1000</v>
      </c>
      <c r="I9" s="713">
        <f t="shared" si="2"/>
        <v>5000</v>
      </c>
      <c r="J9" s="713">
        <v>0</v>
      </c>
      <c r="K9" s="713">
        <f>300*$C9</f>
        <v>300</v>
      </c>
      <c r="L9" s="713">
        <f>300*$C9</f>
        <v>300</v>
      </c>
      <c r="M9" s="713"/>
      <c r="N9" s="712"/>
      <c r="O9" s="712"/>
    </row>
    <row r="10" spans="2:15" x14ac:dyDescent="0.2">
      <c r="B10" s="722" t="s">
        <v>329</v>
      </c>
      <c r="C10" s="713">
        <v>1</v>
      </c>
      <c r="D10" s="713">
        <v>100000</v>
      </c>
      <c r="E10" s="713">
        <f t="shared" si="0"/>
        <v>100000</v>
      </c>
      <c r="F10" s="713">
        <v>4</v>
      </c>
      <c r="G10" s="713">
        <f t="shared" si="1"/>
        <v>25000</v>
      </c>
      <c r="H10" s="713">
        <f>2000*C10</f>
        <v>2000</v>
      </c>
      <c r="I10" s="713">
        <f t="shared" si="2"/>
        <v>27000</v>
      </c>
      <c r="J10" s="713">
        <f>(50000/10*2)*C10</f>
        <v>10000</v>
      </c>
      <c r="K10" s="713">
        <f>700*C10</f>
        <v>700</v>
      </c>
      <c r="L10" s="713">
        <f>700*C10</f>
        <v>700</v>
      </c>
      <c r="M10" s="713"/>
      <c r="N10" s="712"/>
      <c r="O10" s="712"/>
    </row>
    <row r="11" spans="2:15" x14ac:dyDescent="0.2">
      <c r="B11" s="722" t="s">
        <v>341</v>
      </c>
      <c r="C11" s="713">
        <v>2</v>
      </c>
      <c r="D11" s="713">
        <v>1500</v>
      </c>
      <c r="E11" s="713">
        <f t="shared" si="0"/>
        <v>3000</v>
      </c>
      <c r="F11" s="713">
        <v>3</v>
      </c>
      <c r="G11" s="713">
        <f t="shared" si="1"/>
        <v>1000</v>
      </c>
      <c r="H11" s="713">
        <f>100*C11</f>
        <v>200</v>
      </c>
      <c r="I11" s="713">
        <f t="shared" si="2"/>
        <v>1200</v>
      </c>
      <c r="J11" s="713"/>
      <c r="K11" s="713"/>
      <c r="L11" s="713"/>
      <c r="M11" s="713"/>
      <c r="N11" s="712"/>
      <c r="O11" s="712"/>
    </row>
    <row r="12" spans="2:15" x14ac:dyDescent="0.2">
      <c r="B12" s="722" t="s">
        <v>330</v>
      </c>
      <c r="C12" s="713">
        <v>1</v>
      </c>
      <c r="D12" s="713">
        <v>0</v>
      </c>
      <c r="E12" s="713">
        <v>500</v>
      </c>
      <c r="F12" s="713">
        <v>1</v>
      </c>
      <c r="G12" s="713">
        <f t="shared" si="1"/>
        <v>500</v>
      </c>
      <c r="H12" s="713"/>
      <c r="I12" s="713">
        <f t="shared" si="2"/>
        <v>500</v>
      </c>
      <c r="J12" s="713"/>
      <c r="K12" s="713"/>
      <c r="L12" s="713"/>
      <c r="M12" s="713"/>
      <c r="N12" s="712"/>
      <c r="O12" s="712"/>
    </row>
    <row r="13" spans="2:15" x14ac:dyDescent="0.2">
      <c r="B13" s="722"/>
      <c r="C13" s="713"/>
      <c r="D13" s="713"/>
      <c r="F13" s="713"/>
      <c r="G13" s="713"/>
      <c r="H13" s="713"/>
      <c r="I13" s="713"/>
      <c r="J13" s="713"/>
      <c r="K13" s="713"/>
      <c r="L13" s="713"/>
      <c r="M13" s="713"/>
      <c r="N13" s="712"/>
      <c r="O13" s="712"/>
    </row>
    <row r="14" spans="2:15" x14ac:dyDescent="0.2">
      <c r="B14" s="722" t="s">
        <v>336</v>
      </c>
      <c r="C14" s="714">
        <v>0.05</v>
      </c>
      <c r="D14" s="713"/>
      <c r="E14" s="713"/>
      <c r="F14" s="713"/>
      <c r="G14" s="713"/>
      <c r="H14" s="713"/>
      <c r="I14" s="713">
        <f>C14*E17</f>
        <v>9225</v>
      </c>
      <c r="J14" s="713"/>
      <c r="K14" s="713"/>
      <c r="L14" s="713"/>
      <c r="M14" s="713"/>
      <c r="N14" s="712"/>
      <c r="O14" s="712"/>
    </row>
    <row r="15" spans="2:15" x14ac:dyDescent="0.2">
      <c r="B15" s="722" t="s">
        <v>108</v>
      </c>
      <c r="C15" s="713"/>
      <c r="D15" s="713"/>
      <c r="E15" s="713"/>
      <c r="F15" s="713"/>
      <c r="G15" s="713"/>
      <c r="H15" s="713"/>
      <c r="I15" s="713"/>
      <c r="J15" s="713"/>
      <c r="K15" s="713"/>
      <c r="L15" s="713"/>
      <c r="M15" s="713"/>
      <c r="N15" s="712"/>
      <c r="O15" s="712"/>
    </row>
    <row r="16" spans="2:15" x14ac:dyDescent="0.2">
      <c r="B16" s="722" t="s">
        <v>335</v>
      </c>
      <c r="C16" s="713"/>
      <c r="D16" s="713"/>
      <c r="E16" s="713"/>
      <c r="F16" s="713"/>
      <c r="G16" s="713"/>
      <c r="H16" s="713"/>
      <c r="I16" s="713"/>
      <c r="J16" s="713">
        <f>J10/-2</f>
        <v>-5000</v>
      </c>
      <c r="K16" s="713"/>
      <c r="L16" s="713"/>
      <c r="M16" s="713"/>
      <c r="N16" s="712"/>
      <c r="O16" s="712"/>
    </row>
    <row r="17" spans="2:15" x14ac:dyDescent="0.2">
      <c r="B17" s="707"/>
      <c r="C17" s="707"/>
      <c r="D17" s="707"/>
      <c r="E17" s="723">
        <f>SUM(E5:E16)</f>
        <v>184500</v>
      </c>
      <c r="F17" s="723"/>
      <c r="G17" s="723">
        <f t="shared" ref="G17" si="4">SUM(G5:G16)</f>
        <v>42700</v>
      </c>
      <c r="H17" s="723">
        <f t="shared" ref="H17" si="5">SUM(H5:H16)</f>
        <v>5700</v>
      </c>
      <c r="I17" s="715">
        <f>SUM(I5:I16)</f>
        <v>57625</v>
      </c>
      <c r="J17" s="715">
        <f>SUM(J5:J16)</f>
        <v>5000</v>
      </c>
      <c r="K17" s="715">
        <f>SUM(K5:K16)</f>
        <v>1300</v>
      </c>
      <c r="L17" s="715">
        <f>SUM(L5:L16)</f>
        <v>2100</v>
      </c>
      <c r="M17" s="6"/>
      <c r="N17" s="712"/>
      <c r="O17" s="712"/>
    </row>
    <row r="18" spans="2:15" x14ac:dyDescent="0.2">
      <c r="B18" s="6"/>
      <c r="C18" s="6"/>
      <c r="D18" s="6"/>
      <c r="E18" s="6"/>
      <c r="F18" s="6"/>
      <c r="G18" s="6"/>
      <c r="H18" s="6"/>
      <c r="I18" s="6"/>
      <c r="J18" s="6"/>
      <c r="K18" s="6"/>
      <c r="L18" s="6"/>
      <c r="M18" s="716">
        <f>SUM(I17:L17)</f>
        <v>66025</v>
      </c>
    </row>
    <row r="19" spans="2:15" x14ac:dyDescent="0.2">
      <c r="K19" s="707" t="s">
        <v>337</v>
      </c>
      <c r="L19" s="713">
        <f>'Sample contractor'!C6</f>
        <v>100000</v>
      </c>
      <c r="M19" s="838">
        <f>$M$18/L19</f>
        <v>0.66025</v>
      </c>
    </row>
    <row r="20" spans="2:15" x14ac:dyDescent="0.2">
      <c r="K20" s="707" t="s">
        <v>338</v>
      </c>
      <c r="L20" s="713">
        <v>40</v>
      </c>
      <c r="M20" s="713">
        <f>$M$18/L20</f>
        <v>1650.625</v>
      </c>
    </row>
    <row r="21" spans="2:15" x14ac:dyDescent="0.2">
      <c r="K21" s="707" t="s">
        <v>339</v>
      </c>
      <c r="L21" s="713">
        <f>L20*5</f>
        <v>200</v>
      </c>
      <c r="M21" s="713">
        <f t="shared" ref="M21" si="6">$M$18/L21</f>
        <v>330.125</v>
      </c>
    </row>
    <row r="22" spans="2:15" x14ac:dyDescent="0.2">
      <c r="K22" s="707"/>
      <c r="L22" s="713"/>
      <c r="M22" s="713"/>
    </row>
    <row r="23" spans="2:15" x14ac:dyDescent="0.2">
      <c r="K23" s="707"/>
      <c r="L23" s="713"/>
      <c r="M23" s="7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
  <sheetViews>
    <sheetView topLeftCell="B73" zoomScaleNormal="100" workbookViewId="0">
      <selection activeCell="G76" sqref="G76"/>
    </sheetView>
  </sheetViews>
  <sheetFormatPr defaultRowHeight="12.75" x14ac:dyDescent="0.2"/>
  <cols>
    <col min="1" max="1" width="3.140625" customWidth="1"/>
    <col min="2" max="2" width="25.28515625" customWidth="1"/>
    <col min="3" max="3" width="2.85546875" customWidth="1"/>
    <col min="4" max="4" width="6.85546875" customWidth="1"/>
    <col min="5" max="5" width="3.42578125" customWidth="1"/>
    <col min="6" max="6" width="9.28515625" customWidth="1"/>
    <col min="7" max="7" width="10" customWidth="1"/>
    <col min="8" max="8" width="10.7109375" customWidth="1"/>
    <col min="9" max="9" width="12.5703125" customWidth="1"/>
    <col min="10" max="10" width="12" bestFit="1" customWidth="1"/>
    <col min="11" max="11" width="13" customWidth="1"/>
    <col min="12" max="12" width="3.140625" customWidth="1"/>
    <col min="13" max="13" width="11.7109375" bestFit="1" customWidth="1"/>
  </cols>
  <sheetData>
    <row r="1" spans="1:12" x14ac:dyDescent="0.2">
      <c r="A1" s="7"/>
      <c r="B1" s="7"/>
      <c r="C1" s="7"/>
      <c r="D1" s="7"/>
      <c r="E1" s="7"/>
      <c r="F1" s="7"/>
      <c r="G1" s="7"/>
      <c r="H1" s="7"/>
      <c r="I1" s="7"/>
      <c r="J1" s="7"/>
      <c r="K1" s="7"/>
      <c r="L1" s="7"/>
    </row>
    <row r="2" spans="1:12" ht="18" x14ac:dyDescent="0.25">
      <c r="A2" s="7"/>
      <c r="B2" s="908" t="s">
        <v>88</v>
      </c>
      <c r="C2" s="908"/>
      <c r="D2" s="908"/>
      <c r="E2" s="908"/>
      <c r="F2" s="908"/>
      <c r="G2" s="908"/>
      <c r="H2" s="908"/>
      <c r="I2" s="908"/>
      <c r="J2" s="908"/>
      <c r="K2" s="908"/>
      <c r="L2" s="7"/>
    </row>
    <row r="3" spans="1:12" ht="6.75" customHeight="1" x14ac:dyDescent="0.25">
      <c r="A3" s="7"/>
      <c r="B3" s="9"/>
      <c r="C3" s="9"/>
      <c r="D3" s="9"/>
      <c r="E3" s="9"/>
      <c r="F3" s="9"/>
      <c r="G3" s="9"/>
      <c r="H3" s="9"/>
      <c r="I3" s="9"/>
      <c r="J3" s="9"/>
      <c r="K3" s="9"/>
      <c r="L3" s="7"/>
    </row>
    <row r="4" spans="1:12" ht="18" x14ac:dyDescent="0.25">
      <c r="A4" s="7"/>
      <c r="B4" s="10" t="s">
        <v>104</v>
      </c>
      <c r="C4" s="8"/>
      <c r="D4" s="8"/>
      <c r="E4" s="8"/>
      <c r="F4" s="8"/>
      <c r="G4" s="8"/>
      <c r="H4" s="9"/>
      <c r="I4" s="10"/>
      <c r="J4" s="10" t="s">
        <v>107</v>
      </c>
      <c r="K4" s="9"/>
      <c r="L4" s="7"/>
    </row>
    <row r="5" spans="1:12" x14ac:dyDescent="0.2">
      <c r="A5" s="7"/>
      <c r="B5" s="11"/>
      <c r="C5" s="11"/>
      <c r="D5" s="11"/>
      <c r="E5" s="11"/>
      <c r="F5" s="11"/>
      <c r="G5" s="11"/>
      <c r="H5" s="12" t="s">
        <v>105</v>
      </c>
      <c r="J5" s="555">
        <f>'Shearing Quote '!J5</f>
        <v>0</v>
      </c>
      <c r="K5" s="7"/>
      <c r="L5" s="7"/>
    </row>
    <row r="6" spans="1:12" x14ac:dyDescent="0.2">
      <c r="A6" s="7"/>
      <c r="B6" s="11"/>
      <c r="C6" s="11"/>
      <c r="D6" s="11"/>
      <c r="E6" s="11"/>
      <c r="F6" s="11"/>
      <c r="G6" s="12" t="s">
        <v>60</v>
      </c>
      <c r="H6" s="11"/>
      <c r="I6" s="11"/>
      <c r="J6" s="7"/>
      <c r="K6" s="14" t="s">
        <v>20</v>
      </c>
      <c r="L6" s="7"/>
    </row>
    <row r="7" spans="1:12" ht="7.5" customHeight="1" x14ac:dyDescent="0.2">
      <c r="A7" s="7"/>
      <c r="B7" s="7"/>
      <c r="C7" s="7"/>
      <c r="D7" s="7"/>
      <c r="E7" s="7"/>
      <c r="F7" s="7"/>
      <c r="G7" s="7"/>
      <c r="H7" s="7"/>
      <c r="I7" s="7"/>
      <c r="J7" s="7"/>
      <c r="L7" s="7"/>
    </row>
    <row r="8" spans="1:12" ht="12.75" customHeight="1" x14ac:dyDescent="0.2">
      <c r="A8" s="7"/>
      <c r="B8" s="7"/>
      <c r="E8" s="7"/>
      <c r="F8" s="909" t="s">
        <v>117</v>
      </c>
      <c r="G8" s="909"/>
      <c r="H8" s="909" t="s">
        <v>126</v>
      </c>
      <c r="I8" s="909"/>
      <c r="J8" s="7"/>
      <c r="L8" s="7"/>
    </row>
    <row r="9" spans="1:12" ht="12.75" customHeight="1" x14ac:dyDescent="0.2">
      <c r="A9" s="7"/>
      <c r="B9" s="7"/>
      <c r="E9" s="47"/>
      <c r="F9" s="48" t="s">
        <v>127</v>
      </c>
      <c r="G9" s="49" t="s">
        <v>118</v>
      </c>
      <c r="H9" s="48" t="s">
        <v>127</v>
      </c>
      <c r="I9" s="49" t="s">
        <v>118</v>
      </c>
      <c r="J9" s="7"/>
      <c r="L9" s="7"/>
    </row>
    <row r="10" spans="1:12" x14ac:dyDescent="0.2">
      <c r="A10" s="7"/>
      <c r="B10" s="50" t="s">
        <v>119</v>
      </c>
      <c r="E10" s="7"/>
      <c r="F10" s="3">
        <v>5000</v>
      </c>
      <c r="G10" s="3">
        <v>0</v>
      </c>
      <c r="H10" s="358">
        <f>'Shearing Quote '!$H$8*0.29*100</f>
        <v>106.68809999999999</v>
      </c>
      <c r="I10" s="216">
        <f>'AWARD 2015'!I20</f>
        <v>71.757499999999993</v>
      </c>
      <c r="J10" s="7"/>
      <c r="K10" s="2">
        <f>((F10*H10)+(G10*I10))/100</f>
        <v>5334.4049999999997</v>
      </c>
      <c r="L10" s="7"/>
    </row>
    <row r="11" spans="1:12" x14ac:dyDescent="0.2">
      <c r="A11" s="7"/>
      <c r="B11" s="50" t="s">
        <v>120</v>
      </c>
      <c r="E11" s="7"/>
      <c r="F11" s="3">
        <v>0</v>
      </c>
      <c r="G11" s="3">
        <v>0</v>
      </c>
      <c r="H11" s="358">
        <f>'Shearing Quote '!$H$8*0.23*100</f>
        <v>84.614700000000013</v>
      </c>
      <c r="I11" s="216">
        <f>'Shearing Quote '!H8*0.2*100</f>
        <v>73.578000000000003</v>
      </c>
      <c r="J11" s="7"/>
      <c r="K11" s="2">
        <f t="shared" ref="K11:K16" si="0">((F11*H11)+(G11*I11))/100</f>
        <v>0</v>
      </c>
      <c r="L11" s="7"/>
    </row>
    <row r="12" spans="1:12" x14ac:dyDescent="0.2">
      <c r="A12" s="7"/>
      <c r="B12" s="50" t="s">
        <v>121</v>
      </c>
      <c r="E12" s="7"/>
      <c r="F12" s="3">
        <v>0</v>
      </c>
      <c r="G12" s="3">
        <v>0</v>
      </c>
      <c r="H12" s="358">
        <f>'Shearing Quote '!H8*0.11*100</f>
        <v>40.4679</v>
      </c>
      <c r="I12" s="216">
        <f>H12</f>
        <v>40.4679</v>
      </c>
      <c r="J12" s="7"/>
      <c r="K12" s="2">
        <f t="shared" si="0"/>
        <v>0</v>
      </c>
      <c r="L12" s="7"/>
    </row>
    <row r="13" spans="1:12" x14ac:dyDescent="0.2">
      <c r="A13" s="7"/>
      <c r="B13" s="50" t="s">
        <v>122</v>
      </c>
      <c r="E13" s="7"/>
      <c r="F13" s="3">
        <v>0</v>
      </c>
      <c r="G13" s="3">
        <v>0</v>
      </c>
      <c r="H13" s="358">
        <f>'Shearing Quote '!H8*0.03*100</f>
        <v>11.0367</v>
      </c>
      <c r="I13" s="216">
        <f>H13</f>
        <v>11.0367</v>
      </c>
      <c r="J13" s="7"/>
      <c r="K13" s="2">
        <f t="shared" si="0"/>
        <v>0</v>
      </c>
      <c r="L13" s="7"/>
    </row>
    <row r="14" spans="1:12" x14ac:dyDescent="0.2">
      <c r="A14" s="7"/>
      <c r="B14" s="50" t="s">
        <v>123</v>
      </c>
      <c r="E14" s="7"/>
      <c r="F14" s="3">
        <v>0</v>
      </c>
      <c r="G14" s="3">
        <v>0</v>
      </c>
      <c r="H14" s="358">
        <f>'Shearing Quote '!H8*0.18*100</f>
        <v>66.220199999999991</v>
      </c>
      <c r="I14" s="216">
        <f>H14</f>
        <v>66.220199999999991</v>
      </c>
      <c r="J14" s="7"/>
      <c r="K14" s="2">
        <f t="shared" si="0"/>
        <v>0</v>
      </c>
      <c r="L14" s="7"/>
    </row>
    <row r="15" spans="1:12" ht="14.25" customHeight="1" x14ac:dyDescent="0.2">
      <c r="A15" s="7"/>
      <c r="B15" s="50" t="s">
        <v>124</v>
      </c>
      <c r="E15" s="7"/>
      <c r="F15" s="3">
        <v>0</v>
      </c>
      <c r="G15" s="3">
        <v>0</v>
      </c>
      <c r="H15" s="358">
        <f>'Shearing Quote '!H8*0.05*100</f>
        <v>18.394500000000001</v>
      </c>
      <c r="I15" s="216">
        <f>H15</f>
        <v>18.394500000000001</v>
      </c>
      <c r="J15" s="7"/>
      <c r="K15" s="2">
        <f t="shared" si="0"/>
        <v>0</v>
      </c>
      <c r="L15" s="7"/>
    </row>
    <row r="16" spans="1:12" ht="13.5" thickBot="1" x14ac:dyDescent="0.25">
      <c r="A16" s="7"/>
      <c r="B16" s="50" t="s">
        <v>125</v>
      </c>
      <c r="E16" s="7"/>
      <c r="F16" s="3">
        <v>0</v>
      </c>
      <c r="G16" s="3">
        <v>0</v>
      </c>
      <c r="H16" s="359">
        <f>'Shearing Quote '!H8*0.025*100</f>
        <v>9.1972500000000004</v>
      </c>
      <c r="I16" s="360">
        <f>H16</f>
        <v>9.1972500000000004</v>
      </c>
      <c r="J16" s="7"/>
      <c r="K16" s="2">
        <f t="shared" si="0"/>
        <v>0</v>
      </c>
      <c r="L16" s="7"/>
    </row>
    <row r="17" spans="1:16" x14ac:dyDescent="0.2">
      <c r="A17" s="7"/>
      <c r="B17" s="51" t="s">
        <v>128</v>
      </c>
      <c r="E17" s="7"/>
      <c r="F17" s="13">
        <f>SUM(F10:F16)</f>
        <v>5000</v>
      </c>
      <c r="G17" s="13">
        <f>SUM(G10:G16)</f>
        <v>0</v>
      </c>
      <c r="H17" s="31"/>
      <c r="I17" s="31"/>
      <c r="J17" s="7"/>
      <c r="K17" s="2"/>
      <c r="L17" s="7"/>
    </row>
    <row r="18" spans="1:16" ht="7.5" customHeight="1" x14ac:dyDescent="0.2">
      <c r="A18" s="7"/>
      <c r="B18" s="7"/>
      <c r="C18" s="7"/>
      <c r="D18" s="7"/>
      <c r="E18" s="7"/>
      <c r="F18" s="7"/>
      <c r="G18" s="7"/>
      <c r="H18" s="7"/>
      <c r="I18" s="7"/>
      <c r="J18" s="7"/>
      <c r="K18" s="7"/>
      <c r="L18" s="7"/>
    </row>
    <row r="19" spans="1:16" x14ac:dyDescent="0.2">
      <c r="A19" s="7"/>
      <c r="B19" t="s">
        <v>114</v>
      </c>
      <c r="F19" s="7"/>
      <c r="G19" s="3">
        <v>4</v>
      </c>
      <c r="H19" s="7"/>
      <c r="I19" s="7"/>
      <c r="J19" s="7"/>
      <c r="K19" s="7"/>
      <c r="L19" s="7"/>
    </row>
    <row r="20" spans="1:16" x14ac:dyDescent="0.2">
      <c r="A20" s="7"/>
      <c r="B20" t="s">
        <v>113</v>
      </c>
      <c r="F20" s="7"/>
      <c r="G20" s="3">
        <v>500</v>
      </c>
      <c r="H20" s="16"/>
      <c r="I20" s="7"/>
      <c r="J20" s="7"/>
      <c r="K20" s="17"/>
      <c r="L20" s="7"/>
    </row>
    <row r="21" spans="1:16" ht="7.5" customHeight="1" x14ac:dyDescent="0.2">
      <c r="A21" s="7"/>
      <c r="B21" s="7"/>
      <c r="C21" s="7"/>
      <c r="D21" s="7"/>
      <c r="E21" s="7"/>
      <c r="F21" s="7"/>
      <c r="G21" s="7"/>
      <c r="H21" s="7"/>
      <c r="I21" s="7"/>
      <c r="J21" s="7"/>
      <c r="K21" s="7"/>
      <c r="L21" s="7"/>
    </row>
    <row r="22" spans="1:16" x14ac:dyDescent="0.2">
      <c r="A22" s="7"/>
      <c r="B22" t="s">
        <v>9</v>
      </c>
      <c r="F22" s="7"/>
      <c r="G22" s="18">
        <f>EVEN(ROUNDUP((F17+G17)/G20/G19*4,0))</f>
        <v>10</v>
      </c>
      <c r="H22" s="16" t="s">
        <v>108</v>
      </c>
      <c r="I22" s="7"/>
      <c r="J22" s="7"/>
      <c r="K22" s="7"/>
      <c r="L22" s="7"/>
    </row>
    <row r="23" spans="1:16" x14ac:dyDescent="0.2">
      <c r="A23" s="7"/>
      <c r="B23" t="s">
        <v>13</v>
      </c>
      <c r="F23" s="7"/>
      <c r="G23" s="18">
        <f>(ROUNDUP(G22/4*1,0))</f>
        <v>3</v>
      </c>
      <c r="H23" s="7"/>
      <c r="I23" s="7"/>
      <c r="J23" s="7"/>
      <c r="K23" s="7"/>
      <c r="L23" s="7"/>
    </row>
    <row r="24" spans="1:16" x14ac:dyDescent="0.2">
      <c r="A24" s="7"/>
      <c r="B24" t="s">
        <v>2</v>
      </c>
      <c r="F24" s="7"/>
      <c r="G24" s="3">
        <v>2</v>
      </c>
      <c r="H24" s="357">
        <f>'Shearing Quote '!H18</f>
        <v>69.66</v>
      </c>
      <c r="I24" s="15" t="s">
        <v>18</v>
      </c>
      <c r="J24" s="7"/>
      <c r="K24" s="2">
        <f>G24*H24*G22</f>
        <v>1393.1999999999998</v>
      </c>
      <c r="L24" s="7"/>
      <c r="M24" s="2"/>
      <c r="N24" s="2"/>
      <c r="P24" s="1"/>
    </row>
    <row r="25" spans="1:16" ht="7.5" customHeight="1" x14ac:dyDescent="0.2">
      <c r="A25" s="7"/>
      <c r="B25" s="7"/>
      <c r="C25" s="7"/>
      <c r="D25" s="7"/>
      <c r="E25" s="7"/>
      <c r="F25" s="7"/>
      <c r="G25" s="7"/>
      <c r="H25" s="7"/>
      <c r="I25" s="7"/>
      <c r="J25" s="7"/>
      <c r="K25" s="20"/>
      <c r="L25" s="7"/>
    </row>
    <row r="26" spans="1:16" x14ac:dyDescent="0.2">
      <c r="A26" s="7"/>
      <c r="B26" t="s">
        <v>3</v>
      </c>
      <c r="F26" s="7"/>
      <c r="G26" s="3">
        <v>1</v>
      </c>
      <c r="H26" s="357">
        <f>H24</f>
        <v>69.66</v>
      </c>
      <c r="I26" s="15" t="s">
        <v>18</v>
      </c>
      <c r="J26" s="7"/>
      <c r="K26" s="2">
        <f>G26*H26*$G$22</f>
        <v>696.59999999999991</v>
      </c>
      <c r="L26" s="7"/>
    </row>
    <row r="27" spans="1:16" ht="7.5" customHeight="1" x14ac:dyDescent="0.2">
      <c r="A27" s="7"/>
      <c r="B27" s="7"/>
      <c r="C27" s="7"/>
      <c r="D27" s="7"/>
      <c r="E27" s="7"/>
      <c r="F27" s="7"/>
      <c r="G27" s="7"/>
      <c r="H27" s="7"/>
      <c r="I27" s="7"/>
      <c r="J27" s="7"/>
      <c r="K27" s="20"/>
      <c r="L27" s="7"/>
    </row>
    <row r="28" spans="1:16" x14ac:dyDescent="0.2">
      <c r="A28" s="7"/>
      <c r="B28" t="s">
        <v>6</v>
      </c>
      <c r="F28" s="7"/>
      <c r="G28" s="3">
        <v>1</v>
      </c>
      <c r="H28" s="357">
        <f>'Shearing Quote '!H22</f>
        <v>73.78</v>
      </c>
      <c r="I28" s="15" t="s">
        <v>18</v>
      </c>
      <c r="J28" s="1">
        <f>G28*H28*$G$22</f>
        <v>737.8</v>
      </c>
      <c r="K28" s="2">
        <f>J28</f>
        <v>737.8</v>
      </c>
      <c r="L28" s="7"/>
    </row>
    <row r="29" spans="1:16" x14ac:dyDescent="0.2">
      <c r="A29" s="7"/>
      <c r="B29" s="15"/>
      <c r="C29" t="s">
        <v>116</v>
      </c>
      <c r="F29" s="7"/>
      <c r="G29" s="3">
        <v>0.5</v>
      </c>
      <c r="H29" s="361">
        <f>'Shearing Quote '!H23</f>
        <v>9.7600000000000006E-2</v>
      </c>
      <c r="I29" s="44" t="s">
        <v>14</v>
      </c>
      <c r="J29" s="45">
        <f>G29*H29*H10</f>
        <v>5.2063792800000002</v>
      </c>
      <c r="K29" s="46"/>
      <c r="L29" s="7"/>
    </row>
    <row r="30" spans="1:16" x14ac:dyDescent="0.2">
      <c r="A30" s="7"/>
      <c r="C30" t="s">
        <v>101</v>
      </c>
      <c r="F30" s="7"/>
      <c r="G30" s="3">
        <v>180</v>
      </c>
      <c r="H30" s="361">
        <f>'Shearing Quote '!H24</f>
        <v>14.63</v>
      </c>
      <c r="I30" s="44" t="s">
        <v>61</v>
      </c>
      <c r="J30" s="45">
        <f>(G29*H10/G30)*H30</f>
        <v>4.3356858416666668</v>
      </c>
      <c r="K30" s="46"/>
      <c r="L30" s="7"/>
    </row>
    <row r="31" spans="1:16" ht="7.5" customHeight="1" x14ac:dyDescent="0.2">
      <c r="A31" s="7"/>
      <c r="B31" s="7"/>
      <c r="C31" s="7"/>
      <c r="D31" s="7"/>
      <c r="E31" s="7"/>
      <c r="F31" s="7"/>
      <c r="G31" s="7"/>
      <c r="H31" s="7"/>
      <c r="I31" s="7"/>
      <c r="J31" s="7"/>
      <c r="K31" s="20"/>
      <c r="L31" s="7"/>
    </row>
    <row r="32" spans="1:16" x14ac:dyDescent="0.2">
      <c r="A32" s="7"/>
      <c r="B32" t="s">
        <v>5</v>
      </c>
      <c r="C32" t="s">
        <v>15</v>
      </c>
      <c r="F32" s="7"/>
      <c r="G32" s="21">
        <f>G23+0.5</f>
        <v>3.5</v>
      </c>
      <c r="H32" s="2">
        <f>'Shearing Quote '!H27</f>
        <v>302.23</v>
      </c>
      <c r="I32" s="7"/>
      <c r="J32">
        <f>H32*G32</f>
        <v>1057.8050000000001</v>
      </c>
      <c r="K32" s="2">
        <f>IF(J33&gt;J32,J33,J32)</f>
        <v>1057.8050000000001</v>
      </c>
      <c r="L32" s="7"/>
    </row>
    <row r="33" spans="1:13" x14ac:dyDescent="0.2">
      <c r="A33" s="7"/>
      <c r="B33" s="7"/>
      <c r="C33" t="s">
        <v>115</v>
      </c>
      <c r="G33">
        <f>G19+G24+G26+G28+G35+G36+G37</f>
        <v>8</v>
      </c>
      <c r="H33" s="2">
        <f>'Shearing Quote '!H28</f>
        <v>23.25</v>
      </c>
      <c r="I33" s="7"/>
      <c r="J33">
        <f>G33*H33*(G32-1)</f>
        <v>465</v>
      </c>
      <c r="K33" s="20"/>
      <c r="L33" s="7"/>
    </row>
    <row r="34" spans="1:13" ht="7.5" customHeight="1" x14ac:dyDescent="0.2">
      <c r="A34" s="7"/>
      <c r="B34" s="7"/>
      <c r="C34" s="7"/>
      <c r="D34" s="7"/>
      <c r="E34" s="7"/>
      <c r="F34" s="7"/>
      <c r="G34" s="7"/>
      <c r="I34" s="7"/>
      <c r="J34" s="7"/>
      <c r="K34" s="20"/>
      <c r="L34" s="7"/>
    </row>
    <row r="35" spans="1:13" x14ac:dyDescent="0.2">
      <c r="A35" s="7"/>
      <c r="B35" t="s">
        <v>24</v>
      </c>
      <c r="C35" s="7"/>
      <c r="D35" s="7"/>
      <c r="E35" s="7"/>
      <c r="F35" s="7"/>
      <c r="G35" s="3">
        <v>0</v>
      </c>
      <c r="H35" s="2">
        <f>'Shearing Quote '!H30</f>
        <v>350.65999999999997</v>
      </c>
      <c r="I35" s="7"/>
      <c r="J35" s="7"/>
      <c r="K35" s="2">
        <f>H35*G35*G23</f>
        <v>0</v>
      </c>
      <c r="L35" s="7"/>
    </row>
    <row r="36" spans="1:13" x14ac:dyDescent="0.2">
      <c r="A36" s="7"/>
      <c r="B36" t="s">
        <v>4</v>
      </c>
      <c r="C36" s="7"/>
      <c r="D36" s="7"/>
      <c r="E36" s="7"/>
      <c r="F36" s="7"/>
      <c r="G36" s="3">
        <v>0</v>
      </c>
      <c r="H36" s="2">
        <f>'Shearing Quote '!H31</f>
        <v>375.45</v>
      </c>
      <c r="I36" s="7"/>
      <c r="J36" s="7"/>
      <c r="K36" s="2">
        <f>H36*G23*G36</f>
        <v>0</v>
      </c>
      <c r="L36" s="7"/>
    </row>
    <row r="37" spans="1:13" x14ac:dyDescent="0.2">
      <c r="A37" s="7"/>
      <c r="B37" t="s">
        <v>7</v>
      </c>
      <c r="C37" s="7"/>
      <c r="D37" s="7"/>
      <c r="E37" s="7"/>
      <c r="F37" s="7"/>
      <c r="G37" s="3">
        <v>0</v>
      </c>
      <c r="H37" s="2">
        <f>'Shearing Quote '!H32</f>
        <v>391.56</v>
      </c>
      <c r="I37" s="7"/>
      <c r="J37" s="7"/>
      <c r="K37" s="2">
        <f>G37*H37*$G$23</f>
        <v>0</v>
      </c>
      <c r="L37" s="7"/>
    </row>
    <row r="38" spans="1:13" ht="7.5" customHeight="1" x14ac:dyDescent="0.2">
      <c r="A38" s="7"/>
      <c r="B38" s="7"/>
      <c r="C38" s="7"/>
      <c r="D38" s="7"/>
      <c r="E38" s="7"/>
      <c r="F38" s="7"/>
      <c r="G38" s="7"/>
      <c r="H38" s="7"/>
      <c r="I38" s="7"/>
      <c r="J38" s="7"/>
      <c r="K38" s="22"/>
      <c r="L38" s="7"/>
    </row>
    <row r="39" spans="1:13" x14ac:dyDescent="0.2">
      <c r="A39" s="7"/>
      <c r="B39" s="13" t="s">
        <v>57</v>
      </c>
      <c r="H39" s="7"/>
      <c r="I39" s="7"/>
      <c r="J39" s="7"/>
      <c r="K39" s="23">
        <f>SUM(K10:K38)</f>
        <v>9219.81</v>
      </c>
      <c r="L39" s="7"/>
    </row>
    <row r="40" spans="1:13" ht="7.5" customHeight="1" x14ac:dyDescent="0.2">
      <c r="A40" s="7"/>
      <c r="B40" s="7"/>
      <c r="C40" s="7"/>
      <c r="D40" s="7"/>
      <c r="E40" s="7"/>
      <c r="F40" s="7"/>
      <c r="G40" s="7"/>
      <c r="H40" s="7"/>
      <c r="I40" s="7"/>
      <c r="J40" s="7"/>
      <c r="K40" s="20"/>
      <c r="L40" s="7"/>
    </row>
    <row r="41" spans="1:13" x14ac:dyDescent="0.2">
      <c r="A41" s="7"/>
      <c r="B41" t="s">
        <v>12</v>
      </c>
      <c r="C41" s="7"/>
      <c r="D41" s="7"/>
      <c r="E41" s="7"/>
      <c r="F41" s="7"/>
      <c r="G41" s="7"/>
      <c r="H41" s="260">
        <f>'Shearing Quote '!H36</f>
        <v>0.11</v>
      </c>
      <c r="I41" s="7"/>
      <c r="J41" s="7"/>
      <c r="K41" s="2">
        <f>K39*H41</f>
        <v>1014.1790999999999</v>
      </c>
      <c r="L41" s="7"/>
    </row>
    <row r="42" spans="1:13" ht="7.5" customHeight="1" x14ac:dyDescent="0.2">
      <c r="A42" s="7"/>
      <c r="B42" s="7"/>
      <c r="C42" s="7"/>
      <c r="D42" s="7"/>
      <c r="E42" s="7"/>
      <c r="F42" s="7"/>
      <c r="G42" s="7"/>
      <c r="H42" s="24"/>
      <c r="I42" s="7"/>
      <c r="J42" s="7"/>
      <c r="K42" s="22"/>
      <c r="L42" s="7"/>
    </row>
    <row r="43" spans="1:13" x14ac:dyDescent="0.2">
      <c r="A43" s="7"/>
      <c r="B43" t="s">
        <v>23</v>
      </c>
      <c r="G43" s="7"/>
      <c r="H43" s="7"/>
      <c r="I43" s="7"/>
      <c r="J43" s="7"/>
      <c r="K43" s="23">
        <f>SUM(K39:K41)</f>
        <v>10233.989099999999</v>
      </c>
      <c r="L43" s="7"/>
    </row>
    <row r="44" spans="1:13" x14ac:dyDescent="0.2">
      <c r="A44" s="7"/>
      <c r="B44" t="s">
        <v>11</v>
      </c>
      <c r="F44" s="7"/>
      <c r="G44" s="7"/>
      <c r="H44" s="41">
        <f>'Shearing Quote '!H39</f>
        <v>0.13439999999999999</v>
      </c>
      <c r="I44" s="7"/>
      <c r="J44" s="7"/>
      <c r="K44" s="2">
        <f>H44*$K$43</f>
        <v>1375.4481350399997</v>
      </c>
      <c r="L44" s="7"/>
    </row>
    <row r="45" spans="1:13" x14ac:dyDescent="0.2">
      <c r="A45" s="7"/>
      <c r="B45" s="13" t="s">
        <v>180</v>
      </c>
      <c r="F45" s="7"/>
      <c r="G45" s="7"/>
      <c r="H45" s="7"/>
      <c r="I45" s="7"/>
      <c r="J45" s="7"/>
      <c r="K45" s="26">
        <f>SUM(K43:K44)</f>
        <v>11609.437235039999</v>
      </c>
      <c r="L45" s="7"/>
    </row>
    <row r="46" spans="1:13" x14ac:dyDescent="0.2">
      <c r="A46" s="7"/>
      <c r="F46" s="7"/>
      <c r="G46" s="7"/>
      <c r="H46" s="41">
        <f>'Shearing Quote '!H42</f>
        <v>4.8000000000000001E-2</v>
      </c>
      <c r="I46" s="15" t="s">
        <v>91</v>
      </c>
      <c r="J46" s="7"/>
      <c r="K46" s="2"/>
      <c r="L46" s="7"/>
      <c r="M46" s="2"/>
    </row>
    <row r="47" spans="1:13" x14ac:dyDescent="0.2">
      <c r="A47" s="7"/>
      <c r="B47" t="s">
        <v>89</v>
      </c>
      <c r="G47" s="39">
        <v>700000</v>
      </c>
      <c r="H47" s="42">
        <f>'Shearing Quote '!H43</f>
        <v>1200000</v>
      </c>
      <c r="I47" s="15" t="s">
        <v>90</v>
      </c>
      <c r="J47" s="37">
        <f>((G47-H47)*H46)*(K45/G47)</f>
        <v>-398.03784805851421</v>
      </c>
      <c r="K47" s="1">
        <f>IF(J47&gt;0,J47,0)</f>
        <v>0</v>
      </c>
      <c r="L47" s="7"/>
      <c r="M47" s="2"/>
    </row>
    <row r="48" spans="1:13" ht="15" customHeight="1" x14ac:dyDescent="0.2">
      <c r="A48" s="7"/>
      <c r="B48" s="13" t="s">
        <v>181</v>
      </c>
      <c r="C48" s="7"/>
      <c r="D48" s="7"/>
      <c r="E48" s="7"/>
      <c r="F48" s="7"/>
      <c r="G48" s="7"/>
      <c r="J48" s="7"/>
      <c r="K48" s="26">
        <f>SUM(K45:K47)</f>
        <v>11609.437235039999</v>
      </c>
      <c r="L48" s="7"/>
      <c r="M48" s="2"/>
    </row>
    <row r="49" spans="1:13" ht="15" customHeight="1" x14ac:dyDescent="0.2">
      <c r="A49" s="7"/>
      <c r="D49" s="7"/>
      <c r="E49" s="7"/>
      <c r="F49" s="7"/>
      <c r="G49" s="7"/>
      <c r="H49" s="41"/>
      <c r="I49" s="15"/>
      <c r="J49" s="7"/>
      <c r="K49" s="7"/>
      <c r="L49" s="7"/>
      <c r="M49" s="52"/>
    </row>
    <row r="50" spans="1:13" ht="6.75" customHeight="1" x14ac:dyDescent="0.2">
      <c r="A50" s="7"/>
      <c r="B50" s="7"/>
      <c r="C50" s="7"/>
      <c r="D50" s="7"/>
      <c r="E50" s="7"/>
      <c r="F50" s="7"/>
      <c r="G50" s="7"/>
      <c r="H50" s="7"/>
      <c r="I50" s="7"/>
      <c r="J50" s="7"/>
      <c r="K50" s="27"/>
      <c r="L50" s="7"/>
    </row>
    <row r="51" spans="1:13" ht="14.25" customHeight="1" x14ac:dyDescent="0.2">
      <c r="A51" s="7"/>
      <c r="B51" s="28" t="s">
        <v>95</v>
      </c>
      <c r="C51" s="7"/>
      <c r="D51" s="7"/>
      <c r="E51" s="7"/>
      <c r="F51" s="7"/>
      <c r="G51" s="7"/>
      <c r="H51" s="7"/>
      <c r="I51" s="7"/>
      <c r="J51" s="7"/>
      <c r="K51" s="27"/>
      <c r="L51" s="7"/>
    </row>
    <row r="52" spans="1:13" x14ac:dyDescent="0.2">
      <c r="A52" s="7"/>
      <c r="B52" s="29" t="s">
        <v>96</v>
      </c>
      <c r="C52" t="s">
        <v>98</v>
      </c>
      <c r="F52" s="7"/>
      <c r="G52" s="3">
        <v>0</v>
      </c>
      <c r="H52" s="19">
        <f>'Shearing Quote '!H47</f>
        <v>60.26</v>
      </c>
      <c r="I52" s="7"/>
      <c r="J52" s="7"/>
      <c r="K52" s="2">
        <f>G52*H52</f>
        <v>0</v>
      </c>
      <c r="L52" s="7"/>
    </row>
    <row r="53" spans="1:13" x14ac:dyDescent="0.2">
      <c r="A53" s="7"/>
      <c r="B53" s="30" t="s">
        <v>8</v>
      </c>
      <c r="C53" s="7"/>
      <c r="D53" s="7"/>
      <c r="E53" s="7"/>
      <c r="F53" s="7"/>
      <c r="G53" s="4">
        <v>0</v>
      </c>
      <c r="H53" s="7"/>
      <c r="I53" s="7"/>
      <c r="J53" s="7"/>
      <c r="K53" s="2">
        <f>G53</f>
        <v>0</v>
      </c>
      <c r="L53" s="7"/>
    </row>
    <row r="54" spans="1:13" x14ac:dyDescent="0.2">
      <c r="A54" s="7"/>
      <c r="B54" t="s">
        <v>58</v>
      </c>
      <c r="C54" s="7"/>
      <c r="D54" s="7"/>
      <c r="E54" s="7"/>
      <c r="F54" s="7"/>
      <c r="G54" s="4">
        <v>0</v>
      </c>
      <c r="H54" s="7"/>
      <c r="I54" s="7"/>
      <c r="J54" s="7"/>
      <c r="K54" s="2">
        <f>G54</f>
        <v>0</v>
      </c>
      <c r="L54" s="7"/>
    </row>
    <row r="55" spans="1:13" x14ac:dyDescent="0.2">
      <c r="A55" s="7"/>
      <c r="B55" s="30" t="s">
        <v>22</v>
      </c>
      <c r="C55" s="30"/>
      <c r="D55" s="30"/>
      <c r="E55" s="30"/>
      <c r="F55" s="7"/>
      <c r="G55">
        <f>G33-G36</f>
        <v>8</v>
      </c>
      <c r="H55" s="19">
        <f>'Shearing Quote '!H50</f>
        <v>37.270000000000003</v>
      </c>
      <c r="I55" s="7"/>
      <c r="J55" s="7"/>
      <c r="K55" s="31">
        <f>-1*H55*G55*G23</f>
        <v>-894.48</v>
      </c>
      <c r="L55" s="7"/>
    </row>
    <row r="56" spans="1:13" ht="9" customHeight="1" x14ac:dyDescent="0.2">
      <c r="A56" s="7"/>
      <c r="B56" s="7"/>
      <c r="C56" s="7"/>
      <c r="D56" s="7"/>
      <c r="E56" s="7"/>
      <c r="F56" s="7"/>
      <c r="G56" s="7"/>
      <c r="H56" s="20"/>
      <c r="I56" s="7"/>
      <c r="J56" s="7"/>
      <c r="K56" s="31"/>
      <c r="L56" s="7"/>
    </row>
    <row r="57" spans="1:13" ht="15" customHeight="1" x14ac:dyDescent="0.2">
      <c r="A57" s="7"/>
      <c r="B57" s="28" t="s">
        <v>100</v>
      </c>
      <c r="C57" s="7"/>
      <c r="D57" s="7"/>
      <c r="E57" s="7"/>
      <c r="F57" s="7"/>
      <c r="G57" s="7"/>
      <c r="H57" s="20"/>
      <c r="I57" s="7"/>
      <c r="J57" s="7"/>
      <c r="K57" s="31"/>
      <c r="L57" s="7"/>
    </row>
    <row r="58" spans="1:13" x14ac:dyDescent="0.2">
      <c r="A58" s="7"/>
      <c r="B58" s="29" t="s">
        <v>97</v>
      </c>
      <c r="F58" s="7"/>
      <c r="G58" s="4">
        <v>0</v>
      </c>
      <c r="H58" s="20"/>
      <c r="I58" s="7"/>
      <c r="J58" s="7"/>
      <c r="K58" s="2">
        <f>G58</f>
        <v>0</v>
      </c>
      <c r="L58" s="7"/>
    </row>
    <row r="59" spans="1:13" x14ac:dyDescent="0.2">
      <c r="A59" s="7"/>
      <c r="B59" s="29" t="s">
        <v>93</v>
      </c>
      <c r="C59" s="29" t="s">
        <v>102</v>
      </c>
      <c r="D59" s="29"/>
      <c r="E59" s="29"/>
      <c r="F59" s="7"/>
      <c r="G59" s="3">
        <v>0</v>
      </c>
      <c r="H59" s="19">
        <f>'Shearing Quote '!H54</f>
        <v>0.95</v>
      </c>
      <c r="I59" s="7"/>
      <c r="J59" s="7"/>
      <c r="K59" s="2">
        <f>H59*G59*G60</f>
        <v>0</v>
      </c>
      <c r="L59" s="7"/>
    </row>
    <row r="60" spans="1:13" x14ac:dyDescent="0.2">
      <c r="A60" s="7"/>
      <c r="B60" s="29"/>
      <c r="C60" s="29" t="s">
        <v>103</v>
      </c>
      <c r="D60" s="29"/>
      <c r="E60" s="29"/>
      <c r="F60" s="7"/>
      <c r="G60" s="3">
        <v>0</v>
      </c>
      <c r="H60" s="19"/>
      <c r="I60" s="7"/>
      <c r="J60" s="7"/>
      <c r="K60" s="2"/>
      <c r="L60" s="7"/>
    </row>
    <row r="61" spans="1:13" x14ac:dyDescent="0.2">
      <c r="A61" s="7"/>
      <c r="B61" s="29"/>
      <c r="C61" s="29" t="s">
        <v>102</v>
      </c>
      <c r="D61" s="29"/>
      <c r="E61" s="29"/>
      <c r="F61" s="7"/>
      <c r="G61" s="3">
        <v>0</v>
      </c>
      <c r="H61" s="19">
        <f>'Shearing Quote '!H56</f>
        <v>0.95</v>
      </c>
      <c r="I61" s="7"/>
      <c r="J61" s="7"/>
      <c r="K61" s="2">
        <f>H61*G61*G62</f>
        <v>0</v>
      </c>
      <c r="L61" s="7"/>
    </row>
    <row r="62" spans="1:13" x14ac:dyDescent="0.2">
      <c r="A62" s="7"/>
      <c r="B62" s="29"/>
      <c r="C62" s="29" t="s">
        <v>103</v>
      </c>
      <c r="D62" s="29"/>
      <c r="E62" s="29"/>
      <c r="F62" s="7"/>
      <c r="G62" s="3">
        <v>0</v>
      </c>
      <c r="H62" s="19"/>
      <c r="I62" s="7"/>
      <c r="J62" s="7"/>
      <c r="K62" s="2"/>
      <c r="L62" s="7"/>
    </row>
    <row r="63" spans="1:13" x14ac:dyDescent="0.2">
      <c r="A63" s="7"/>
      <c r="B63" s="29" t="s">
        <v>94</v>
      </c>
      <c r="F63" s="7"/>
      <c r="G63" s="3">
        <v>0</v>
      </c>
      <c r="H63" s="19">
        <f>'Shearing Quote '!H58</f>
        <v>17.89</v>
      </c>
      <c r="I63" s="7"/>
      <c r="J63" s="7"/>
      <c r="K63" s="2">
        <f>H63*G63</f>
        <v>0</v>
      </c>
      <c r="L63" s="7"/>
    </row>
    <row r="64" spans="1:13" ht="5.25" customHeight="1" x14ac:dyDescent="0.2">
      <c r="A64" s="7"/>
      <c r="B64" s="7"/>
      <c r="C64" s="7"/>
      <c r="D64" s="7"/>
      <c r="E64" s="7"/>
      <c r="F64" s="7"/>
      <c r="G64" s="7"/>
      <c r="H64" s="7"/>
      <c r="I64" s="7"/>
      <c r="J64" s="7"/>
      <c r="K64" s="7"/>
      <c r="L64" s="7"/>
    </row>
    <row r="65" spans="1:12" x14ac:dyDescent="0.2">
      <c r="A65" s="7"/>
      <c r="B65" s="15" t="s">
        <v>92</v>
      </c>
      <c r="C65" t="s">
        <v>17</v>
      </c>
      <c r="F65" s="7"/>
      <c r="G65" s="3">
        <v>0</v>
      </c>
      <c r="H65" s="19">
        <f>'Shearing Quote '!H60</f>
        <v>0.95</v>
      </c>
      <c r="I65" s="7"/>
      <c r="J65" s="7"/>
      <c r="K65" s="2">
        <f>H65*G65</f>
        <v>0</v>
      </c>
      <c r="L65" s="7"/>
    </row>
    <row r="66" spans="1:12" x14ac:dyDescent="0.2">
      <c r="A66" s="7"/>
      <c r="B66" s="7"/>
      <c r="C66" t="s">
        <v>21</v>
      </c>
      <c r="F66" s="7"/>
      <c r="G66" s="3">
        <v>0</v>
      </c>
      <c r="H66" s="19">
        <f>'Shearing Quote '!H61</f>
        <v>4.25</v>
      </c>
      <c r="I66" s="7"/>
      <c r="J66" s="7"/>
      <c r="K66" s="2">
        <f>H66*G66</f>
        <v>0</v>
      </c>
      <c r="L66" s="7"/>
    </row>
    <row r="67" spans="1:12" ht="6.75" customHeight="1" x14ac:dyDescent="0.2">
      <c r="A67" s="7"/>
      <c r="B67" s="7"/>
      <c r="C67" s="7"/>
      <c r="D67" s="7"/>
      <c r="E67" s="7"/>
      <c r="F67" s="7"/>
      <c r="G67" s="7"/>
      <c r="H67" s="20"/>
      <c r="I67" s="7"/>
      <c r="J67" s="7"/>
      <c r="K67" s="20"/>
      <c r="L67" s="7"/>
    </row>
    <row r="68" spans="1:12" x14ac:dyDescent="0.2">
      <c r="A68" s="7"/>
      <c r="B68" t="s">
        <v>99</v>
      </c>
      <c r="F68" s="7"/>
      <c r="G68" s="4"/>
      <c r="H68" s="20"/>
      <c r="I68" s="7"/>
      <c r="J68" s="7"/>
      <c r="K68" s="2">
        <f>G68</f>
        <v>0</v>
      </c>
      <c r="L68" s="7"/>
    </row>
    <row r="69" spans="1:12" ht="12.75" customHeight="1" x14ac:dyDescent="0.2">
      <c r="A69" s="7"/>
      <c r="B69" s="7"/>
      <c r="C69" s="7"/>
      <c r="D69" s="7"/>
      <c r="E69" s="7"/>
      <c r="F69" s="7"/>
      <c r="G69" s="7"/>
      <c r="H69" s="7"/>
      <c r="I69" s="7"/>
      <c r="J69" s="7"/>
      <c r="K69" s="7"/>
      <c r="L69" s="7"/>
    </row>
    <row r="70" spans="1:12" x14ac:dyDescent="0.2">
      <c r="A70" s="7"/>
      <c r="B70" s="13" t="s">
        <v>51</v>
      </c>
      <c r="F70" s="7"/>
      <c r="G70" s="7"/>
      <c r="H70" s="7"/>
      <c r="I70" s="7"/>
      <c r="J70" s="7"/>
      <c r="K70" s="32">
        <f>SUM(K48:K69)</f>
        <v>10714.957235039999</v>
      </c>
      <c r="L70" s="7"/>
    </row>
    <row r="71" spans="1:12" ht="7.5" customHeight="1" x14ac:dyDescent="0.2">
      <c r="A71" s="7"/>
      <c r="B71" s="7"/>
      <c r="C71" s="7"/>
      <c r="D71" s="7"/>
      <c r="E71" s="7"/>
      <c r="F71" s="7"/>
      <c r="G71" s="7"/>
      <c r="H71" s="7"/>
      <c r="I71" s="7"/>
      <c r="J71" s="7"/>
      <c r="K71" s="33"/>
      <c r="L71" s="7"/>
    </row>
    <row r="72" spans="1:12" x14ac:dyDescent="0.2">
      <c r="A72" s="7"/>
      <c r="B72" t="s">
        <v>10</v>
      </c>
      <c r="F72" s="7"/>
      <c r="G72" s="7"/>
      <c r="H72" s="7"/>
      <c r="I72" s="7"/>
      <c r="J72" s="7"/>
      <c r="K72" s="34">
        <f>K70/F17</f>
        <v>2.1429914470079998</v>
      </c>
      <c r="L72" s="7"/>
    </row>
    <row r="73" spans="1:12" ht="6.75" customHeight="1" x14ac:dyDescent="0.2">
      <c r="A73" s="7"/>
      <c r="B73" s="7"/>
      <c r="C73" s="7"/>
      <c r="D73" s="7"/>
      <c r="E73" s="7"/>
      <c r="F73" s="7"/>
      <c r="G73" s="7"/>
      <c r="H73" s="7"/>
      <c r="I73" s="7"/>
      <c r="J73" s="7"/>
      <c r="K73" s="33"/>
      <c r="L73" s="7"/>
    </row>
    <row r="74" spans="1:12" ht="12" customHeight="1" x14ac:dyDescent="0.2">
      <c r="A74" s="7"/>
      <c r="B74" s="13" t="s">
        <v>109</v>
      </c>
      <c r="C74" s="7"/>
      <c r="D74" s="7"/>
      <c r="E74" s="7"/>
      <c r="F74" s="7"/>
      <c r="G74" s="7"/>
      <c r="H74" s="7"/>
      <c r="I74" s="7"/>
      <c r="J74" s="7"/>
      <c r="K74" s="33"/>
      <c r="L74" s="7"/>
    </row>
    <row r="75" spans="1:12" x14ac:dyDescent="0.2">
      <c r="A75" s="7"/>
      <c r="B75" s="40" t="s">
        <v>110</v>
      </c>
      <c r="G75" s="4">
        <v>500</v>
      </c>
      <c r="H75" s="7"/>
      <c r="I75" s="7"/>
      <c r="J75" s="37">
        <f>G75*G32</f>
        <v>1750</v>
      </c>
      <c r="K75">
        <f>IF(J75&gt;J77,J75,0)</f>
        <v>1750</v>
      </c>
      <c r="L75" s="7"/>
    </row>
    <row r="76" spans="1:12" ht="9.75" customHeight="1" x14ac:dyDescent="0.2">
      <c r="A76" s="7"/>
      <c r="B76" s="29" t="s">
        <v>106</v>
      </c>
      <c r="C76" s="7"/>
      <c r="D76" s="7"/>
      <c r="E76" s="7"/>
      <c r="F76" s="7"/>
      <c r="G76" s="35"/>
      <c r="H76" s="7"/>
      <c r="I76" s="7"/>
      <c r="J76" s="38"/>
      <c r="K76" s="7"/>
      <c r="L76" s="7"/>
    </row>
    <row r="77" spans="1:12" x14ac:dyDescent="0.2">
      <c r="A77" s="7"/>
      <c r="B77" s="40" t="s">
        <v>111</v>
      </c>
      <c r="G77" s="5">
        <v>0.35</v>
      </c>
      <c r="H77" s="7"/>
      <c r="I77" s="7"/>
      <c r="J77" s="37">
        <f>IF((G75*G23)&gt;(G77*H10),(G75*G23),(G77*H10))</f>
        <v>1500</v>
      </c>
      <c r="K77">
        <f>IF(J77&gt;J75,J77,0)</f>
        <v>0</v>
      </c>
      <c r="L77" s="7"/>
    </row>
    <row r="78" spans="1:12" ht="7.5" customHeight="1" x14ac:dyDescent="0.2">
      <c r="A78" s="7"/>
      <c r="B78" s="7"/>
      <c r="C78" s="7"/>
      <c r="D78" s="7"/>
      <c r="E78" s="7"/>
      <c r="F78" s="7"/>
      <c r="G78" s="7"/>
      <c r="H78" s="7"/>
      <c r="I78" s="7"/>
      <c r="J78" s="7"/>
      <c r="K78" s="7"/>
      <c r="L78" s="7"/>
    </row>
    <row r="79" spans="1:12" ht="13.5" thickBot="1" x14ac:dyDescent="0.25">
      <c r="A79" s="7"/>
      <c r="B79" s="13" t="s">
        <v>52</v>
      </c>
      <c r="G79" s="7"/>
      <c r="H79" s="7"/>
      <c r="I79" s="7"/>
      <c r="J79" s="7"/>
      <c r="K79" s="53">
        <f>K70+K75+K77</f>
        <v>12464.957235039999</v>
      </c>
      <c r="L79" s="7"/>
    </row>
    <row r="80" spans="1:12" ht="7.5" customHeight="1" thickTop="1" x14ac:dyDescent="0.2">
      <c r="A80" s="7"/>
      <c r="B80" s="7"/>
      <c r="C80" s="7"/>
      <c r="D80" s="7"/>
      <c r="E80" s="7"/>
      <c r="F80" s="7"/>
      <c r="G80" s="7"/>
      <c r="H80" s="7"/>
      <c r="I80" s="7"/>
      <c r="J80" s="7"/>
      <c r="K80" s="7"/>
      <c r="L80" s="7"/>
    </row>
    <row r="81" spans="1:12" ht="15" x14ac:dyDescent="0.25">
      <c r="A81" s="7"/>
      <c r="B81" t="s">
        <v>53</v>
      </c>
      <c r="F81" s="7"/>
      <c r="G81" s="7"/>
      <c r="H81" s="7"/>
      <c r="I81" s="7"/>
      <c r="J81" s="7"/>
      <c r="K81" s="36">
        <f>K79/F17</f>
        <v>2.4929914470079999</v>
      </c>
      <c r="L81" s="7"/>
    </row>
    <row r="82" spans="1:12" ht="7.5" customHeight="1" x14ac:dyDescent="0.2">
      <c r="A82" s="7"/>
      <c r="B82" s="7"/>
      <c r="C82" s="7"/>
      <c r="D82" s="7"/>
      <c r="E82" s="7"/>
      <c r="F82" s="7"/>
      <c r="G82" s="7"/>
      <c r="H82" s="7"/>
      <c r="I82" s="7"/>
      <c r="J82" s="7"/>
      <c r="K82" s="7"/>
      <c r="L82" s="7"/>
    </row>
    <row r="83" spans="1:12" x14ac:dyDescent="0.2">
      <c r="A83" s="7"/>
      <c r="B83" t="s">
        <v>54</v>
      </c>
      <c r="C83" t="s">
        <v>55</v>
      </c>
      <c r="G83" s="25">
        <v>400</v>
      </c>
      <c r="H83" s="7"/>
      <c r="I83" s="7"/>
      <c r="J83" s="7"/>
      <c r="K83" s="1">
        <f>G83*G23/F17</f>
        <v>0.24</v>
      </c>
      <c r="L83" s="7"/>
    </row>
    <row r="84" spans="1:12" ht="7.5" customHeight="1" x14ac:dyDescent="0.2">
      <c r="A84" s="7"/>
      <c r="B84" s="7"/>
      <c r="C84" s="7"/>
      <c r="D84" s="7"/>
      <c r="E84" s="7"/>
      <c r="F84" s="7"/>
      <c r="G84" s="7"/>
      <c r="H84" s="7"/>
      <c r="I84" s="7"/>
      <c r="J84" s="7"/>
      <c r="K84" s="33"/>
      <c r="L84" s="7"/>
    </row>
    <row r="85" spans="1:12" ht="15" x14ac:dyDescent="0.25">
      <c r="A85" s="7"/>
      <c r="B85" s="13" t="s">
        <v>56</v>
      </c>
      <c r="C85" s="13"/>
      <c r="D85" s="13"/>
      <c r="E85" s="13"/>
      <c r="F85" s="11"/>
      <c r="G85" s="11"/>
      <c r="H85" s="11"/>
      <c r="I85" s="11"/>
      <c r="J85" s="11"/>
      <c r="K85" s="36">
        <f>SUM(K81:K84)</f>
        <v>2.7329914470079997</v>
      </c>
      <c r="L85" s="7"/>
    </row>
    <row r="86" spans="1:12" ht="7.5" customHeight="1" x14ac:dyDescent="0.2">
      <c r="A86" s="7"/>
      <c r="B86" s="7"/>
      <c r="C86" s="7"/>
      <c r="D86" s="7"/>
      <c r="E86" s="7"/>
      <c r="F86" s="7"/>
      <c r="G86" s="7"/>
      <c r="H86" s="7"/>
      <c r="I86" s="7"/>
      <c r="J86" s="7"/>
      <c r="K86" s="35"/>
      <c r="L86" s="7"/>
    </row>
    <row r="87" spans="1:12" x14ac:dyDescent="0.2">
      <c r="A87" s="7"/>
      <c r="B87" s="7"/>
      <c r="C87" s="7"/>
      <c r="D87" s="7"/>
      <c r="E87" s="7"/>
      <c r="F87" s="7"/>
      <c r="G87" s="7"/>
      <c r="H87" s="7"/>
      <c r="I87" s="7"/>
      <c r="J87" s="7"/>
      <c r="K87" s="7"/>
      <c r="L87" s="7"/>
    </row>
    <row r="100" spans="11:11" x14ac:dyDescent="0.2">
      <c r="K100" s="1"/>
    </row>
  </sheetData>
  <mergeCells count="3">
    <mergeCell ref="B2:K2"/>
    <mergeCell ref="F8:G8"/>
    <mergeCell ref="H8:I8"/>
  </mergeCells>
  <phoneticPr fontId="3" type="noConversion"/>
  <pageMargins left="0.35" right="0.35" top="0.54" bottom="1" header="0.32"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514F5-EDC7-4816-8D9D-9C128360C7F5}">
  <dimension ref="A1:W103"/>
  <sheetViews>
    <sheetView zoomScale="85" zoomScaleNormal="85" zoomScaleSheetLayoutView="55" workbookViewId="0">
      <selection activeCell="A28" sqref="A28"/>
    </sheetView>
  </sheetViews>
  <sheetFormatPr defaultRowHeight="12.75" x14ac:dyDescent="0.2"/>
  <cols>
    <col min="1" max="1" width="6.7109375" customWidth="1"/>
    <col min="2" max="2" width="2.7109375" customWidth="1"/>
    <col min="3" max="12" width="13.42578125" customWidth="1"/>
    <col min="13" max="13" width="2" customWidth="1"/>
    <col min="14" max="14" width="4.140625" customWidth="1"/>
  </cols>
  <sheetData>
    <row r="1" spans="1:21" x14ac:dyDescent="0.2">
      <c r="A1" s="362"/>
      <c r="B1" s="362"/>
      <c r="C1" s="910"/>
      <c r="D1" s="910"/>
      <c r="E1" s="910"/>
      <c r="F1" s="910"/>
      <c r="G1" s="910"/>
      <c r="H1" s="910"/>
      <c r="I1" s="910"/>
      <c r="J1" s="910"/>
      <c r="K1" s="910"/>
      <c r="L1" s="910"/>
      <c r="M1" s="362"/>
      <c r="N1" s="362"/>
      <c r="O1" s="362"/>
      <c r="P1" s="362"/>
      <c r="Q1" s="362"/>
      <c r="R1" s="362"/>
      <c r="S1" s="362"/>
    </row>
    <row r="2" spans="1:21" ht="13.5" thickBot="1" x14ac:dyDescent="0.25">
      <c r="A2" s="362"/>
      <c r="B2" s="911"/>
      <c r="D2" s="362"/>
      <c r="E2" s="362"/>
      <c r="F2" s="362"/>
      <c r="G2" s="362"/>
      <c r="H2" s="362"/>
      <c r="I2" s="362"/>
      <c r="J2" s="362"/>
      <c r="K2" s="362"/>
      <c r="L2" s="362"/>
      <c r="M2" s="362"/>
      <c r="N2" s="362"/>
      <c r="O2" s="362"/>
      <c r="P2" s="362"/>
      <c r="Q2" s="362"/>
      <c r="R2" s="362"/>
      <c r="S2" s="362"/>
    </row>
    <row r="3" spans="1:21" ht="29.25" customHeight="1" x14ac:dyDescent="0.25">
      <c r="A3" s="362"/>
      <c r="B3" s="911"/>
      <c r="C3" s="912" t="s">
        <v>379</v>
      </c>
      <c r="D3" s="913"/>
      <c r="E3" s="913"/>
      <c r="F3" s="913"/>
      <c r="G3" s="913"/>
      <c r="H3" s="913"/>
      <c r="I3" s="913"/>
      <c r="J3" s="913"/>
      <c r="K3" s="913"/>
      <c r="L3" s="914"/>
      <c r="M3" s="364"/>
      <c r="N3" s="362"/>
      <c r="O3" s="362"/>
      <c r="P3" s="362"/>
      <c r="Q3" s="362"/>
      <c r="R3" s="362"/>
      <c r="S3" s="362"/>
    </row>
    <row r="4" spans="1:21" ht="29.25" customHeight="1" x14ac:dyDescent="0.2">
      <c r="A4" s="362"/>
      <c r="B4" s="911"/>
      <c r="C4" s="916" t="s">
        <v>380</v>
      </c>
      <c r="D4" s="917"/>
      <c r="E4" s="917"/>
      <c r="F4" s="917"/>
      <c r="G4" s="917"/>
      <c r="H4" s="917"/>
      <c r="I4" s="917"/>
      <c r="J4" s="917"/>
      <c r="K4" s="917"/>
      <c r="L4" s="915"/>
      <c r="M4" s="366"/>
      <c r="N4" s="362"/>
      <c r="O4" s="362"/>
      <c r="P4" s="362"/>
      <c r="Q4" s="362"/>
      <c r="R4" s="362"/>
      <c r="S4" s="362"/>
    </row>
    <row r="5" spans="1:21" ht="29.25" customHeight="1" x14ac:dyDescent="0.25">
      <c r="A5" s="362"/>
      <c r="B5" s="911"/>
      <c r="C5" s="839"/>
      <c r="D5" s="918" t="s">
        <v>381</v>
      </c>
      <c r="E5" s="918"/>
      <c r="F5" s="918"/>
      <c r="G5" s="918"/>
      <c r="H5" s="918"/>
      <c r="I5" s="918"/>
      <c r="J5" s="918"/>
      <c r="K5" s="918"/>
      <c r="L5" s="840" t="s">
        <v>382</v>
      </c>
      <c r="M5" s="368"/>
      <c r="N5" s="362"/>
      <c r="O5" s="362"/>
      <c r="P5" s="362"/>
      <c r="Q5" s="362"/>
      <c r="R5" s="362"/>
      <c r="S5" s="362"/>
    </row>
    <row r="6" spans="1:21" ht="12.75" customHeight="1" x14ac:dyDescent="0.2">
      <c r="A6" s="362"/>
      <c r="B6" s="911"/>
      <c r="C6" s="839"/>
      <c r="D6" s="919" t="s">
        <v>192</v>
      </c>
      <c r="E6" s="919"/>
      <c r="F6" s="919"/>
      <c r="G6" s="919"/>
      <c r="H6" s="919"/>
      <c r="I6" s="919"/>
      <c r="J6" s="919"/>
      <c r="K6" s="919"/>
      <c r="L6" s="920"/>
      <c r="M6" s="943" t="s">
        <v>274</v>
      </c>
      <c r="N6" s="362"/>
      <c r="O6" s="362"/>
      <c r="P6" s="362"/>
      <c r="Q6" s="362"/>
      <c r="R6" s="362"/>
      <c r="S6" s="362"/>
    </row>
    <row r="7" spans="1:21" ht="15.75" customHeight="1" thickBot="1" x14ac:dyDescent="0.25">
      <c r="A7" s="362"/>
      <c r="B7" s="911"/>
      <c r="C7" s="841"/>
      <c r="D7" s="944" t="s">
        <v>383</v>
      </c>
      <c r="E7" s="944"/>
      <c r="F7" s="944"/>
      <c r="G7" s="944"/>
      <c r="H7" s="944"/>
      <c r="I7" s="944"/>
      <c r="J7" s="944"/>
      <c r="K7" s="944"/>
      <c r="L7" s="945"/>
      <c r="M7" s="943"/>
      <c r="N7" s="362"/>
      <c r="O7" s="362"/>
      <c r="P7" s="372"/>
      <c r="Q7" s="362"/>
      <c r="R7" s="362"/>
      <c r="S7" s="362"/>
    </row>
    <row r="8" spans="1:21" ht="13.5" thickBot="1" x14ac:dyDescent="0.25">
      <c r="A8" s="362"/>
      <c r="B8" s="911"/>
      <c r="C8" s="931" t="s">
        <v>274</v>
      </c>
      <c r="D8" s="931"/>
      <c r="E8" s="931"/>
      <c r="F8" s="931"/>
      <c r="G8" s="931"/>
      <c r="H8" s="931"/>
      <c r="I8" s="931"/>
      <c r="J8" s="931"/>
      <c r="K8" s="931"/>
      <c r="L8" s="931"/>
      <c r="M8" s="943"/>
      <c r="N8" s="362"/>
      <c r="O8" s="362"/>
      <c r="P8" s="362"/>
      <c r="Q8" s="362"/>
      <c r="R8" s="362"/>
      <c r="S8" s="362"/>
    </row>
    <row r="9" spans="1:21" ht="27" x14ac:dyDescent="0.2">
      <c r="A9" s="842" t="s">
        <v>193</v>
      </c>
      <c r="B9" s="911"/>
      <c r="C9" s="843" t="s">
        <v>134</v>
      </c>
      <c r="D9" s="844"/>
      <c r="E9" s="844"/>
      <c r="F9" s="845"/>
      <c r="G9" s="844"/>
      <c r="H9" s="846">
        <v>1</v>
      </c>
      <c r="I9" s="847" t="s">
        <v>135</v>
      </c>
      <c r="J9" s="380" t="s">
        <v>194</v>
      </c>
      <c r="K9" s="380" t="s">
        <v>136</v>
      </c>
      <c r="L9" s="381" t="s">
        <v>137</v>
      </c>
      <c r="M9" s="943"/>
      <c r="N9" s="362"/>
      <c r="O9" s="362"/>
      <c r="P9" s="362"/>
      <c r="Q9" s="362"/>
      <c r="R9" s="362"/>
      <c r="S9" s="362"/>
    </row>
    <row r="10" spans="1:21" ht="15.75" x14ac:dyDescent="0.25">
      <c r="A10" s="848">
        <v>51.1</v>
      </c>
      <c r="B10" s="911"/>
      <c r="C10" s="384" t="s">
        <v>138</v>
      </c>
      <c r="D10" s="385"/>
      <c r="E10" s="385"/>
      <c r="F10" s="385"/>
      <c r="G10" s="385"/>
      <c r="H10" s="385"/>
      <c r="I10" s="386">
        <f>347.39*H9</f>
        <v>347.39</v>
      </c>
      <c r="J10" s="849">
        <f>I10*4/3</f>
        <v>463.18666666666667</v>
      </c>
      <c r="K10" s="849">
        <f>I10*1.075</f>
        <v>373.44424999999995</v>
      </c>
      <c r="L10" s="850">
        <f>I10*1.25</f>
        <v>434.23749999999995</v>
      </c>
      <c r="M10" s="943"/>
      <c r="N10" s="362"/>
      <c r="O10" s="785">
        <v>331.98</v>
      </c>
      <c r="P10" s="391">
        <f>I10/O10</f>
        <v>1.0464184589433096</v>
      </c>
      <c r="Q10" s="392"/>
      <c r="R10" s="393"/>
      <c r="S10" s="392"/>
      <c r="T10" s="399"/>
      <c r="U10" s="399"/>
    </row>
    <row r="11" spans="1:21" ht="15" x14ac:dyDescent="0.25">
      <c r="A11" s="851"/>
      <c r="B11" s="911"/>
      <c r="C11" s="384" t="s">
        <v>276</v>
      </c>
      <c r="D11" s="385"/>
      <c r="E11" s="385"/>
      <c r="F11" s="385"/>
      <c r="G11" s="385"/>
      <c r="H11" s="385"/>
      <c r="I11" s="849">
        <f>I10*2</f>
        <v>694.78</v>
      </c>
      <c r="J11" s="849">
        <f>I11*4/3</f>
        <v>926.37333333333333</v>
      </c>
      <c r="K11" s="849">
        <f>I11*1.075</f>
        <v>746.88849999999991</v>
      </c>
      <c r="L11" s="850">
        <f>I11*1.25</f>
        <v>868.47499999999991</v>
      </c>
      <c r="M11" s="943"/>
      <c r="N11" s="362"/>
      <c r="O11" s="392"/>
      <c r="P11" s="392"/>
      <c r="Q11" s="392"/>
      <c r="R11" s="393"/>
      <c r="S11" s="392"/>
      <c r="T11" s="362"/>
      <c r="U11" s="399"/>
    </row>
    <row r="12" spans="1:21" ht="15.75" thickBot="1" x14ac:dyDescent="0.3">
      <c r="A12" s="848">
        <v>51.2</v>
      </c>
      <c r="B12" s="911"/>
      <c r="C12" s="384" t="s">
        <v>140</v>
      </c>
      <c r="D12" s="385"/>
      <c r="E12" s="385"/>
      <c r="F12" s="385"/>
      <c r="G12" s="385"/>
      <c r="H12" s="385"/>
      <c r="I12" s="849">
        <f>I10*1.25</f>
        <v>434.23749999999995</v>
      </c>
      <c r="J12" s="852">
        <f>I12*4/3</f>
        <v>578.98333333333323</v>
      </c>
      <c r="K12" s="852">
        <f>I12*1.075</f>
        <v>466.80531249999996</v>
      </c>
      <c r="L12" s="853">
        <f>I12*1.25</f>
        <v>542.796875</v>
      </c>
      <c r="M12" s="943"/>
      <c r="N12" s="362"/>
      <c r="O12" s="392"/>
      <c r="P12" s="393"/>
      <c r="Q12" s="394"/>
      <c r="R12" s="786"/>
      <c r="S12" s="392"/>
      <c r="T12" s="362"/>
      <c r="U12" s="362"/>
    </row>
    <row r="13" spans="1:21" x14ac:dyDescent="0.2">
      <c r="A13" s="842"/>
      <c r="B13" s="911"/>
      <c r="C13" s="395" t="s">
        <v>141</v>
      </c>
      <c r="D13" s="396"/>
      <c r="E13" s="396"/>
      <c r="F13" s="396"/>
      <c r="G13" s="396"/>
      <c r="H13" s="396"/>
      <c r="I13" s="397"/>
      <c r="J13" s="946" t="s">
        <v>277</v>
      </c>
      <c r="K13" s="947"/>
      <c r="L13" s="566">
        <v>22.81</v>
      </c>
      <c r="M13" s="943"/>
      <c r="N13" s="362"/>
      <c r="O13" s="392">
        <f>104/5</f>
        <v>20.8</v>
      </c>
      <c r="P13" s="393"/>
      <c r="Q13" s="394"/>
      <c r="R13" s="392"/>
      <c r="S13" s="392"/>
      <c r="T13" s="362"/>
      <c r="U13" s="399"/>
    </row>
    <row r="14" spans="1:21" ht="12.75" customHeight="1" x14ac:dyDescent="0.2">
      <c r="A14" s="848"/>
      <c r="B14" s="911"/>
      <c r="C14" s="948" t="s">
        <v>278</v>
      </c>
      <c r="D14" s="949"/>
      <c r="E14" s="949"/>
      <c r="F14" s="949"/>
      <c r="G14" s="949"/>
      <c r="H14" s="949"/>
      <c r="I14" s="950" t="s">
        <v>360</v>
      </c>
      <c r="J14" s="952" t="s">
        <v>279</v>
      </c>
      <c r="K14" s="953"/>
      <c r="L14" s="954"/>
      <c r="M14" s="943"/>
      <c r="N14" s="362"/>
      <c r="O14" s="392"/>
      <c r="P14" s="392"/>
      <c r="Q14" s="392"/>
      <c r="R14" s="392"/>
      <c r="S14" s="392"/>
      <c r="T14" s="362"/>
      <c r="U14" s="362"/>
    </row>
    <row r="15" spans="1:21" ht="25.5" customHeight="1" x14ac:dyDescent="0.2">
      <c r="A15" s="854"/>
      <c r="B15" s="911"/>
      <c r="C15" s="955" t="s">
        <v>280</v>
      </c>
      <c r="D15" s="956"/>
      <c r="E15" s="956"/>
      <c r="F15" s="396"/>
      <c r="G15" s="403" t="s">
        <v>150</v>
      </c>
      <c r="H15" s="404" t="s">
        <v>149</v>
      </c>
      <c r="I15" s="950"/>
      <c r="J15" s="568" t="s">
        <v>281</v>
      </c>
      <c r="K15" s="569" t="s">
        <v>282</v>
      </c>
      <c r="L15" s="570" t="s">
        <v>283</v>
      </c>
      <c r="M15" s="943"/>
      <c r="N15" s="362"/>
      <c r="O15" s="392"/>
      <c r="P15" s="392"/>
      <c r="Q15" s="392"/>
      <c r="R15" s="392"/>
      <c r="S15" s="392"/>
      <c r="T15" s="362"/>
      <c r="U15" s="362"/>
    </row>
    <row r="16" spans="1:21" ht="13.5" thickBot="1" x14ac:dyDescent="0.25">
      <c r="A16" s="854">
        <v>51.1</v>
      </c>
      <c r="B16" s="911"/>
      <c r="C16" s="957" t="s">
        <v>148</v>
      </c>
      <c r="D16" s="958"/>
      <c r="E16" s="958"/>
      <c r="F16" s="959"/>
      <c r="G16" s="408">
        <f>H16+K50</f>
        <v>224.57999999999998</v>
      </c>
      <c r="H16" s="409">
        <v>259.52999999999997</v>
      </c>
      <c r="I16" s="951"/>
      <c r="J16" s="787">
        <f>J34+(L13/20)</f>
        <v>66.8005</v>
      </c>
      <c r="K16" s="572">
        <f>J16*4</f>
        <v>267.202</v>
      </c>
      <c r="L16" s="573">
        <f>K16*4.75</f>
        <v>1269.2094999999999</v>
      </c>
      <c r="M16" s="943"/>
      <c r="N16" s="362"/>
      <c r="O16" s="392"/>
      <c r="P16" s="393"/>
      <c r="Q16" s="392"/>
      <c r="R16" s="393"/>
      <c r="S16" s="392"/>
      <c r="T16" s="362"/>
      <c r="U16" s="362"/>
    </row>
    <row r="17" spans="1:21" ht="15.75" thickBot="1" x14ac:dyDescent="0.25">
      <c r="A17" s="855"/>
      <c r="B17" s="911"/>
      <c r="C17" s="931" t="s">
        <v>274</v>
      </c>
      <c r="D17" s="931"/>
      <c r="E17" s="931"/>
      <c r="F17" s="931"/>
      <c r="G17" s="931"/>
      <c r="H17" s="931"/>
      <c r="I17" s="788"/>
      <c r="J17" s="789"/>
      <c r="K17" s="788"/>
      <c r="L17" s="788"/>
      <c r="M17" s="943"/>
      <c r="N17" s="362"/>
      <c r="O17" s="392"/>
      <c r="P17" s="392"/>
      <c r="Q17" s="392"/>
      <c r="R17" s="392"/>
      <c r="S17" s="392"/>
      <c r="T17" s="362"/>
      <c r="U17" s="362"/>
    </row>
    <row r="18" spans="1:21" x14ac:dyDescent="0.2">
      <c r="A18" s="842"/>
      <c r="B18" s="911"/>
      <c r="C18" s="921" t="s">
        <v>142</v>
      </c>
      <c r="D18" s="922"/>
      <c r="E18" s="922"/>
      <c r="F18" s="922"/>
      <c r="G18" s="922"/>
      <c r="H18" s="923"/>
      <c r="I18" s="927" t="s">
        <v>198</v>
      </c>
      <c r="J18" s="928"/>
      <c r="K18" s="929" t="s">
        <v>199</v>
      </c>
      <c r="L18" s="930"/>
      <c r="M18" s="943"/>
      <c r="N18" s="362"/>
      <c r="O18" s="392"/>
      <c r="P18" s="392"/>
      <c r="Q18" s="392"/>
      <c r="R18" s="392"/>
      <c r="S18" s="392"/>
      <c r="T18" s="362"/>
      <c r="U18" s="362"/>
    </row>
    <row r="19" spans="1:21" ht="17.25" x14ac:dyDescent="0.2">
      <c r="A19" s="842">
        <v>51.3</v>
      </c>
      <c r="B19" s="911"/>
      <c r="C19" s="924"/>
      <c r="D19" s="925"/>
      <c r="E19" s="925"/>
      <c r="F19" s="925"/>
      <c r="G19" s="925"/>
      <c r="H19" s="926"/>
      <c r="I19" s="856" t="s">
        <v>143</v>
      </c>
      <c r="J19" s="857" t="s">
        <v>200</v>
      </c>
      <c r="K19" s="858" t="s">
        <v>143</v>
      </c>
      <c r="L19" s="857" t="s">
        <v>200</v>
      </c>
      <c r="M19" s="943"/>
      <c r="N19" s="362"/>
      <c r="O19" s="392"/>
      <c r="P19" s="392"/>
      <c r="Q19" s="393"/>
      <c r="R19" s="392"/>
      <c r="S19" s="392"/>
      <c r="T19" s="362"/>
      <c r="U19" s="362"/>
    </row>
    <row r="20" spans="1:21" ht="15" x14ac:dyDescent="0.25">
      <c r="A20" s="842"/>
      <c r="B20" s="911"/>
      <c r="C20" s="384" t="s">
        <v>119</v>
      </c>
      <c r="D20" s="385"/>
      <c r="E20" s="385"/>
      <c r="F20" s="385"/>
      <c r="G20" s="385"/>
      <c r="H20" s="385"/>
      <c r="I20" s="859">
        <f>I10*0.29</f>
        <v>100.74309999999998</v>
      </c>
      <c r="J20" s="850">
        <f>I10*0.25</f>
        <v>86.847499999999997</v>
      </c>
      <c r="K20" s="423">
        <f t="shared" ref="K20:L26" si="0">I20*1.25</f>
        <v>125.92887499999998</v>
      </c>
      <c r="L20" s="424">
        <f t="shared" si="0"/>
        <v>108.55937499999999</v>
      </c>
      <c r="M20" s="943"/>
      <c r="N20" s="362"/>
      <c r="O20" s="393">
        <v>96.274199999999993</v>
      </c>
      <c r="P20" s="391">
        <f>I20/O20</f>
        <v>1.0464184589433096</v>
      </c>
      <c r="Q20" s="393"/>
      <c r="R20" s="392"/>
      <c r="S20" s="392"/>
      <c r="T20" s="362"/>
      <c r="U20" s="362"/>
    </row>
    <row r="21" spans="1:21" ht="15" x14ac:dyDescent="0.25">
      <c r="A21" s="842"/>
      <c r="B21" s="911"/>
      <c r="C21" s="384" t="s">
        <v>120</v>
      </c>
      <c r="D21" s="385"/>
      <c r="E21" s="385"/>
      <c r="F21" s="385"/>
      <c r="G21" s="385"/>
      <c r="H21" s="385"/>
      <c r="I21" s="860">
        <f>I10*0.23</f>
        <v>79.899699999999996</v>
      </c>
      <c r="J21" s="850">
        <f>$I$10*0.2</f>
        <v>69.477999999999994</v>
      </c>
      <c r="K21" s="423">
        <f t="shared" si="0"/>
        <v>99.874624999999995</v>
      </c>
      <c r="L21" s="424">
        <f t="shared" si="0"/>
        <v>86.847499999999997</v>
      </c>
      <c r="M21" s="943"/>
      <c r="N21" s="362"/>
      <c r="O21" s="392"/>
      <c r="P21" s="392"/>
      <c r="Q21" s="393"/>
      <c r="R21" s="392"/>
      <c r="S21" s="392"/>
      <c r="T21" s="362"/>
      <c r="U21" s="362"/>
    </row>
    <row r="22" spans="1:21" ht="15" x14ac:dyDescent="0.25">
      <c r="A22" s="842"/>
      <c r="B22" s="911"/>
      <c r="C22" s="384" t="s">
        <v>121</v>
      </c>
      <c r="D22" s="385"/>
      <c r="E22" s="385"/>
      <c r="F22" s="385"/>
      <c r="G22" s="385"/>
      <c r="H22" s="385"/>
      <c r="I22" s="860">
        <f>$I$10*0.11</f>
        <v>38.212899999999998</v>
      </c>
      <c r="J22" s="850">
        <f>I22</f>
        <v>38.212899999999998</v>
      </c>
      <c r="K22" s="423">
        <f t="shared" si="0"/>
        <v>47.766124999999995</v>
      </c>
      <c r="L22" s="424">
        <f t="shared" si="0"/>
        <v>47.766124999999995</v>
      </c>
      <c r="M22" s="943"/>
      <c r="N22" s="362"/>
      <c r="O22" s="392"/>
      <c r="P22" s="392"/>
      <c r="Q22" s="393"/>
      <c r="R22" s="392"/>
      <c r="S22" s="392"/>
      <c r="T22" s="362"/>
      <c r="U22" s="362"/>
    </row>
    <row r="23" spans="1:21" ht="15" x14ac:dyDescent="0.25">
      <c r="A23" s="842"/>
      <c r="B23" s="911"/>
      <c r="C23" s="384" t="s">
        <v>245</v>
      </c>
      <c r="D23" s="385"/>
      <c r="E23" s="385"/>
      <c r="F23" s="385"/>
      <c r="G23" s="385"/>
      <c r="H23" s="385"/>
      <c r="I23" s="860">
        <f>$I$10*0.03</f>
        <v>10.4217</v>
      </c>
      <c r="J23" s="850">
        <f>I23</f>
        <v>10.4217</v>
      </c>
      <c r="K23" s="423">
        <f t="shared" si="0"/>
        <v>13.027125</v>
      </c>
      <c r="L23" s="424">
        <f t="shared" si="0"/>
        <v>13.027125</v>
      </c>
      <c r="M23" s="943"/>
      <c r="N23" s="362"/>
      <c r="O23" s="392"/>
      <c r="P23" s="392"/>
      <c r="Q23" s="392"/>
      <c r="R23" s="392"/>
      <c r="S23" s="392"/>
      <c r="T23" s="362"/>
      <c r="U23" s="362"/>
    </row>
    <row r="24" spans="1:21" ht="15" x14ac:dyDescent="0.25">
      <c r="A24" s="842"/>
      <c r="B24" s="911"/>
      <c r="C24" s="384" t="s">
        <v>123</v>
      </c>
      <c r="D24" s="385"/>
      <c r="E24" s="385"/>
      <c r="F24" s="385"/>
      <c r="G24" s="385"/>
      <c r="H24" s="385"/>
      <c r="I24" s="860">
        <f>$I$10*0.18</f>
        <v>62.530199999999994</v>
      </c>
      <c r="J24" s="850">
        <f>I24</f>
        <v>62.530199999999994</v>
      </c>
      <c r="K24" s="423">
        <f t="shared" si="0"/>
        <v>78.162749999999988</v>
      </c>
      <c r="L24" s="424">
        <f t="shared" si="0"/>
        <v>78.162749999999988</v>
      </c>
      <c r="M24" s="943"/>
      <c r="N24" s="362"/>
      <c r="O24" s="392"/>
      <c r="P24" s="392"/>
      <c r="Q24" s="392"/>
      <c r="R24" s="392"/>
      <c r="S24" s="392"/>
      <c r="T24" s="362"/>
      <c r="U24" s="362"/>
    </row>
    <row r="25" spans="1:21" ht="15" x14ac:dyDescent="0.25">
      <c r="A25" s="842"/>
      <c r="B25" s="911"/>
      <c r="C25" s="384" t="s">
        <v>246</v>
      </c>
      <c r="D25" s="385"/>
      <c r="E25" s="385"/>
      <c r="F25" s="385"/>
      <c r="G25" s="385"/>
      <c r="H25" s="385"/>
      <c r="I25" s="860">
        <f>$I$10*0.05</f>
        <v>17.369499999999999</v>
      </c>
      <c r="J25" s="850">
        <f>I25</f>
        <v>17.369499999999999</v>
      </c>
      <c r="K25" s="423">
        <f t="shared" si="0"/>
        <v>21.711874999999999</v>
      </c>
      <c r="L25" s="424">
        <f t="shared" si="0"/>
        <v>21.711874999999999</v>
      </c>
      <c r="M25" s="943"/>
      <c r="N25" s="362"/>
      <c r="O25" s="392"/>
      <c r="P25" s="392"/>
      <c r="Q25" s="392"/>
      <c r="R25" s="392"/>
      <c r="S25" s="392"/>
      <c r="T25" s="362"/>
      <c r="U25" s="362"/>
    </row>
    <row r="26" spans="1:21" ht="15.75" thickBot="1" x14ac:dyDescent="0.3">
      <c r="A26" s="842"/>
      <c r="B26" s="911"/>
      <c r="C26" s="427" t="s">
        <v>247</v>
      </c>
      <c r="D26" s="428"/>
      <c r="E26" s="428"/>
      <c r="F26" s="428"/>
      <c r="G26" s="428"/>
      <c r="H26" s="428"/>
      <c r="I26" s="861">
        <f>$I$10*0.025</f>
        <v>8.6847499999999993</v>
      </c>
      <c r="J26" s="862">
        <f>I26</f>
        <v>8.6847499999999993</v>
      </c>
      <c r="K26" s="431">
        <f t="shared" si="0"/>
        <v>10.8559375</v>
      </c>
      <c r="L26" s="432">
        <f t="shared" si="0"/>
        <v>10.8559375</v>
      </c>
      <c r="M26" s="943"/>
      <c r="N26" s="362"/>
      <c r="O26" s="392"/>
      <c r="P26" s="392"/>
      <c r="Q26" s="392"/>
      <c r="R26" s="392"/>
      <c r="S26" s="392"/>
      <c r="T26" s="362"/>
      <c r="U26" s="362"/>
    </row>
    <row r="27" spans="1:21" ht="13.5" thickBot="1" x14ac:dyDescent="0.25">
      <c r="A27" s="842"/>
      <c r="B27" s="911"/>
      <c r="C27" s="931" t="s">
        <v>274</v>
      </c>
      <c r="D27" s="931"/>
      <c r="E27" s="931"/>
      <c r="F27" s="931"/>
      <c r="G27" s="931"/>
      <c r="H27" s="931"/>
      <c r="I27" s="931"/>
      <c r="J27" s="931"/>
      <c r="K27" s="931"/>
      <c r="L27" s="931"/>
      <c r="M27" s="943"/>
      <c r="N27" s="362"/>
      <c r="O27" s="392"/>
      <c r="P27" s="392"/>
      <c r="Q27" s="392"/>
      <c r="R27" s="392"/>
      <c r="S27" s="392"/>
      <c r="T27" s="362"/>
      <c r="U27" s="362"/>
    </row>
    <row r="28" spans="1:21" ht="19.5" customHeight="1" x14ac:dyDescent="0.2">
      <c r="A28" s="842"/>
      <c r="B28" s="911"/>
      <c r="C28" s="863" t="s">
        <v>176</v>
      </c>
      <c r="D28" s="844"/>
      <c r="E28" s="864"/>
      <c r="F28" s="864"/>
      <c r="G28" s="864"/>
      <c r="H28" s="864"/>
      <c r="I28" s="435"/>
      <c r="J28" s="435"/>
      <c r="K28" s="865" t="s">
        <v>146</v>
      </c>
      <c r="L28" s="437" t="s">
        <v>147</v>
      </c>
      <c r="M28" s="943"/>
      <c r="N28" s="362"/>
      <c r="O28" s="392"/>
      <c r="P28" s="392"/>
      <c r="Q28" s="392"/>
      <c r="R28" s="392"/>
      <c r="S28" s="392"/>
      <c r="T28" s="362"/>
      <c r="U28" s="362"/>
    </row>
    <row r="29" spans="1:21" ht="19.5" customHeight="1" x14ac:dyDescent="0.25">
      <c r="A29" s="848">
        <v>51.1</v>
      </c>
      <c r="B29" s="911"/>
      <c r="C29" s="866" t="s">
        <v>148</v>
      </c>
      <c r="D29" s="867"/>
      <c r="E29" s="867"/>
      <c r="F29" s="867"/>
      <c r="G29" s="385"/>
      <c r="H29" s="385" t="s">
        <v>149</v>
      </c>
      <c r="I29" s="932"/>
      <c r="J29" s="933"/>
      <c r="K29" s="441">
        <f>H16</f>
        <v>259.52999999999997</v>
      </c>
      <c r="L29" s="442">
        <f>K29*5</f>
        <v>1297.6499999999999</v>
      </c>
      <c r="M29" s="943"/>
      <c r="N29" s="399"/>
      <c r="O29" s="393"/>
      <c r="P29" s="392"/>
      <c r="Q29" s="392"/>
      <c r="R29" s="392"/>
      <c r="S29" s="392"/>
      <c r="T29" s="362"/>
      <c r="U29" s="362"/>
    </row>
    <row r="30" spans="1:21" ht="15.75" x14ac:dyDescent="0.25">
      <c r="A30" s="848"/>
      <c r="B30" s="911"/>
      <c r="C30" s="384"/>
      <c r="D30" s="385"/>
      <c r="E30" s="385"/>
      <c r="F30" s="385"/>
      <c r="G30" s="385"/>
      <c r="H30" s="385" t="s">
        <v>150</v>
      </c>
      <c r="I30" s="934"/>
      <c r="J30" s="935"/>
      <c r="K30" s="441">
        <f>K29+K50</f>
        <v>224.57999999999998</v>
      </c>
      <c r="L30" s="442">
        <f>K30*5</f>
        <v>1122.8999999999999</v>
      </c>
      <c r="M30" s="943"/>
      <c r="N30" s="399"/>
      <c r="O30" s="392"/>
      <c r="P30" s="392"/>
      <c r="Q30" s="392"/>
      <c r="R30" s="392"/>
      <c r="S30" s="392"/>
      <c r="T30" s="362"/>
      <c r="U30" s="362"/>
    </row>
    <row r="31" spans="1:21" ht="13.5" thickBot="1" x14ac:dyDescent="0.25">
      <c r="A31" s="848" t="s">
        <v>361</v>
      </c>
      <c r="B31" s="911"/>
      <c r="C31" s="578" t="s">
        <v>284</v>
      </c>
      <c r="D31" s="579" t="s">
        <v>285</v>
      </c>
      <c r="E31" s="428"/>
      <c r="F31" s="428"/>
      <c r="G31" s="428"/>
      <c r="H31" s="428"/>
      <c r="I31" s="443"/>
      <c r="J31" s="444"/>
      <c r="K31" s="445">
        <v>11.31</v>
      </c>
      <c r="L31" s="446"/>
      <c r="M31" s="943"/>
      <c r="N31" s="362"/>
      <c r="O31" s="392"/>
      <c r="P31" s="392"/>
      <c r="Q31" s="392"/>
      <c r="R31" s="392"/>
      <c r="S31" s="392"/>
      <c r="T31" s="362"/>
      <c r="U31" s="362"/>
    </row>
    <row r="32" spans="1:21" ht="13.5" thickBot="1" x14ac:dyDescent="0.25">
      <c r="A32" s="842"/>
      <c r="B32" s="911"/>
      <c r="C32" s="931" t="s">
        <v>274</v>
      </c>
      <c r="D32" s="931"/>
      <c r="E32" s="931"/>
      <c r="F32" s="931"/>
      <c r="G32" s="931"/>
      <c r="H32" s="931"/>
      <c r="I32" s="931"/>
      <c r="J32" s="931"/>
      <c r="K32" s="931"/>
      <c r="L32" s="931"/>
      <c r="M32" s="362"/>
      <c r="N32" s="362"/>
      <c r="O32" s="392"/>
      <c r="P32" s="392"/>
      <c r="Q32" s="392"/>
      <c r="R32" s="392"/>
      <c r="S32" s="392"/>
      <c r="T32" s="362"/>
      <c r="U32" s="362"/>
    </row>
    <row r="33" spans="1:23" ht="44.25" customHeight="1" x14ac:dyDescent="0.2">
      <c r="A33" s="842">
        <v>51.4</v>
      </c>
      <c r="B33" s="911"/>
      <c r="C33" s="843" t="s">
        <v>286</v>
      </c>
      <c r="D33" s="868"/>
      <c r="E33" s="868"/>
      <c r="F33" s="868"/>
      <c r="G33" s="868"/>
      <c r="H33" s="868"/>
      <c r="I33" s="795" t="s">
        <v>360</v>
      </c>
      <c r="J33" s="449" t="s">
        <v>145</v>
      </c>
      <c r="K33" s="450" t="s">
        <v>263</v>
      </c>
      <c r="L33" s="451" t="s">
        <v>264</v>
      </c>
      <c r="M33" s="452"/>
      <c r="N33" s="938" t="s">
        <v>233</v>
      </c>
      <c r="O33" s="392"/>
      <c r="P33" s="392"/>
      <c r="Q33" s="392"/>
      <c r="R33" s="392"/>
      <c r="S33" s="392"/>
      <c r="T33" s="362"/>
      <c r="U33" s="869" t="s">
        <v>384</v>
      </c>
      <c r="V33" s="870" t="s">
        <v>385</v>
      </c>
      <c r="W33" s="870" t="s">
        <v>386</v>
      </c>
    </row>
    <row r="34" spans="1:23" ht="19.5" customHeight="1" x14ac:dyDescent="0.25">
      <c r="A34" s="848"/>
      <c r="B34" s="911"/>
      <c r="C34" s="384" t="s">
        <v>152</v>
      </c>
      <c r="D34" s="385"/>
      <c r="E34" s="385"/>
      <c r="F34" s="385"/>
      <c r="G34" s="385"/>
      <c r="H34" s="385"/>
      <c r="I34" s="796"/>
      <c r="J34" s="454">
        <f>65.66*H9</f>
        <v>65.66</v>
      </c>
      <c r="K34" s="871">
        <f>J34*4</f>
        <v>262.64</v>
      </c>
      <c r="L34" s="872">
        <f t="shared" ref="L34:L39" si="1">J34*19</f>
        <v>1247.54</v>
      </c>
      <c r="M34" s="389"/>
      <c r="N34" s="939"/>
      <c r="O34" s="31">
        <v>62.74</v>
      </c>
      <c r="P34" s="391">
        <f>J34/O34</f>
        <v>1.0465412814791202</v>
      </c>
      <c r="R34" s="393">
        <f>J34+Q50</f>
        <v>56.922499999999999</v>
      </c>
      <c r="S34" s="392" t="s">
        <v>387</v>
      </c>
      <c r="T34" s="362"/>
      <c r="U34" s="873">
        <f>J34*19</f>
        <v>1247.54</v>
      </c>
      <c r="V34" s="874">
        <f>J34*1.5</f>
        <v>98.49</v>
      </c>
      <c r="W34" s="874">
        <f>SUM(U34:V34)</f>
        <v>1346.03</v>
      </c>
    </row>
    <row r="35" spans="1:23" ht="17.25" customHeight="1" thickBot="1" x14ac:dyDescent="0.3">
      <c r="A35" s="842"/>
      <c r="B35" s="911"/>
      <c r="C35" s="384" t="s">
        <v>153</v>
      </c>
      <c r="D35" s="385"/>
      <c r="E35" s="385"/>
      <c r="F35" s="385"/>
      <c r="G35" s="385"/>
      <c r="H35" s="385"/>
      <c r="I35" s="797"/>
      <c r="J35" s="875">
        <f>62.4*H9</f>
        <v>62.4</v>
      </c>
      <c r="K35" s="871">
        <f t="shared" ref="K35:K39" si="2">J35*4</f>
        <v>249.6</v>
      </c>
      <c r="L35" s="872">
        <f t="shared" si="1"/>
        <v>1185.5999999999999</v>
      </c>
      <c r="M35" s="389"/>
      <c r="N35" s="939"/>
      <c r="O35" s="393"/>
      <c r="P35" s="393"/>
      <c r="Q35" s="393"/>
      <c r="R35" s="393"/>
      <c r="S35" s="392"/>
      <c r="T35" s="362"/>
      <c r="U35" s="873">
        <f>J35*19</f>
        <v>1185.5999999999999</v>
      </c>
      <c r="V35" s="874">
        <f>J35*1.5</f>
        <v>93.6</v>
      </c>
      <c r="W35" s="874">
        <f>SUM(U35:V35)</f>
        <v>1279.1999999999998</v>
      </c>
    </row>
    <row r="36" spans="1:23" ht="15" x14ac:dyDescent="0.25">
      <c r="A36" s="842"/>
      <c r="B36" s="911"/>
      <c r="C36" s="384" t="s">
        <v>154</v>
      </c>
      <c r="D36" s="385"/>
      <c r="E36" s="385"/>
      <c r="F36" s="385"/>
      <c r="G36" s="385"/>
      <c r="H36" s="385"/>
      <c r="I36" s="453"/>
      <c r="J36" s="871">
        <f>J34*0.9</f>
        <v>59.094000000000001</v>
      </c>
      <c r="K36" s="871">
        <f t="shared" si="2"/>
        <v>236.376</v>
      </c>
      <c r="L36" s="872">
        <f t="shared" si="1"/>
        <v>1122.7860000000001</v>
      </c>
      <c r="M36" s="389"/>
      <c r="N36" s="939"/>
      <c r="O36" s="457"/>
      <c r="P36" s="393"/>
      <c r="Q36" s="393"/>
      <c r="R36" s="393"/>
      <c r="S36" s="392"/>
      <c r="T36" s="362"/>
      <c r="U36" s="362"/>
    </row>
    <row r="37" spans="1:23" ht="15" x14ac:dyDescent="0.25">
      <c r="A37" s="842"/>
      <c r="B37" s="911"/>
      <c r="C37" s="384" t="s">
        <v>155</v>
      </c>
      <c r="D37" s="385"/>
      <c r="E37" s="385"/>
      <c r="F37" s="385"/>
      <c r="G37" s="385"/>
      <c r="H37" s="385"/>
      <c r="I37" s="453"/>
      <c r="J37" s="871">
        <f>J35*0.9</f>
        <v>56.16</v>
      </c>
      <c r="K37" s="871">
        <f t="shared" si="2"/>
        <v>224.64</v>
      </c>
      <c r="L37" s="872">
        <f t="shared" si="1"/>
        <v>1067.04</v>
      </c>
      <c r="M37" s="389"/>
      <c r="N37" s="939"/>
      <c r="O37" s="393"/>
      <c r="P37" s="393"/>
      <c r="Q37" s="393"/>
      <c r="R37" s="393"/>
      <c r="S37" s="392"/>
      <c r="T37" s="362"/>
      <c r="U37" s="362"/>
    </row>
    <row r="38" spans="1:23" ht="15" x14ac:dyDescent="0.25">
      <c r="A38" s="842"/>
      <c r="B38" s="911"/>
      <c r="C38" s="384" t="s">
        <v>156</v>
      </c>
      <c r="D38" s="385"/>
      <c r="E38" s="385"/>
      <c r="F38" s="385"/>
      <c r="G38" s="385"/>
      <c r="H38" s="385"/>
      <c r="I38" s="453"/>
      <c r="J38" s="871">
        <f>J34*0.7</f>
        <v>45.961999999999996</v>
      </c>
      <c r="K38" s="871">
        <f t="shared" si="2"/>
        <v>183.84799999999998</v>
      </c>
      <c r="L38" s="872">
        <f t="shared" si="1"/>
        <v>873.27799999999991</v>
      </c>
      <c r="M38" s="389"/>
      <c r="N38" s="939"/>
      <c r="O38" s="393"/>
      <c r="P38" s="393"/>
      <c r="Q38" s="393"/>
      <c r="R38" s="393"/>
      <c r="S38" s="392"/>
      <c r="T38" s="362"/>
      <c r="U38" s="362"/>
    </row>
    <row r="39" spans="1:23" ht="15" x14ac:dyDescent="0.25">
      <c r="A39" s="842"/>
      <c r="B39" s="911"/>
      <c r="C39" s="384" t="s">
        <v>157</v>
      </c>
      <c r="D39" s="385"/>
      <c r="E39" s="385"/>
      <c r="F39" s="385"/>
      <c r="G39" s="385"/>
      <c r="H39" s="385"/>
      <c r="I39" s="453"/>
      <c r="J39" s="871">
        <f>J35*0.7</f>
        <v>43.68</v>
      </c>
      <c r="K39" s="871">
        <f t="shared" si="2"/>
        <v>174.72</v>
      </c>
      <c r="L39" s="872">
        <f t="shared" si="1"/>
        <v>829.92</v>
      </c>
      <c r="M39" s="389"/>
      <c r="N39" s="939"/>
      <c r="O39" s="393"/>
      <c r="P39" s="393"/>
      <c r="Q39" s="393"/>
      <c r="R39" s="393"/>
      <c r="S39" s="392"/>
      <c r="T39" s="362"/>
      <c r="U39" s="362"/>
      <c r="V39" s="31">
        <f>K34-K50</f>
        <v>297.58999999999997</v>
      </c>
    </row>
    <row r="40" spans="1:23" ht="15.75" thickBot="1" x14ac:dyDescent="0.3">
      <c r="A40" s="842"/>
      <c r="B40" s="911"/>
      <c r="C40" s="458" t="s">
        <v>158</v>
      </c>
      <c r="D40" s="459"/>
      <c r="E40" s="459"/>
      <c r="F40" s="459"/>
      <c r="G40" s="459"/>
      <c r="H40" s="459"/>
      <c r="I40" s="460"/>
      <c r="J40" s="876">
        <f>K40/4</f>
        <v>-8.7375000000000007</v>
      </c>
      <c r="K40" s="877">
        <f>K50</f>
        <v>-34.950000000000003</v>
      </c>
      <c r="L40" s="878">
        <f>K40*5</f>
        <v>-174.75</v>
      </c>
      <c r="M40" s="464"/>
      <c r="N40" s="939"/>
      <c r="O40" s="465"/>
      <c r="P40" s="392"/>
      <c r="Q40" s="392"/>
      <c r="R40" s="392"/>
      <c r="S40" s="392"/>
      <c r="T40" s="362"/>
      <c r="U40" s="362"/>
      <c r="V40" s="52">
        <f>-K50/K34</f>
        <v>0.13307188547060617</v>
      </c>
    </row>
    <row r="41" spans="1:23" ht="13.5" thickBot="1" x14ac:dyDescent="0.25">
      <c r="A41" s="842"/>
      <c r="B41" s="911"/>
      <c r="C41" s="931" t="s">
        <v>274</v>
      </c>
      <c r="D41" s="931"/>
      <c r="E41" s="931"/>
      <c r="F41" s="931"/>
      <c r="G41" s="931"/>
      <c r="H41" s="931"/>
      <c r="I41" s="931"/>
      <c r="J41" s="931"/>
      <c r="K41" s="931"/>
      <c r="L41" s="931"/>
      <c r="M41" s="362"/>
      <c r="N41" s="939"/>
      <c r="O41" s="392"/>
      <c r="P41" s="392"/>
      <c r="Q41" s="392"/>
      <c r="R41" s="392"/>
      <c r="S41" s="392"/>
      <c r="T41" s="362"/>
      <c r="U41" s="362"/>
    </row>
    <row r="42" spans="1:23" ht="19.5" customHeight="1" thickBot="1" x14ac:dyDescent="0.25">
      <c r="A42" s="842">
        <v>51.5</v>
      </c>
      <c r="B42" s="911"/>
      <c r="C42" s="879" t="s">
        <v>287</v>
      </c>
      <c r="D42" s="844"/>
      <c r="E42" s="844"/>
      <c r="F42" s="844"/>
      <c r="G42" s="844"/>
      <c r="H42" s="844"/>
      <c r="I42" s="466"/>
      <c r="J42" s="467"/>
      <c r="K42" s="467"/>
      <c r="L42" s="468"/>
      <c r="M42" s="362"/>
      <c r="N42" s="939"/>
      <c r="O42" s="392"/>
      <c r="P42" s="392"/>
      <c r="Q42" s="392"/>
      <c r="R42" s="392"/>
      <c r="S42" s="392"/>
      <c r="T42" s="362"/>
      <c r="U42" s="362"/>
    </row>
    <row r="43" spans="1:23" ht="13.5" thickBot="1" x14ac:dyDescent="0.25">
      <c r="A43" s="842"/>
      <c r="B43" s="911"/>
      <c r="C43" s="469" t="s">
        <v>177</v>
      </c>
      <c r="D43" s="470">
        <f>1472.22*H9</f>
        <v>1472.22</v>
      </c>
      <c r="E43" s="471" t="s">
        <v>159</v>
      </c>
      <c r="F43" s="472" t="s">
        <v>288</v>
      </c>
      <c r="G43" s="880"/>
      <c r="H43" s="941" t="s">
        <v>205</v>
      </c>
      <c r="I43" s="941"/>
      <c r="J43" s="941"/>
      <c r="K43" s="941"/>
      <c r="L43" s="942"/>
      <c r="M43" s="474"/>
      <c r="N43" s="939"/>
      <c r="O43" s="392"/>
      <c r="P43" s="392"/>
      <c r="Q43" s="392"/>
      <c r="R43" s="392"/>
      <c r="S43" s="392"/>
      <c r="T43" s="362"/>
      <c r="U43" s="362"/>
    </row>
    <row r="44" spans="1:23" ht="31.5" x14ac:dyDescent="0.2">
      <c r="A44" s="842"/>
      <c r="B44" s="911"/>
      <c r="C44" s="384" t="s">
        <v>160</v>
      </c>
      <c r="D44" s="385"/>
      <c r="E44" s="475">
        <f>F44/152.4</f>
        <v>0.13799212598425198</v>
      </c>
      <c r="F44" s="387">
        <f>ROUNDDOWN(D43/70,2)</f>
        <v>21.03</v>
      </c>
      <c r="G44" s="881"/>
      <c r="H44" s="477"/>
      <c r="I44" s="478"/>
      <c r="J44" s="479" t="s">
        <v>145</v>
      </c>
      <c r="K44" s="450" t="s">
        <v>263</v>
      </c>
      <c r="L44" s="451" t="s">
        <v>264</v>
      </c>
      <c r="M44" s="452"/>
      <c r="N44" s="939"/>
      <c r="O44" s="392"/>
      <c r="P44" s="392"/>
      <c r="Q44" s="392"/>
      <c r="R44" s="392"/>
      <c r="S44" s="392"/>
      <c r="T44" s="362"/>
      <c r="U44" s="362"/>
    </row>
    <row r="45" spans="1:23" ht="15.75" x14ac:dyDescent="0.25">
      <c r="A45" s="842"/>
      <c r="B45" s="911"/>
      <c r="C45" s="384" t="s">
        <v>161</v>
      </c>
      <c r="D45" s="385"/>
      <c r="E45" s="475">
        <f>(F45/152.4)</f>
        <v>9.1994750656167981E-2</v>
      </c>
      <c r="F45" s="388">
        <f>(F44*2/3)</f>
        <v>14.020000000000001</v>
      </c>
      <c r="G45" s="881"/>
      <c r="H45" s="480" t="s">
        <v>149</v>
      </c>
      <c r="I45" s="481"/>
      <c r="J45" s="482">
        <v>69.55</v>
      </c>
      <c r="K45" s="387">
        <f>J45*4</f>
        <v>278.2</v>
      </c>
      <c r="L45" s="388">
        <f>J45*19</f>
        <v>1321.45</v>
      </c>
      <c r="M45" s="389"/>
      <c r="N45" s="939"/>
      <c r="O45" s="393">
        <v>66.39</v>
      </c>
      <c r="P45" s="391">
        <f>J45/O45</f>
        <v>1.0475975297484561</v>
      </c>
      <c r="Q45" s="393"/>
      <c r="R45" s="767">
        <f>K45/(F45+F46)</f>
        <v>19.21270718232044</v>
      </c>
      <c r="S45" s="393" t="s">
        <v>289</v>
      </c>
      <c r="T45" s="362"/>
      <c r="U45" s="362"/>
    </row>
    <row r="46" spans="1:23" ht="16.5" thickBot="1" x14ac:dyDescent="0.3">
      <c r="A46" s="848" t="s">
        <v>362</v>
      </c>
      <c r="B46" s="911"/>
      <c r="C46" s="483" t="s">
        <v>162</v>
      </c>
      <c r="D46" s="484"/>
      <c r="E46" s="485"/>
      <c r="F46" s="486">
        <v>0.46</v>
      </c>
      <c r="G46" s="881"/>
      <c r="H46" s="487" t="s">
        <v>150</v>
      </c>
      <c r="I46" s="488"/>
      <c r="J46" s="489">
        <f>J45+(K50/4)</f>
        <v>60.8125</v>
      </c>
      <c r="K46" s="490">
        <f>J46*4</f>
        <v>243.25</v>
      </c>
      <c r="L46" s="430">
        <f>J46*19</f>
        <v>1155.4375</v>
      </c>
      <c r="M46" s="389"/>
      <c r="N46" s="940"/>
      <c r="O46" s="393"/>
      <c r="P46" s="393">
        <f>F46*1.15</f>
        <v>0.52900000000000003</v>
      </c>
      <c r="Q46" s="393"/>
      <c r="R46" s="392">
        <f>F45/E45</f>
        <v>152.4</v>
      </c>
      <c r="S46" s="393" t="s">
        <v>290</v>
      </c>
      <c r="T46" s="362"/>
      <c r="U46" s="362"/>
    </row>
    <row r="47" spans="1:23" ht="13.5" thickBot="1" x14ac:dyDescent="0.25">
      <c r="A47" s="842"/>
      <c r="B47" s="911"/>
      <c r="C47" s="458" t="s">
        <v>163</v>
      </c>
      <c r="D47" s="459"/>
      <c r="E47" s="491"/>
      <c r="F47" s="492"/>
      <c r="G47" s="882"/>
      <c r="H47" s="491"/>
      <c r="I47" s="491"/>
      <c r="J47" s="936"/>
      <c r="K47" s="936"/>
      <c r="L47" s="937"/>
      <c r="M47" s="960" t="s">
        <v>274</v>
      </c>
      <c r="N47" s="399"/>
      <c r="O47" s="393"/>
      <c r="P47" s="393"/>
      <c r="Q47" s="392"/>
      <c r="R47" s="392"/>
      <c r="S47" s="393"/>
      <c r="T47" s="362"/>
      <c r="U47" s="362"/>
    </row>
    <row r="48" spans="1:23" ht="13.5" thickBot="1" x14ac:dyDescent="0.25">
      <c r="A48" s="842"/>
      <c r="B48" s="911"/>
      <c r="C48" s="931" t="s">
        <v>274</v>
      </c>
      <c r="D48" s="931"/>
      <c r="E48" s="931"/>
      <c r="F48" s="931"/>
      <c r="G48" s="931"/>
      <c r="H48" s="931"/>
      <c r="I48" s="931"/>
      <c r="J48" s="931"/>
      <c r="K48" s="931"/>
      <c r="L48" s="931"/>
      <c r="M48" s="960"/>
      <c r="N48" s="362"/>
      <c r="O48" s="392"/>
      <c r="P48" s="392"/>
      <c r="Q48" s="392"/>
      <c r="R48" s="392"/>
      <c r="S48" s="393"/>
      <c r="T48" s="362"/>
      <c r="U48" s="362"/>
    </row>
    <row r="49" spans="1:21" ht="19.5" customHeight="1" x14ac:dyDescent="0.2">
      <c r="A49" s="883" t="s">
        <v>252</v>
      </c>
      <c r="B49" s="911"/>
      <c r="C49" s="879" t="s">
        <v>164</v>
      </c>
      <c r="D49" s="844"/>
      <c r="E49" s="494"/>
      <c r="F49" s="494"/>
      <c r="G49" s="494"/>
      <c r="H49" s="494"/>
      <c r="I49" s="494"/>
      <c r="J49" s="494"/>
      <c r="K49" s="884"/>
      <c r="L49" s="495"/>
      <c r="M49" s="960"/>
      <c r="N49" s="362"/>
      <c r="O49" s="393"/>
      <c r="P49" s="392"/>
      <c r="Q49" s="392"/>
      <c r="R49" s="392"/>
      <c r="S49" s="392"/>
      <c r="T49" s="362"/>
      <c r="U49" s="362"/>
    </row>
    <row r="50" spans="1:21" ht="16.5" thickBot="1" x14ac:dyDescent="0.3">
      <c r="A50" s="842"/>
      <c r="B50" s="911"/>
      <c r="C50" s="496" t="s">
        <v>165</v>
      </c>
      <c r="D50" s="459"/>
      <c r="E50" s="459"/>
      <c r="F50" s="459"/>
      <c r="G50" s="459"/>
      <c r="H50" s="459"/>
      <c r="I50" s="491"/>
      <c r="J50" s="491"/>
      <c r="K50" s="497">
        <v>-34.950000000000003</v>
      </c>
      <c r="L50" s="498" t="s">
        <v>146</v>
      </c>
      <c r="M50" s="960"/>
      <c r="N50" s="362"/>
      <c r="O50" s="393">
        <v>-33.65</v>
      </c>
      <c r="P50" s="391">
        <f>K50/O50</f>
        <v>1.0386329866270432</v>
      </c>
      <c r="Q50" s="393">
        <f>K50/4</f>
        <v>-8.7375000000000007</v>
      </c>
      <c r="R50" s="392"/>
      <c r="S50" s="392"/>
      <c r="T50" s="362"/>
      <c r="U50" s="362"/>
    </row>
    <row r="51" spans="1:21" ht="13.5" thickBot="1" x14ac:dyDescent="0.25">
      <c r="A51" s="842"/>
      <c r="B51" s="911"/>
      <c r="C51" s="931" t="s">
        <v>274</v>
      </c>
      <c r="D51" s="931"/>
      <c r="E51" s="931"/>
      <c r="F51" s="931"/>
      <c r="G51" s="931"/>
      <c r="H51" s="931"/>
      <c r="I51" s="931"/>
      <c r="J51" s="931"/>
      <c r="K51" s="931"/>
      <c r="L51" s="931"/>
      <c r="M51" s="960"/>
      <c r="N51" s="362"/>
      <c r="O51" s="392"/>
      <c r="P51" s="392"/>
      <c r="Q51" s="392"/>
      <c r="R51" s="392"/>
      <c r="S51" s="392"/>
      <c r="T51" s="362"/>
      <c r="U51" s="362"/>
    </row>
    <row r="52" spans="1:21" ht="19.5" customHeight="1" x14ac:dyDescent="0.2">
      <c r="A52" s="842">
        <v>51.6</v>
      </c>
      <c r="B52" s="911"/>
      <c r="C52" s="885" t="s">
        <v>187</v>
      </c>
      <c r="D52" s="844"/>
      <c r="E52" s="844"/>
      <c r="F52" s="844"/>
      <c r="G52" s="844"/>
      <c r="H52" s="886"/>
      <c r="I52" s="501"/>
      <c r="J52" s="502"/>
      <c r="K52" s="884"/>
      <c r="L52" s="504"/>
      <c r="M52" s="960"/>
      <c r="N52" s="362"/>
      <c r="O52" s="392"/>
      <c r="P52" s="392"/>
      <c r="Q52" s="392"/>
      <c r="R52" s="392"/>
      <c r="S52" s="392"/>
      <c r="T52" s="362"/>
      <c r="U52" s="362"/>
    </row>
    <row r="53" spans="1:21" ht="16.5" thickBot="1" x14ac:dyDescent="0.3">
      <c r="A53" s="842"/>
      <c r="B53" s="911"/>
      <c r="C53" s="506" t="s">
        <v>166</v>
      </c>
      <c r="D53" s="507">
        <f>21.95*H9</f>
        <v>21.95</v>
      </c>
      <c r="E53" s="491"/>
      <c r="F53" s="491"/>
      <c r="G53" s="491"/>
      <c r="H53" s="491"/>
      <c r="I53" s="490"/>
      <c r="J53" s="508" t="s">
        <v>167</v>
      </c>
      <c r="K53" s="887">
        <f>285.4*H9</f>
        <v>285.39999999999998</v>
      </c>
      <c r="L53" s="498" t="s">
        <v>146</v>
      </c>
      <c r="M53" s="960"/>
      <c r="N53" s="362"/>
      <c r="O53" s="393">
        <v>20.94</v>
      </c>
      <c r="P53" s="391">
        <f>D53/O53</f>
        <v>1.048233046800382</v>
      </c>
      <c r="Q53" s="587">
        <f>K53/D53</f>
        <v>13.002277904328018</v>
      </c>
      <c r="R53" s="392" t="s">
        <v>291</v>
      </c>
      <c r="S53" s="392"/>
      <c r="T53" s="362"/>
      <c r="U53" s="362"/>
    </row>
    <row r="54" spans="1:21" ht="13.5" thickBot="1" x14ac:dyDescent="0.25">
      <c r="A54" s="842"/>
      <c r="B54" s="911"/>
      <c r="C54" s="362"/>
      <c r="D54" s="362"/>
      <c r="E54" s="362"/>
      <c r="F54" s="399"/>
      <c r="G54" s="399"/>
      <c r="H54" s="362"/>
      <c r="I54" s="362"/>
      <c r="J54" s="362"/>
      <c r="K54" s="362"/>
      <c r="L54" s="362"/>
      <c r="M54" s="960"/>
      <c r="N54" s="362"/>
      <c r="O54" s="393">
        <v>272.16000000000003</v>
      </c>
      <c r="P54" s="391">
        <f>K53/O54</f>
        <v>1.0486478542034097</v>
      </c>
      <c r="Q54" s="392"/>
      <c r="R54" s="392"/>
      <c r="S54" s="392"/>
      <c r="T54" s="362"/>
      <c r="U54" s="362"/>
    </row>
    <row r="55" spans="1:21" ht="26.25" customHeight="1" thickBot="1" x14ac:dyDescent="0.25">
      <c r="A55" s="848" t="s">
        <v>292</v>
      </c>
      <c r="B55" s="911"/>
      <c r="C55" s="888" t="s">
        <v>293</v>
      </c>
      <c r="D55" s="961" t="s">
        <v>294</v>
      </c>
      <c r="E55" s="961"/>
      <c r="F55" s="961"/>
      <c r="G55" s="961"/>
      <c r="H55" s="961"/>
      <c r="I55" s="889">
        <f>0.14*P60</f>
        <v>3.0758000000000001</v>
      </c>
      <c r="J55" s="890" t="s">
        <v>146</v>
      </c>
      <c r="K55" s="962" t="s">
        <v>295</v>
      </c>
      <c r="L55" s="963"/>
      <c r="M55" s="960"/>
      <c r="N55" s="362"/>
      <c r="O55" s="519"/>
      <c r="P55" s="519" t="s">
        <v>207</v>
      </c>
      <c r="Q55" s="519" t="s">
        <v>208</v>
      </c>
      <c r="R55" s="519" t="s">
        <v>209</v>
      </c>
      <c r="S55" s="519"/>
      <c r="T55" s="362"/>
      <c r="U55" s="362"/>
    </row>
    <row r="56" spans="1:21" ht="13.5" thickBot="1" x14ac:dyDescent="0.25">
      <c r="A56" s="842"/>
      <c r="B56" s="911"/>
      <c r="C56" s="931" t="s">
        <v>274</v>
      </c>
      <c r="D56" s="931"/>
      <c r="E56" s="931"/>
      <c r="F56" s="931"/>
      <c r="G56" s="931"/>
      <c r="H56" s="931"/>
      <c r="I56" s="931"/>
      <c r="J56" s="931"/>
      <c r="K56" s="931"/>
      <c r="L56" s="931"/>
      <c r="M56" s="960"/>
      <c r="N56" s="362"/>
      <c r="O56" s="519"/>
      <c r="P56" s="519"/>
      <c r="Q56" s="519"/>
      <c r="R56" s="519"/>
      <c r="S56" s="519"/>
      <c r="T56" s="362"/>
      <c r="U56" s="362"/>
    </row>
    <row r="57" spans="1:21" ht="22.5" customHeight="1" thickBot="1" x14ac:dyDescent="0.25">
      <c r="A57" s="848" t="s">
        <v>363</v>
      </c>
      <c r="B57" s="911"/>
      <c r="C57" s="964" t="s">
        <v>296</v>
      </c>
      <c r="D57" s="965"/>
      <c r="E57" s="965"/>
      <c r="F57" s="891" t="s">
        <v>150</v>
      </c>
      <c r="G57" s="889">
        <f>I57+K50</f>
        <v>168.40927117038899</v>
      </c>
      <c r="H57" s="891" t="s">
        <v>149</v>
      </c>
      <c r="I57" s="892">
        <v>203.35927117038901</v>
      </c>
      <c r="J57" s="890" t="s">
        <v>146</v>
      </c>
      <c r="K57" s="517"/>
      <c r="L57" s="518"/>
      <c r="M57" s="960"/>
      <c r="N57" s="362"/>
      <c r="O57" s="519"/>
      <c r="P57" s="519" t="s">
        <v>207</v>
      </c>
      <c r="Q57" s="519" t="s">
        <v>208</v>
      </c>
      <c r="R57" s="519" t="s">
        <v>209</v>
      </c>
      <c r="S57" s="519"/>
      <c r="T57" s="362"/>
      <c r="U57" s="362"/>
    </row>
    <row r="58" spans="1:21" ht="13.5" thickBot="1" x14ac:dyDescent="0.25">
      <c r="A58" s="842"/>
      <c r="B58" s="911"/>
      <c r="C58" s="931" t="s">
        <v>274</v>
      </c>
      <c r="D58" s="931"/>
      <c r="E58" s="931"/>
      <c r="F58" s="931"/>
      <c r="G58" s="931"/>
      <c r="H58" s="931"/>
      <c r="I58" s="931"/>
      <c r="J58" s="966"/>
      <c r="K58" s="966"/>
      <c r="L58" s="966"/>
      <c r="M58" s="960"/>
      <c r="N58" s="362"/>
      <c r="O58" s="519"/>
      <c r="P58" s="519"/>
      <c r="Q58" s="519"/>
      <c r="R58" s="519"/>
      <c r="S58" s="519"/>
      <c r="T58" s="362">
        <v>20.059999999999999</v>
      </c>
      <c r="U58" s="362"/>
    </row>
    <row r="59" spans="1:21" ht="19.5" customHeight="1" x14ac:dyDescent="0.2">
      <c r="A59" s="842"/>
      <c r="B59" s="911"/>
      <c r="C59" s="967" t="s">
        <v>169</v>
      </c>
      <c r="D59" s="968"/>
      <c r="E59" s="968"/>
      <c r="F59" s="968"/>
      <c r="G59" s="494"/>
      <c r="H59" s="494"/>
      <c r="I59" s="495"/>
      <c r="J59" s="362"/>
      <c r="K59" s="362"/>
      <c r="L59" s="362"/>
      <c r="M59" s="960"/>
      <c r="N59" s="362"/>
      <c r="O59" s="519" t="s">
        <v>210</v>
      </c>
      <c r="P59" s="524">
        <v>20.92</v>
      </c>
      <c r="Q59" s="519"/>
      <c r="R59" s="519"/>
      <c r="S59" s="519"/>
      <c r="T59" s="362"/>
      <c r="U59" s="362"/>
    </row>
    <row r="60" spans="1:21" x14ac:dyDescent="0.2">
      <c r="A60" s="848" t="s">
        <v>364</v>
      </c>
      <c r="B60" s="911"/>
      <c r="C60" s="384" t="s">
        <v>170</v>
      </c>
      <c r="D60" s="385"/>
      <c r="E60" s="385"/>
      <c r="F60" s="385"/>
      <c r="G60" s="385"/>
      <c r="H60" s="525">
        <f>O60*P60</f>
        <v>56.990179999999995</v>
      </c>
      <c r="I60" s="526" t="s">
        <v>171</v>
      </c>
      <c r="J60" s="362"/>
      <c r="K60" s="362"/>
      <c r="L60" s="362"/>
      <c r="M60" s="960"/>
      <c r="N60" s="362"/>
      <c r="O60" s="527">
        <f>259.4%</f>
        <v>2.5939999999999999</v>
      </c>
      <c r="P60" s="528">
        <v>21.97</v>
      </c>
      <c r="Q60" s="519">
        <f>P60-P59</f>
        <v>1.0499999999999972</v>
      </c>
      <c r="R60" s="529">
        <f>Q60/P59</f>
        <v>5.0191204588909993E-2</v>
      </c>
      <c r="S60" s="519"/>
      <c r="T60" s="362"/>
      <c r="U60" s="362"/>
    </row>
    <row r="61" spans="1:21" ht="13.5" thickBot="1" x14ac:dyDescent="0.25">
      <c r="A61" s="842">
        <v>52.2</v>
      </c>
      <c r="B61" s="911"/>
      <c r="C61" s="530" t="s">
        <v>212</v>
      </c>
      <c r="D61" s="459"/>
      <c r="E61" s="459"/>
      <c r="F61" s="459"/>
      <c r="G61" s="459"/>
      <c r="H61" s="531">
        <f>O61*P61</f>
        <v>18.806319999999999</v>
      </c>
      <c r="I61" s="532" t="s">
        <v>172</v>
      </c>
      <c r="J61" s="362"/>
      <c r="K61" s="362"/>
      <c r="L61" s="362"/>
      <c r="M61" s="960"/>
      <c r="N61" s="362"/>
      <c r="O61" s="533">
        <v>0.85599999999999998</v>
      </c>
      <c r="P61" s="519">
        <f>P60</f>
        <v>21.97</v>
      </c>
      <c r="Q61" s="519"/>
      <c r="R61" s="519"/>
      <c r="S61" s="519"/>
      <c r="T61" s="362"/>
      <c r="U61" s="362"/>
    </row>
    <row r="62" spans="1:21" ht="13.5" thickBot="1" x14ac:dyDescent="0.25">
      <c r="A62" s="842"/>
      <c r="B62" s="911"/>
      <c r="C62" s="931" t="s">
        <v>274</v>
      </c>
      <c r="D62" s="931"/>
      <c r="E62" s="931"/>
      <c r="F62" s="931"/>
      <c r="G62" s="931"/>
      <c r="H62" s="931"/>
      <c r="I62" s="931"/>
      <c r="J62" s="971"/>
      <c r="K62" s="971"/>
      <c r="L62" s="971"/>
      <c r="M62" s="960"/>
      <c r="N62" s="362"/>
      <c r="O62" s="519"/>
      <c r="P62" s="519"/>
      <c r="Q62" s="519"/>
      <c r="R62" s="519"/>
      <c r="S62" s="519"/>
      <c r="T62" s="362"/>
      <c r="U62" s="362"/>
    </row>
    <row r="63" spans="1:21" ht="19.5" customHeight="1" x14ac:dyDescent="0.2">
      <c r="A63" s="848" t="s">
        <v>365</v>
      </c>
      <c r="B63" s="911"/>
      <c r="C63" s="972" t="s">
        <v>178</v>
      </c>
      <c r="D63" s="973"/>
      <c r="E63" s="973"/>
      <c r="F63" s="973"/>
      <c r="G63" s="973"/>
      <c r="H63" s="973"/>
      <c r="I63" s="974"/>
      <c r="J63" s="362"/>
      <c r="K63" s="362"/>
      <c r="L63" s="362"/>
      <c r="M63" s="960"/>
      <c r="N63" s="362"/>
      <c r="O63" s="519"/>
      <c r="P63" s="519"/>
      <c r="Q63" s="519"/>
      <c r="R63" s="519"/>
      <c r="S63" s="519"/>
      <c r="T63" s="362"/>
      <c r="U63" s="362"/>
    </row>
    <row r="64" spans="1:21" ht="13.5" thickBot="1" x14ac:dyDescent="0.25">
      <c r="A64" s="842"/>
      <c r="B64" s="911"/>
      <c r="C64" s="536" t="s">
        <v>223</v>
      </c>
      <c r="D64" s="458"/>
      <c r="E64" s="459"/>
      <c r="F64" s="459"/>
      <c r="G64" s="459"/>
      <c r="H64" s="537">
        <f>O64*P64</f>
        <v>16.916899999999998</v>
      </c>
      <c r="I64" s="532" t="s">
        <v>146</v>
      </c>
      <c r="J64" s="362"/>
      <c r="K64" s="362"/>
      <c r="L64" s="362"/>
      <c r="M64" s="960"/>
      <c r="N64" s="362"/>
      <c r="O64" s="538">
        <v>0.77</v>
      </c>
      <c r="P64" s="519">
        <f>P60</f>
        <v>21.97</v>
      </c>
      <c r="Q64" s="519"/>
      <c r="R64" s="519"/>
      <c r="S64" s="519"/>
      <c r="T64" s="362"/>
      <c r="U64" s="362"/>
    </row>
    <row r="65" spans="1:21" ht="13.5" thickBot="1" x14ac:dyDescent="0.25">
      <c r="A65" s="842"/>
      <c r="B65" s="911"/>
      <c r="C65" s="931" t="s">
        <v>274</v>
      </c>
      <c r="D65" s="931"/>
      <c r="E65" s="931"/>
      <c r="F65" s="931"/>
      <c r="G65" s="931"/>
      <c r="H65" s="931"/>
      <c r="I65" s="931"/>
      <c r="J65" s="971"/>
      <c r="K65" s="971"/>
      <c r="L65" s="971"/>
      <c r="M65" s="960"/>
      <c r="N65" s="362"/>
      <c r="O65" s="519"/>
      <c r="P65" s="519"/>
      <c r="Q65" s="519"/>
      <c r="R65" s="519"/>
      <c r="S65" s="519"/>
      <c r="T65" s="362"/>
      <c r="U65" s="362"/>
    </row>
    <row r="66" spans="1:21" ht="19.5" customHeight="1" thickBot="1" x14ac:dyDescent="0.25">
      <c r="A66" s="848" t="s">
        <v>366</v>
      </c>
      <c r="B66" s="911"/>
      <c r="C66" s="893" t="s">
        <v>173</v>
      </c>
      <c r="D66" s="894"/>
      <c r="E66" s="895"/>
      <c r="F66" s="895"/>
      <c r="G66" s="896"/>
      <c r="H66" s="897">
        <v>0.91</v>
      </c>
      <c r="I66" s="518" t="s">
        <v>174</v>
      </c>
      <c r="J66" s="543"/>
      <c r="K66" s="544"/>
      <c r="L66" s="544"/>
      <c r="M66" s="960"/>
      <c r="N66" s="362"/>
      <c r="O66" s="31">
        <v>0.8</v>
      </c>
      <c r="P66" s="391">
        <f>H66/O66</f>
        <v>1.1375</v>
      </c>
      <c r="Q66" s="587">
        <v>156.87842751164078</v>
      </c>
      <c r="R66" s="587">
        <v>189.84842751164078</v>
      </c>
      <c r="S66" s="392"/>
      <c r="T66" s="362"/>
      <c r="U66" s="362"/>
    </row>
    <row r="67" spans="1:21" ht="15.75" thickBot="1" x14ac:dyDescent="0.25">
      <c r="A67" s="842"/>
      <c r="B67" s="911"/>
      <c r="C67" s="811" t="s">
        <v>274</v>
      </c>
      <c r="D67" s="811"/>
      <c r="E67" s="811"/>
      <c r="F67" s="811"/>
      <c r="G67" s="811"/>
      <c r="H67" s="789"/>
      <c r="I67" s="811"/>
      <c r="J67" s="812"/>
      <c r="K67" s="812"/>
      <c r="L67" s="812"/>
      <c r="M67" s="960"/>
      <c r="N67" s="362"/>
      <c r="O67" s="392"/>
      <c r="P67" s="392"/>
      <c r="Q67" s="392"/>
      <c r="R67" s="392"/>
      <c r="S67" s="392"/>
      <c r="T67" s="362"/>
      <c r="U67" s="362"/>
    </row>
    <row r="68" spans="1:21" ht="19.5" customHeight="1" thickBot="1" x14ac:dyDescent="0.25">
      <c r="A68" s="842"/>
      <c r="B68" s="911"/>
      <c r="C68" s="898" t="s">
        <v>367</v>
      </c>
      <c r="D68" s="899">
        <v>0.105</v>
      </c>
      <c r="E68" s="975" t="s">
        <v>388</v>
      </c>
      <c r="F68" s="975"/>
      <c r="G68" s="975"/>
      <c r="H68" s="975"/>
      <c r="I68" s="976"/>
      <c r="J68" s="977" t="s">
        <v>179</v>
      </c>
      <c r="K68" s="977"/>
      <c r="L68" s="978"/>
      <c r="M68" s="960"/>
      <c r="N68" s="362"/>
      <c r="O68" s="392"/>
      <c r="P68" s="392"/>
      <c r="Q68" s="392"/>
      <c r="R68" s="392"/>
      <c r="S68" s="392"/>
      <c r="T68" s="362"/>
      <c r="U68" s="362"/>
    </row>
    <row r="69" spans="1:21" ht="13.5" thickBot="1" x14ac:dyDescent="0.25">
      <c r="A69" s="842"/>
      <c r="B69" s="911"/>
      <c r="C69" s="979" t="s">
        <v>369</v>
      </c>
      <c r="D69" s="979"/>
      <c r="E69" s="979"/>
      <c r="F69" s="979"/>
      <c r="G69" s="979"/>
      <c r="H69" s="979"/>
      <c r="I69" s="979"/>
      <c r="J69" s="551"/>
      <c r="K69" s="551"/>
      <c r="L69" s="551"/>
      <c r="M69" s="960"/>
      <c r="N69" s="362"/>
      <c r="O69" s="392"/>
      <c r="P69" s="392">
        <f>P59*1.035</f>
        <v>21.652200000000001</v>
      </c>
      <c r="Q69" s="392"/>
      <c r="R69" s="392"/>
      <c r="S69" s="392"/>
      <c r="T69" s="362"/>
      <c r="U69" s="362"/>
    </row>
    <row r="70" spans="1:21" ht="18.75" customHeight="1" thickBot="1" x14ac:dyDescent="0.25">
      <c r="A70" s="842"/>
      <c r="B70" s="911"/>
      <c r="C70" s="900" t="s">
        <v>389</v>
      </c>
      <c r="D70" s="553"/>
      <c r="E70" s="553"/>
      <c r="F70" s="553"/>
      <c r="G70" s="553"/>
      <c r="H70" s="553"/>
      <c r="I70" s="553"/>
      <c r="J70" s="553"/>
      <c r="K70" s="553"/>
      <c r="L70" s="554"/>
      <c r="M70" s="362"/>
      <c r="N70" s="362"/>
      <c r="O70" s="392"/>
      <c r="P70" s="392"/>
      <c r="Q70" s="392"/>
      <c r="R70" s="392"/>
      <c r="S70" s="392"/>
      <c r="T70" s="362"/>
      <c r="U70" s="362"/>
    </row>
    <row r="71" spans="1:21" x14ac:dyDescent="0.2">
      <c r="A71" s="842"/>
      <c r="B71" s="911"/>
      <c r="C71" s="362"/>
      <c r="D71" s="362"/>
      <c r="E71" s="362"/>
      <c r="F71" s="362"/>
      <c r="G71" s="362"/>
      <c r="H71" s="362"/>
      <c r="I71" s="362"/>
      <c r="J71" s="362"/>
      <c r="K71" s="362"/>
      <c r="L71" s="362"/>
      <c r="M71" s="362"/>
      <c r="N71" s="362"/>
      <c r="O71" s="399"/>
      <c r="P71" s="362"/>
      <c r="Q71" s="362"/>
      <c r="R71" s="362"/>
      <c r="S71" s="362"/>
    </row>
    <row r="72" spans="1:21" x14ac:dyDescent="0.2">
      <c r="A72" s="842"/>
      <c r="B72" s="362"/>
      <c r="C72" s="362"/>
      <c r="D72" s="362"/>
      <c r="E72" s="362"/>
      <c r="F72" s="362"/>
      <c r="G72" s="362"/>
      <c r="H72" s="362"/>
      <c r="I72" s="362"/>
      <c r="J72" s="362"/>
      <c r="K72" s="362"/>
      <c r="L72" s="362"/>
      <c r="M72" s="362"/>
      <c r="N72" s="362"/>
      <c r="O72" s="362"/>
      <c r="P72" s="362"/>
      <c r="Q72" s="362"/>
      <c r="R72" s="362"/>
      <c r="S72" s="362"/>
    </row>
    <row r="73" spans="1:21" x14ac:dyDescent="0.2">
      <c r="A73" s="842"/>
      <c r="B73" s="362"/>
      <c r="C73" s="969" t="s">
        <v>255</v>
      </c>
      <c r="D73" s="969"/>
      <c r="E73" s="969"/>
      <c r="F73" s="969"/>
      <c r="G73" s="969"/>
      <c r="H73" s="969"/>
      <c r="I73" s="969"/>
      <c r="J73" s="969"/>
      <c r="K73" s="969"/>
      <c r="L73" s="362"/>
      <c r="M73" s="362"/>
      <c r="N73" s="362"/>
      <c r="O73" s="362"/>
      <c r="P73" s="362"/>
      <c r="Q73" s="362"/>
      <c r="R73" s="362"/>
      <c r="S73" s="362"/>
    </row>
    <row r="74" spans="1:21" x14ac:dyDescent="0.2">
      <c r="A74" s="842"/>
      <c r="B74" s="362"/>
      <c r="C74" s="362"/>
      <c r="D74" s="362"/>
      <c r="E74" s="362"/>
      <c r="F74" s="362"/>
      <c r="G74" s="362"/>
      <c r="H74" s="362"/>
      <c r="I74" s="362"/>
      <c r="J74" s="362"/>
      <c r="K74" s="362"/>
      <c r="L74" s="362"/>
      <c r="M74" s="362"/>
      <c r="N74" s="362"/>
      <c r="O74" s="198"/>
      <c r="P74" s="362"/>
      <c r="Q74" s="362"/>
      <c r="R74" s="362"/>
      <c r="S74" s="362"/>
    </row>
    <row r="75" spans="1:21" x14ac:dyDescent="0.2">
      <c r="A75" s="848" t="s">
        <v>371</v>
      </c>
      <c r="B75" s="362"/>
      <c r="C75" s="970" t="s">
        <v>257</v>
      </c>
      <c r="D75" s="970"/>
      <c r="E75" s="970"/>
      <c r="F75" s="970"/>
      <c r="G75" s="970"/>
      <c r="H75" s="970"/>
      <c r="I75" s="970"/>
      <c r="J75" s="970"/>
      <c r="K75" s="970"/>
      <c r="L75" s="970"/>
      <c r="M75" s="362"/>
      <c r="N75" s="362"/>
      <c r="O75" s="362"/>
      <c r="P75" s="362"/>
      <c r="Q75" s="362"/>
      <c r="R75" s="362"/>
      <c r="S75" s="362"/>
    </row>
    <row r="76" spans="1:21" x14ac:dyDescent="0.2">
      <c r="A76" s="842"/>
      <c r="B76" s="362"/>
      <c r="C76" s="362"/>
      <c r="D76" s="362"/>
      <c r="E76" s="362"/>
      <c r="F76" s="362"/>
      <c r="G76" s="362"/>
      <c r="H76" s="362"/>
      <c r="I76" s="362"/>
      <c r="J76" s="362"/>
      <c r="K76" s="362"/>
      <c r="L76" s="362"/>
      <c r="M76" s="362"/>
      <c r="N76" s="362"/>
      <c r="O76" s="362"/>
      <c r="P76" s="362"/>
      <c r="Q76" s="362"/>
      <c r="R76" s="362"/>
      <c r="S76" s="362"/>
    </row>
    <row r="77" spans="1:21" x14ac:dyDescent="0.2">
      <c r="A77" s="842"/>
      <c r="B77" s="362"/>
      <c r="C77" s="362"/>
      <c r="D77" s="362"/>
      <c r="E77" s="362"/>
      <c r="F77" s="362"/>
      <c r="G77" s="362"/>
      <c r="H77" s="362"/>
      <c r="I77" s="362"/>
      <c r="J77" s="362"/>
      <c r="K77" s="362"/>
      <c r="L77" s="362"/>
      <c r="M77" s="362"/>
      <c r="N77" s="362"/>
      <c r="O77" s="198"/>
      <c r="P77" s="362"/>
      <c r="Q77" s="362"/>
      <c r="R77" s="362"/>
      <c r="S77" s="362"/>
    </row>
    <row r="78" spans="1:21" x14ac:dyDescent="0.2">
      <c r="A78" s="362"/>
      <c r="B78" s="362"/>
      <c r="C78" s="362"/>
      <c r="D78" s="362"/>
      <c r="E78" s="362"/>
      <c r="F78" s="362"/>
      <c r="G78" s="362"/>
      <c r="H78" s="362"/>
      <c r="I78" s="362"/>
      <c r="J78" s="362"/>
      <c r="K78" s="362"/>
      <c r="L78" s="362"/>
      <c r="M78" s="362"/>
      <c r="N78" s="362"/>
      <c r="O78" s="362"/>
      <c r="P78" s="362"/>
      <c r="Q78" s="362"/>
      <c r="R78" s="362"/>
      <c r="S78" s="362"/>
    </row>
    <row r="79" spans="1:21" x14ac:dyDescent="0.2">
      <c r="A79" s="362"/>
      <c r="B79" s="362"/>
      <c r="C79" s="362"/>
      <c r="D79" s="362"/>
      <c r="E79" s="362"/>
      <c r="F79" s="362"/>
      <c r="G79" s="362"/>
      <c r="H79" s="362"/>
      <c r="I79" s="362"/>
      <c r="J79" s="362"/>
      <c r="K79" s="362"/>
      <c r="L79" s="362"/>
      <c r="M79" s="362"/>
      <c r="N79" s="362"/>
      <c r="O79" s="362"/>
      <c r="P79" s="362"/>
      <c r="Q79" s="362"/>
      <c r="R79" s="362"/>
      <c r="S79" s="362"/>
    </row>
    <row r="80" spans="1:21" x14ac:dyDescent="0.2">
      <c r="A80" s="362"/>
      <c r="B80" s="362"/>
      <c r="C80" s="362"/>
      <c r="D80" s="362"/>
      <c r="E80" s="362"/>
      <c r="F80" s="362"/>
      <c r="G80" s="362"/>
      <c r="H80" s="362"/>
      <c r="I80" s="362"/>
      <c r="J80" s="362"/>
      <c r="K80" s="362"/>
      <c r="L80" s="362"/>
      <c r="M80" s="362"/>
      <c r="N80" s="362"/>
      <c r="O80" s="198"/>
      <c r="P80" s="362"/>
      <c r="Q80" s="362"/>
      <c r="R80" s="362"/>
      <c r="S80" s="362"/>
    </row>
    <row r="81" spans="1:19" x14ac:dyDescent="0.2">
      <c r="A81" s="362"/>
      <c r="B81" s="362"/>
      <c r="C81" s="362"/>
      <c r="D81" s="362"/>
      <c r="E81" s="362"/>
      <c r="F81" s="362"/>
      <c r="G81" s="362"/>
      <c r="H81" s="362"/>
      <c r="I81" s="362"/>
      <c r="J81" s="362"/>
      <c r="K81" s="362"/>
      <c r="L81" s="362"/>
      <c r="M81" s="362"/>
      <c r="N81" s="362"/>
      <c r="O81" s="362"/>
      <c r="P81" s="362"/>
      <c r="Q81" s="362"/>
      <c r="R81" s="362"/>
      <c r="S81" s="362"/>
    </row>
    <row r="82" spans="1:19" x14ac:dyDescent="0.2">
      <c r="A82" s="362"/>
      <c r="B82" s="362"/>
      <c r="C82" s="362"/>
      <c r="D82" s="362"/>
      <c r="E82" s="362"/>
      <c r="F82" s="362"/>
      <c r="G82" s="362"/>
      <c r="H82" s="362"/>
      <c r="I82" s="362"/>
      <c r="J82" s="362"/>
      <c r="K82" s="362"/>
      <c r="L82" s="362"/>
      <c r="M82" s="362"/>
      <c r="N82" s="362"/>
      <c r="O82" s="362"/>
      <c r="P82" s="362"/>
      <c r="Q82" s="362"/>
      <c r="R82" s="362"/>
      <c r="S82" s="362"/>
    </row>
    <row r="83" spans="1:19" x14ac:dyDescent="0.2">
      <c r="A83" s="362"/>
      <c r="B83" s="362"/>
      <c r="C83" s="362"/>
      <c r="D83" s="362"/>
      <c r="E83" s="362"/>
      <c r="F83" s="362"/>
      <c r="G83" s="362"/>
      <c r="H83" s="362"/>
      <c r="I83" s="362"/>
      <c r="J83" s="362"/>
      <c r="K83" s="362"/>
      <c r="L83" s="362"/>
      <c r="M83" s="362"/>
      <c r="N83" s="362"/>
      <c r="O83" s="362"/>
      <c r="P83" s="362"/>
      <c r="Q83" s="362"/>
      <c r="R83" s="362"/>
      <c r="S83" s="362"/>
    </row>
    <row r="84" spans="1:19" x14ac:dyDescent="0.2">
      <c r="A84" s="362"/>
      <c r="B84" s="362"/>
      <c r="C84" s="362"/>
      <c r="D84" s="362"/>
      <c r="E84" s="362"/>
      <c r="F84" s="362"/>
      <c r="G84" s="362"/>
      <c r="H84" s="362"/>
      <c r="I84" s="362"/>
      <c r="J84" s="362"/>
      <c r="K84" s="362"/>
      <c r="L84" s="362"/>
      <c r="M84" s="362"/>
      <c r="N84" s="362"/>
      <c r="O84" s="362"/>
      <c r="P84" s="362"/>
      <c r="Q84" s="362"/>
      <c r="R84" s="362"/>
      <c r="S84" s="362"/>
    </row>
    <row r="85" spans="1:19" x14ac:dyDescent="0.2">
      <c r="A85" s="362"/>
      <c r="B85" s="362"/>
      <c r="C85" s="362"/>
      <c r="D85" s="362"/>
      <c r="E85" s="362"/>
      <c r="F85" s="362"/>
      <c r="G85" s="362"/>
      <c r="H85" s="362"/>
      <c r="I85" s="362"/>
      <c r="J85" s="362"/>
      <c r="K85" s="362"/>
      <c r="L85" s="362"/>
      <c r="M85" s="362"/>
      <c r="N85" s="362"/>
      <c r="O85" s="362"/>
      <c r="P85" s="362"/>
      <c r="Q85" s="362"/>
      <c r="R85" s="362"/>
      <c r="S85" s="362"/>
    </row>
    <row r="86" spans="1:19" x14ac:dyDescent="0.2">
      <c r="A86" s="362"/>
      <c r="B86" s="362"/>
      <c r="C86" s="362"/>
      <c r="D86" s="362"/>
      <c r="E86" s="362"/>
      <c r="F86" s="362"/>
      <c r="G86" s="362"/>
      <c r="H86" s="362"/>
      <c r="I86" s="362"/>
      <c r="J86" s="362"/>
      <c r="K86" s="362"/>
      <c r="L86" s="362"/>
      <c r="M86" s="362"/>
      <c r="N86" s="362"/>
      <c r="O86" s="362"/>
      <c r="P86" s="362"/>
      <c r="Q86" s="362"/>
      <c r="R86" s="362"/>
      <c r="S86" s="362"/>
    </row>
    <row r="87" spans="1:19" x14ac:dyDescent="0.2">
      <c r="A87" s="362"/>
      <c r="B87" s="362"/>
      <c r="C87" s="362"/>
      <c r="D87" s="362"/>
      <c r="E87" s="362"/>
      <c r="F87" s="362"/>
      <c r="G87" s="362"/>
      <c r="H87" s="362"/>
      <c r="I87" s="362"/>
      <c r="J87" s="362"/>
      <c r="K87" s="362"/>
      <c r="L87" s="362"/>
      <c r="M87" s="362"/>
      <c r="N87" s="362"/>
      <c r="O87" s="362"/>
      <c r="P87" s="362"/>
      <c r="Q87" s="362"/>
      <c r="R87" s="362"/>
      <c r="S87" s="362"/>
    </row>
    <row r="88" spans="1:19" x14ac:dyDescent="0.2">
      <c r="A88" s="362"/>
      <c r="B88" s="362"/>
      <c r="C88" s="362"/>
      <c r="D88" s="362"/>
      <c r="E88" s="362"/>
      <c r="F88" s="362"/>
      <c r="G88" s="362"/>
      <c r="H88" s="362"/>
      <c r="I88" s="362"/>
      <c r="J88" s="362"/>
      <c r="K88" s="362"/>
      <c r="L88" s="362"/>
      <c r="M88" s="362"/>
      <c r="N88" s="362"/>
      <c r="O88" s="362"/>
      <c r="P88" s="362"/>
      <c r="Q88" s="362"/>
      <c r="R88" s="362"/>
      <c r="S88" s="362"/>
    </row>
    <row r="89" spans="1:19" x14ac:dyDescent="0.2">
      <c r="A89" s="362"/>
      <c r="B89" s="362"/>
      <c r="C89" s="362"/>
      <c r="D89" s="362"/>
      <c r="E89" s="362"/>
      <c r="F89" s="362"/>
      <c r="G89" s="362"/>
      <c r="H89" s="362"/>
      <c r="I89" s="362"/>
      <c r="J89" s="362"/>
      <c r="K89" s="362"/>
      <c r="L89" s="362"/>
      <c r="M89" s="362"/>
      <c r="N89" s="362"/>
      <c r="O89" s="362"/>
      <c r="P89" s="362"/>
      <c r="Q89" s="362"/>
      <c r="R89" s="362"/>
      <c r="S89" s="362"/>
    </row>
    <row r="90" spans="1:19" x14ac:dyDescent="0.2">
      <c r="A90" s="362"/>
      <c r="B90" s="362"/>
      <c r="C90" s="362"/>
      <c r="D90" s="362"/>
      <c r="E90" s="362"/>
      <c r="F90" s="362"/>
      <c r="G90" s="362"/>
      <c r="H90" s="362"/>
      <c r="I90" s="362"/>
      <c r="J90" s="362"/>
      <c r="K90" s="362"/>
      <c r="L90" s="362"/>
      <c r="M90" s="362"/>
      <c r="N90" s="362"/>
      <c r="O90" s="362"/>
      <c r="P90" s="362"/>
      <c r="Q90" s="362"/>
      <c r="R90" s="362"/>
      <c r="S90" s="362"/>
    </row>
    <row r="91" spans="1:19" x14ac:dyDescent="0.2">
      <c r="A91" s="362"/>
      <c r="B91" s="362"/>
      <c r="C91" s="362"/>
      <c r="D91" s="362"/>
      <c r="E91" s="362"/>
      <c r="F91" s="362"/>
      <c r="G91" s="362"/>
      <c r="H91" s="362"/>
      <c r="I91" s="362"/>
      <c r="J91" s="362"/>
      <c r="K91" s="362"/>
      <c r="L91" s="362"/>
      <c r="M91" s="362"/>
      <c r="N91" s="362"/>
      <c r="O91" s="362"/>
      <c r="P91" s="362"/>
      <c r="Q91" s="362"/>
      <c r="R91" s="362"/>
      <c r="S91" s="362"/>
    </row>
    <row r="92" spans="1:19" x14ac:dyDescent="0.2">
      <c r="A92" s="362"/>
      <c r="B92" s="362"/>
      <c r="C92" s="362"/>
      <c r="D92" s="362"/>
      <c r="E92" s="362"/>
      <c r="F92" s="362"/>
      <c r="G92" s="362"/>
      <c r="H92" s="362"/>
      <c r="I92" s="362"/>
      <c r="J92" s="362"/>
      <c r="K92" s="362"/>
      <c r="L92" s="362"/>
      <c r="M92" s="362"/>
      <c r="N92" s="362"/>
      <c r="O92" s="362"/>
      <c r="P92" s="362"/>
      <c r="Q92" s="362"/>
      <c r="R92" s="362"/>
      <c r="S92" s="362"/>
    </row>
    <row r="93" spans="1:19" x14ac:dyDescent="0.2">
      <c r="A93" s="362"/>
      <c r="B93" s="362"/>
      <c r="C93" s="362"/>
      <c r="D93" s="362"/>
      <c r="E93" s="362"/>
      <c r="F93" s="362"/>
      <c r="G93" s="362"/>
      <c r="H93" s="362"/>
      <c r="I93" s="362"/>
      <c r="J93" s="362"/>
      <c r="K93" s="362"/>
      <c r="L93" s="362"/>
      <c r="M93" s="362"/>
      <c r="N93" s="362"/>
      <c r="O93" s="362"/>
      <c r="P93" s="362"/>
      <c r="Q93" s="362"/>
      <c r="R93" s="362"/>
      <c r="S93" s="362"/>
    </row>
    <row r="94" spans="1:19" x14ac:dyDescent="0.2">
      <c r="A94" s="362"/>
      <c r="B94" s="362"/>
      <c r="C94" s="362"/>
      <c r="D94" s="362"/>
      <c r="E94" s="362"/>
      <c r="F94" s="362"/>
      <c r="G94" s="362"/>
      <c r="H94" s="362"/>
      <c r="I94" s="362"/>
      <c r="J94" s="362"/>
      <c r="K94" s="362"/>
      <c r="L94" s="362"/>
      <c r="M94" s="362"/>
      <c r="N94" s="362"/>
      <c r="O94" s="362"/>
      <c r="P94" s="362"/>
      <c r="Q94" s="362"/>
      <c r="R94" s="362"/>
      <c r="S94" s="362"/>
    </row>
    <row r="95" spans="1:19" x14ac:dyDescent="0.2">
      <c r="A95" s="362"/>
      <c r="B95" s="362"/>
      <c r="C95" s="362"/>
      <c r="D95" s="362"/>
      <c r="E95" s="362"/>
      <c r="F95" s="362"/>
      <c r="G95" s="362"/>
      <c r="H95" s="362"/>
      <c r="I95" s="362"/>
      <c r="J95" s="362"/>
      <c r="K95" s="362"/>
      <c r="L95" s="362"/>
      <c r="M95" s="362"/>
      <c r="N95" s="362"/>
      <c r="O95" s="362"/>
      <c r="P95" s="362"/>
      <c r="Q95" s="362"/>
      <c r="R95" s="362"/>
      <c r="S95" s="362"/>
    </row>
    <row r="96" spans="1:19" x14ac:dyDescent="0.2">
      <c r="A96" s="362"/>
      <c r="B96" s="362"/>
      <c r="C96" s="362"/>
      <c r="D96" s="362"/>
      <c r="E96" s="362"/>
      <c r="F96" s="362"/>
      <c r="G96" s="362"/>
      <c r="H96" s="362"/>
      <c r="I96" s="362"/>
      <c r="J96" s="362"/>
      <c r="K96" s="362"/>
      <c r="L96" s="362"/>
      <c r="M96" s="362"/>
      <c r="N96" s="362"/>
      <c r="O96" s="362"/>
      <c r="P96" s="362"/>
      <c r="Q96" s="362"/>
      <c r="R96" s="362"/>
      <c r="S96" s="362"/>
    </row>
    <row r="97" spans="1:19" x14ac:dyDescent="0.2">
      <c r="A97" s="362"/>
      <c r="B97" s="362"/>
      <c r="C97" s="362"/>
      <c r="D97" s="362"/>
      <c r="E97" s="362"/>
      <c r="F97" s="362"/>
      <c r="G97" s="362"/>
      <c r="H97" s="362"/>
      <c r="I97" s="362"/>
      <c r="J97" s="362"/>
      <c r="K97" s="362"/>
      <c r="L97" s="362"/>
      <c r="M97" s="362"/>
      <c r="N97" s="362"/>
      <c r="O97" s="362"/>
      <c r="P97" s="362"/>
      <c r="Q97" s="362"/>
      <c r="R97" s="362"/>
      <c r="S97" s="362"/>
    </row>
    <row r="98" spans="1:19" x14ac:dyDescent="0.2">
      <c r="A98" s="362"/>
      <c r="B98" s="362"/>
      <c r="C98" s="362"/>
      <c r="D98" s="362"/>
      <c r="E98" s="362"/>
      <c r="F98" s="362"/>
      <c r="G98" s="362"/>
      <c r="H98" s="362"/>
      <c r="I98" s="362"/>
      <c r="J98" s="362"/>
      <c r="K98" s="362"/>
      <c r="L98" s="362"/>
      <c r="M98" s="362"/>
      <c r="N98" s="362"/>
      <c r="O98" s="362"/>
      <c r="P98" s="362"/>
      <c r="Q98" s="362"/>
      <c r="R98" s="362"/>
      <c r="S98" s="362"/>
    </row>
    <row r="99" spans="1:19" x14ac:dyDescent="0.2">
      <c r="A99" s="362"/>
      <c r="B99" s="362"/>
      <c r="C99" s="362"/>
      <c r="D99" s="362"/>
      <c r="E99" s="362"/>
      <c r="F99" s="362"/>
      <c r="G99" s="362"/>
      <c r="H99" s="362"/>
      <c r="I99" s="362"/>
      <c r="J99" s="362"/>
      <c r="K99" s="362"/>
      <c r="L99" s="362"/>
      <c r="M99" s="362"/>
      <c r="N99" s="362"/>
      <c r="O99" s="362"/>
      <c r="P99" s="362"/>
      <c r="Q99" s="362"/>
      <c r="R99" s="362"/>
      <c r="S99" s="362"/>
    </row>
    <row r="100" spans="1:19" x14ac:dyDescent="0.2">
      <c r="A100" s="362"/>
      <c r="B100" s="362"/>
      <c r="C100" s="362"/>
      <c r="D100" s="362"/>
      <c r="E100" s="362"/>
      <c r="F100" s="362"/>
      <c r="G100" s="362"/>
      <c r="H100" s="362"/>
      <c r="I100" s="362"/>
      <c r="J100" s="362"/>
      <c r="K100" s="362"/>
      <c r="L100" s="362"/>
      <c r="M100" s="362"/>
      <c r="N100" s="362"/>
      <c r="O100" s="362"/>
      <c r="P100" s="362"/>
      <c r="Q100" s="362"/>
      <c r="R100" s="362"/>
      <c r="S100" s="362"/>
    </row>
    <row r="101" spans="1:19" x14ac:dyDescent="0.2">
      <c r="A101" s="362"/>
      <c r="B101" s="362"/>
      <c r="C101" s="362"/>
      <c r="D101" s="362"/>
      <c r="E101" s="362"/>
      <c r="F101" s="362"/>
      <c r="G101" s="362"/>
      <c r="H101" s="362"/>
      <c r="I101" s="362"/>
      <c r="J101" s="362"/>
      <c r="K101" s="362"/>
      <c r="L101" s="362"/>
      <c r="M101" s="362"/>
      <c r="N101" s="362"/>
      <c r="O101" s="362"/>
      <c r="P101" s="362"/>
      <c r="Q101" s="362"/>
      <c r="R101" s="362"/>
      <c r="S101" s="362"/>
    </row>
    <row r="102" spans="1:19" x14ac:dyDescent="0.2">
      <c r="A102" s="362"/>
      <c r="B102" s="362"/>
      <c r="C102" s="362"/>
      <c r="D102" s="362"/>
      <c r="E102" s="362"/>
      <c r="F102" s="362"/>
      <c r="G102" s="362"/>
      <c r="H102" s="362"/>
      <c r="I102" s="362"/>
      <c r="J102" s="362"/>
      <c r="K102" s="362"/>
      <c r="L102" s="362"/>
      <c r="M102" s="362"/>
      <c r="N102" s="362"/>
      <c r="O102" s="362"/>
      <c r="P102" s="362"/>
      <c r="Q102" s="362"/>
      <c r="R102" s="362"/>
      <c r="S102" s="362"/>
    </row>
    <row r="103" spans="1:19" x14ac:dyDescent="0.2">
      <c r="A103" s="362"/>
      <c r="B103" s="362"/>
      <c r="C103" s="362"/>
      <c r="D103" s="362"/>
      <c r="E103" s="362"/>
      <c r="F103" s="362"/>
      <c r="G103" s="362"/>
      <c r="H103" s="362"/>
      <c r="I103" s="362"/>
      <c r="J103" s="362"/>
      <c r="K103" s="362"/>
      <c r="L103" s="362"/>
      <c r="M103" s="362"/>
      <c r="N103" s="362"/>
      <c r="O103" s="362"/>
      <c r="P103" s="362"/>
      <c r="Q103" s="362"/>
      <c r="R103" s="362"/>
      <c r="S103" s="362"/>
    </row>
  </sheetData>
  <mergeCells count="44">
    <mergeCell ref="C73:K73"/>
    <mergeCell ref="C75:L75"/>
    <mergeCell ref="C62:L62"/>
    <mergeCell ref="C63:I63"/>
    <mergeCell ref="C65:L65"/>
    <mergeCell ref="E68:I68"/>
    <mergeCell ref="J68:L68"/>
    <mergeCell ref="C69:I69"/>
    <mergeCell ref="M47:M69"/>
    <mergeCell ref="C48:L48"/>
    <mergeCell ref="C51:L51"/>
    <mergeCell ref="D55:H55"/>
    <mergeCell ref="K55:L55"/>
    <mergeCell ref="C56:L56"/>
    <mergeCell ref="C57:E57"/>
    <mergeCell ref="C58:L58"/>
    <mergeCell ref="C59:F59"/>
    <mergeCell ref="N33:N46"/>
    <mergeCell ref="C41:L41"/>
    <mergeCell ref="H43:L43"/>
    <mergeCell ref="M6:M31"/>
    <mergeCell ref="D7:L7"/>
    <mergeCell ref="C8:L8"/>
    <mergeCell ref="J13:K13"/>
    <mergeCell ref="C14:H14"/>
    <mergeCell ref="I14:I16"/>
    <mergeCell ref="J14:L14"/>
    <mergeCell ref="C15:E15"/>
    <mergeCell ref="C16:F16"/>
    <mergeCell ref="C17:H17"/>
    <mergeCell ref="C1:L1"/>
    <mergeCell ref="B2:B71"/>
    <mergeCell ref="C3:K3"/>
    <mergeCell ref="L3:L4"/>
    <mergeCell ref="C4:K4"/>
    <mergeCell ref="D5:K5"/>
    <mergeCell ref="D6:L6"/>
    <mergeCell ref="C18:H19"/>
    <mergeCell ref="I18:J18"/>
    <mergeCell ref="K18:L18"/>
    <mergeCell ref="C27:L27"/>
    <mergeCell ref="I29:J30"/>
    <mergeCell ref="C32:L32"/>
    <mergeCell ref="J47:L47"/>
  </mergeCells>
  <pageMargins left="0.7" right="0.7" top="0.75" bottom="0.75" header="0.3" footer="0.3"/>
  <pageSetup paperSize="9" scale="61" orientation="portrait" r:id="rId1"/>
  <colBreaks count="1" manualBreakCount="1">
    <brk id="14" max="72"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ABF0-75E0-4AF2-9D67-2A025B06B075}">
  <dimension ref="A1:V80"/>
  <sheetViews>
    <sheetView topLeftCell="A64" zoomScale="85" zoomScaleNormal="85" zoomScaleSheetLayoutView="55" workbookViewId="0">
      <selection activeCell="P38" sqref="P38"/>
    </sheetView>
  </sheetViews>
  <sheetFormatPr defaultRowHeight="12.75" x14ac:dyDescent="0.2"/>
  <cols>
    <col min="1" max="1" width="11" style="362" customWidth="1"/>
    <col min="2" max="2" width="3" style="362" customWidth="1"/>
    <col min="3" max="12" width="13.42578125" style="362" customWidth="1"/>
    <col min="13" max="13" width="2" style="362" customWidth="1"/>
    <col min="14" max="14" width="7" style="362" customWidth="1"/>
    <col min="15" max="16384" width="9.140625" style="362"/>
  </cols>
  <sheetData>
    <row r="1" spans="1:21" x14ac:dyDescent="0.2">
      <c r="C1" s="910"/>
      <c r="D1" s="910"/>
      <c r="E1" s="910"/>
      <c r="F1" s="910"/>
      <c r="G1" s="910"/>
      <c r="H1" s="910"/>
      <c r="I1" s="910"/>
      <c r="J1" s="910"/>
      <c r="K1" s="910"/>
      <c r="L1" s="910"/>
    </row>
    <row r="2" spans="1:21" ht="13.5" thickBot="1" x14ac:dyDescent="0.25">
      <c r="B2" s="911"/>
    </row>
    <row r="3" spans="1:21" ht="29.25" customHeight="1" x14ac:dyDescent="0.25">
      <c r="B3" s="911"/>
      <c r="C3" s="980" t="s">
        <v>258</v>
      </c>
      <c r="D3" s="981"/>
      <c r="E3" s="981"/>
      <c r="F3" s="981"/>
      <c r="G3" s="981"/>
      <c r="H3" s="981"/>
      <c r="I3" s="981"/>
      <c r="J3" s="981"/>
      <c r="K3" s="981"/>
      <c r="L3" s="982"/>
      <c r="M3" s="364"/>
    </row>
    <row r="4" spans="1:21" ht="29.25" customHeight="1" x14ac:dyDescent="0.2">
      <c r="B4" s="911"/>
      <c r="C4" s="984" t="s">
        <v>186</v>
      </c>
      <c r="D4" s="985"/>
      <c r="E4" s="985"/>
      <c r="F4" s="985"/>
      <c r="G4" s="985"/>
      <c r="H4" s="985"/>
      <c r="I4" s="985"/>
      <c r="J4" s="985"/>
      <c r="K4" s="985"/>
      <c r="L4" s="983"/>
      <c r="M4" s="366"/>
    </row>
    <row r="5" spans="1:21" ht="29.25" customHeight="1" x14ac:dyDescent="0.25">
      <c r="B5" s="911"/>
      <c r="C5" s="777"/>
      <c r="D5" s="986" t="s">
        <v>357</v>
      </c>
      <c r="E5" s="986"/>
      <c r="F5" s="986"/>
      <c r="G5" s="986"/>
      <c r="H5" s="986"/>
      <c r="I5" s="986"/>
      <c r="J5" s="986"/>
      <c r="K5" s="986"/>
      <c r="L5" s="778" t="s">
        <v>358</v>
      </c>
      <c r="M5" s="368"/>
    </row>
    <row r="6" spans="1:21" ht="12.75" customHeight="1" x14ac:dyDescent="0.2">
      <c r="B6" s="911"/>
      <c r="C6" s="779"/>
      <c r="D6" s="987" t="s">
        <v>192</v>
      </c>
      <c r="E6" s="987"/>
      <c r="F6" s="987"/>
      <c r="G6" s="987"/>
      <c r="H6" s="987"/>
      <c r="I6" s="987"/>
      <c r="J6" s="987"/>
      <c r="K6" s="987"/>
      <c r="L6" s="988"/>
      <c r="M6" s="943" t="s">
        <v>274</v>
      </c>
    </row>
    <row r="7" spans="1:21" ht="15.75" customHeight="1" thickBot="1" x14ac:dyDescent="0.25">
      <c r="B7" s="911"/>
      <c r="C7" s="780"/>
      <c r="D7" s="944" t="s">
        <v>359</v>
      </c>
      <c r="E7" s="944"/>
      <c r="F7" s="944"/>
      <c r="G7" s="944"/>
      <c r="H7" s="944"/>
      <c r="I7" s="944"/>
      <c r="J7" s="944"/>
      <c r="K7" s="944"/>
      <c r="L7" s="945"/>
      <c r="M7" s="943"/>
      <c r="P7" s="372"/>
    </row>
    <row r="8" spans="1:21" ht="13.5" thickBot="1" x14ac:dyDescent="0.25">
      <c r="B8" s="911"/>
      <c r="C8" s="931" t="s">
        <v>274</v>
      </c>
      <c r="D8" s="931"/>
      <c r="E8" s="931"/>
      <c r="F8" s="931"/>
      <c r="G8" s="931"/>
      <c r="H8" s="931"/>
      <c r="I8" s="931"/>
      <c r="J8" s="931"/>
      <c r="K8" s="931"/>
      <c r="L8" s="931"/>
      <c r="M8" s="943"/>
    </row>
    <row r="9" spans="1:21" ht="27" x14ac:dyDescent="0.2">
      <c r="A9" s="362" t="s">
        <v>193</v>
      </c>
      <c r="B9" s="911"/>
      <c r="C9" s="781" t="s">
        <v>134</v>
      </c>
      <c r="D9" s="782"/>
      <c r="E9" s="782"/>
      <c r="F9" s="783"/>
      <c r="G9" s="782"/>
      <c r="H9" s="784">
        <v>1</v>
      </c>
      <c r="I9" s="379" t="s">
        <v>135</v>
      </c>
      <c r="J9" s="380" t="s">
        <v>194</v>
      </c>
      <c r="K9" s="380" t="s">
        <v>136</v>
      </c>
      <c r="L9" s="381" t="s">
        <v>137</v>
      </c>
      <c r="M9" s="943"/>
    </row>
    <row r="10" spans="1:21" ht="15.75" x14ac:dyDescent="0.25">
      <c r="A10" s="383">
        <v>51.1</v>
      </c>
      <c r="B10" s="911"/>
      <c r="C10" s="384" t="s">
        <v>138</v>
      </c>
      <c r="D10" s="385"/>
      <c r="E10" s="385"/>
      <c r="F10" s="385"/>
      <c r="G10" s="385"/>
      <c r="H10" s="385"/>
      <c r="I10" s="386">
        <f>331.98*H9</f>
        <v>331.98</v>
      </c>
      <c r="J10" s="387">
        <f>I10*4/3</f>
        <v>442.64000000000004</v>
      </c>
      <c r="K10" s="387">
        <f>I10*1.075</f>
        <v>356.87850000000003</v>
      </c>
      <c r="L10" s="388">
        <f>I10*1.25</f>
        <v>414.97500000000002</v>
      </c>
      <c r="M10" s="943"/>
      <c r="O10" s="785">
        <v>324.31</v>
      </c>
      <c r="P10" s="391">
        <f>I10/O10</f>
        <v>1.0236502112176622</v>
      </c>
      <c r="Q10" s="392"/>
      <c r="R10" s="393">
        <v>318.62</v>
      </c>
      <c r="S10" s="392"/>
      <c r="T10" s="399">
        <f>I10*1.15</f>
        <v>381.77699999999999</v>
      </c>
      <c r="U10" s="399">
        <f>T10-I10</f>
        <v>49.796999999999969</v>
      </c>
    </row>
    <row r="11" spans="1:21" x14ac:dyDescent="0.2">
      <c r="B11" s="911"/>
      <c r="C11" s="384" t="s">
        <v>276</v>
      </c>
      <c r="D11" s="385"/>
      <c r="E11" s="385"/>
      <c r="F11" s="385"/>
      <c r="G11" s="385"/>
      <c r="H11" s="385"/>
      <c r="I11" s="387">
        <f>I10*2</f>
        <v>663.96</v>
      </c>
      <c r="J11" s="387">
        <f>I11*4/3</f>
        <v>885.28000000000009</v>
      </c>
      <c r="K11" s="387">
        <f>I11*1.075</f>
        <v>713.75700000000006</v>
      </c>
      <c r="L11" s="388">
        <f>I11*1.25</f>
        <v>829.95</v>
      </c>
      <c r="M11" s="943"/>
      <c r="O11" s="392"/>
      <c r="P11" s="392"/>
      <c r="Q11" s="392"/>
      <c r="R11" s="393">
        <f>I10-R10</f>
        <v>13.360000000000014</v>
      </c>
      <c r="S11" s="392"/>
      <c r="U11" s="399">
        <f>U10*0.2</f>
        <v>9.9593999999999951</v>
      </c>
    </row>
    <row r="12" spans="1:21" ht="13.5" thickBot="1" x14ac:dyDescent="0.25">
      <c r="A12" s="383">
        <v>51.2</v>
      </c>
      <c r="B12" s="911"/>
      <c r="C12" s="384" t="s">
        <v>140</v>
      </c>
      <c r="D12" s="385"/>
      <c r="E12" s="385"/>
      <c r="F12" s="385"/>
      <c r="G12" s="385"/>
      <c r="H12" s="385"/>
      <c r="I12" s="387">
        <f>I10*1.25</f>
        <v>414.97500000000002</v>
      </c>
      <c r="J12" s="564">
        <f>I12*4/3</f>
        <v>553.30000000000007</v>
      </c>
      <c r="K12" s="564">
        <f>I12*1.075</f>
        <v>446.09812499999998</v>
      </c>
      <c r="L12" s="565">
        <f>I12*1.25</f>
        <v>518.71875</v>
      </c>
      <c r="M12" s="943"/>
      <c r="O12" s="392"/>
      <c r="P12" s="393"/>
      <c r="Q12" s="394"/>
      <c r="R12" s="786">
        <f>R11/R10</f>
        <v>4.1930826690101106E-2</v>
      </c>
      <c r="S12" s="392"/>
    </row>
    <row r="13" spans="1:21" x14ac:dyDescent="0.2">
      <c r="B13" s="911"/>
      <c r="C13" s="395" t="s">
        <v>141</v>
      </c>
      <c r="D13" s="396"/>
      <c r="E13" s="396"/>
      <c r="F13" s="396"/>
      <c r="G13" s="396"/>
      <c r="H13" s="396"/>
      <c r="I13" s="397"/>
      <c r="J13" s="946" t="s">
        <v>277</v>
      </c>
      <c r="K13" s="947"/>
      <c r="L13" s="566">
        <v>21.86</v>
      </c>
      <c r="M13" s="943"/>
      <c r="O13" s="392">
        <f>104/5</f>
        <v>20.8</v>
      </c>
      <c r="P13" s="393"/>
      <c r="Q13" s="394"/>
      <c r="R13" s="392"/>
      <c r="S13" s="392"/>
      <c r="U13" s="399">
        <f>SUM(U10:U12)</f>
        <v>59.756399999999964</v>
      </c>
    </row>
    <row r="14" spans="1:21" ht="12.75" customHeight="1" x14ac:dyDescent="0.2">
      <c r="A14" s="383"/>
      <c r="B14" s="911"/>
      <c r="C14" s="948" t="s">
        <v>278</v>
      </c>
      <c r="D14" s="949"/>
      <c r="E14" s="949"/>
      <c r="F14" s="949"/>
      <c r="G14" s="949"/>
      <c r="H14" s="949"/>
      <c r="I14" s="950" t="s">
        <v>360</v>
      </c>
      <c r="J14" s="952" t="s">
        <v>279</v>
      </c>
      <c r="K14" s="953"/>
      <c r="L14" s="954"/>
      <c r="M14" s="943"/>
      <c r="O14" s="392"/>
      <c r="P14" s="392"/>
      <c r="Q14" s="392"/>
      <c r="R14" s="392"/>
      <c r="S14" s="392"/>
    </row>
    <row r="15" spans="1:21" ht="25.5" customHeight="1" x14ac:dyDescent="0.2">
      <c r="A15" s="400"/>
      <c r="B15" s="911"/>
      <c r="C15" s="955" t="s">
        <v>280</v>
      </c>
      <c r="D15" s="956"/>
      <c r="E15" s="956"/>
      <c r="F15" s="396"/>
      <c r="G15" s="403" t="s">
        <v>150</v>
      </c>
      <c r="H15" s="404" t="s">
        <v>149</v>
      </c>
      <c r="I15" s="950"/>
      <c r="J15" s="568" t="s">
        <v>281</v>
      </c>
      <c r="K15" s="569" t="s">
        <v>282</v>
      </c>
      <c r="L15" s="570" t="s">
        <v>283</v>
      </c>
      <c r="M15" s="943"/>
      <c r="O15" s="392"/>
      <c r="P15" s="392"/>
      <c r="Q15" s="392"/>
      <c r="R15" s="392"/>
      <c r="S15" s="392"/>
    </row>
    <row r="16" spans="1:21" ht="13.5" thickBot="1" x14ac:dyDescent="0.25">
      <c r="A16" s="400">
        <v>51.1</v>
      </c>
      <c r="B16" s="911"/>
      <c r="C16" s="957" t="s">
        <v>148</v>
      </c>
      <c r="D16" s="958"/>
      <c r="E16" s="958"/>
      <c r="F16" s="959"/>
      <c r="G16" s="408">
        <f>H16+K50</f>
        <v>214.37</v>
      </c>
      <c r="H16" s="409">
        <v>248.02</v>
      </c>
      <c r="I16" s="951"/>
      <c r="J16" s="787">
        <f>J34+(L13/20)</f>
        <v>63.832999999999998</v>
      </c>
      <c r="K16" s="572">
        <f>J16*4</f>
        <v>255.33199999999999</v>
      </c>
      <c r="L16" s="573">
        <f>K16*4.75</f>
        <v>1212.827</v>
      </c>
      <c r="M16" s="943"/>
      <c r="O16" s="392"/>
      <c r="P16" s="393">
        <f>J16*4</f>
        <v>255.33199999999999</v>
      </c>
      <c r="Q16" s="392"/>
      <c r="R16" s="393">
        <f>H16*5</f>
        <v>1240.1000000000001</v>
      </c>
      <c r="S16" s="392"/>
    </row>
    <row r="17" spans="1:22" ht="15.75" thickBot="1" x14ac:dyDescent="0.25">
      <c r="A17" s="413"/>
      <c r="B17" s="911"/>
      <c r="C17" s="931" t="s">
        <v>274</v>
      </c>
      <c r="D17" s="931"/>
      <c r="E17" s="931"/>
      <c r="F17" s="931"/>
      <c r="G17" s="931"/>
      <c r="H17" s="931"/>
      <c r="I17" s="788"/>
      <c r="J17" s="789"/>
      <c r="K17" s="788"/>
      <c r="L17" s="788"/>
      <c r="M17" s="943"/>
      <c r="O17" s="392"/>
      <c r="P17" s="392"/>
      <c r="Q17" s="392"/>
      <c r="R17" s="392"/>
      <c r="S17" s="392"/>
      <c r="U17" s="362">
        <v>9.3000000000000007</v>
      </c>
    </row>
    <row r="18" spans="1:22" x14ac:dyDescent="0.2">
      <c r="B18" s="911"/>
      <c r="C18" s="989" t="s">
        <v>142</v>
      </c>
      <c r="D18" s="990"/>
      <c r="E18" s="990"/>
      <c r="F18" s="990"/>
      <c r="G18" s="990"/>
      <c r="H18" s="991"/>
      <c r="I18" s="927" t="s">
        <v>198</v>
      </c>
      <c r="J18" s="928"/>
      <c r="K18" s="929" t="s">
        <v>199</v>
      </c>
      <c r="L18" s="930"/>
      <c r="M18" s="943"/>
      <c r="O18" s="392"/>
      <c r="P18" s="392"/>
      <c r="Q18" s="392"/>
      <c r="R18" s="392"/>
      <c r="S18" s="392"/>
      <c r="V18" s="362">
        <f>U17*1.15</f>
        <v>10.695</v>
      </c>
    </row>
    <row r="19" spans="1:22" ht="17.25" x14ac:dyDescent="0.2">
      <c r="A19" s="362">
        <v>51.3</v>
      </c>
      <c r="B19" s="911"/>
      <c r="C19" s="992"/>
      <c r="D19" s="993"/>
      <c r="E19" s="993"/>
      <c r="F19" s="993"/>
      <c r="G19" s="993"/>
      <c r="H19" s="994"/>
      <c r="I19" s="418" t="s">
        <v>143</v>
      </c>
      <c r="J19" s="419" t="s">
        <v>200</v>
      </c>
      <c r="K19" s="420" t="s">
        <v>143</v>
      </c>
      <c r="L19" s="419" t="s">
        <v>200</v>
      </c>
      <c r="M19" s="943"/>
      <c r="O19" s="392"/>
      <c r="P19" s="392"/>
      <c r="Q19" s="393"/>
      <c r="R19" s="392"/>
      <c r="S19" s="392"/>
      <c r="V19" s="362">
        <f>V18-U17</f>
        <v>1.3949999999999996</v>
      </c>
    </row>
    <row r="20" spans="1:22" x14ac:dyDescent="0.2">
      <c r="B20" s="911"/>
      <c r="C20" s="384" t="s">
        <v>119</v>
      </c>
      <c r="D20" s="385"/>
      <c r="E20" s="385"/>
      <c r="F20" s="385"/>
      <c r="G20" s="385"/>
      <c r="H20" s="385"/>
      <c r="I20" s="422">
        <f>I10*0.29</f>
        <v>96.274199999999993</v>
      </c>
      <c r="J20" s="388">
        <f>I10*0.25</f>
        <v>82.995000000000005</v>
      </c>
      <c r="K20" s="423">
        <f t="shared" ref="K20:L26" si="0">I20*1.25</f>
        <v>120.34275</v>
      </c>
      <c r="L20" s="424">
        <f t="shared" si="0"/>
        <v>103.74375000000001</v>
      </c>
      <c r="M20" s="943"/>
      <c r="O20" s="392"/>
      <c r="P20" s="392"/>
      <c r="Q20" s="392"/>
      <c r="R20" s="392"/>
      <c r="S20" s="392"/>
    </row>
    <row r="21" spans="1:22" x14ac:dyDescent="0.2">
      <c r="B21" s="911"/>
      <c r="C21" s="384" t="s">
        <v>120</v>
      </c>
      <c r="D21" s="385"/>
      <c r="E21" s="385"/>
      <c r="F21" s="385"/>
      <c r="G21" s="385"/>
      <c r="H21" s="385"/>
      <c r="I21" s="426">
        <f>I10*0.23</f>
        <v>76.355400000000003</v>
      </c>
      <c r="J21" s="388">
        <f>$I$10*0.2</f>
        <v>66.396000000000001</v>
      </c>
      <c r="K21" s="423">
        <f t="shared" si="0"/>
        <v>95.444250000000011</v>
      </c>
      <c r="L21" s="424">
        <f t="shared" si="0"/>
        <v>82.995000000000005</v>
      </c>
      <c r="M21" s="943"/>
      <c r="O21" s="392"/>
      <c r="P21" s="392"/>
      <c r="Q21" s="392"/>
      <c r="R21" s="392"/>
      <c r="S21" s="392"/>
    </row>
    <row r="22" spans="1:22" x14ac:dyDescent="0.2">
      <c r="B22" s="911"/>
      <c r="C22" s="384" t="s">
        <v>121</v>
      </c>
      <c r="D22" s="385"/>
      <c r="E22" s="385"/>
      <c r="F22" s="385"/>
      <c r="G22" s="385"/>
      <c r="H22" s="385"/>
      <c r="I22" s="426">
        <f>$I$10*0.11</f>
        <v>36.517800000000001</v>
      </c>
      <c r="J22" s="388">
        <f>I22</f>
        <v>36.517800000000001</v>
      </c>
      <c r="K22" s="423">
        <f t="shared" si="0"/>
        <v>45.64725</v>
      </c>
      <c r="L22" s="424">
        <f t="shared" si="0"/>
        <v>45.64725</v>
      </c>
      <c r="M22" s="943"/>
      <c r="O22" s="392"/>
      <c r="P22" s="392"/>
      <c r="Q22" s="392"/>
      <c r="R22" s="392"/>
      <c r="S22" s="392"/>
    </row>
    <row r="23" spans="1:22" x14ac:dyDescent="0.2">
      <c r="B23" s="911"/>
      <c r="C23" s="384" t="s">
        <v>245</v>
      </c>
      <c r="D23" s="385"/>
      <c r="E23" s="385"/>
      <c r="F23" s="385"/>
      <c r="G23" s="385"/>
      <c r="H23" s="385"/>
      <c r="I23" s="426">
        <f>$I$10*0.03</f>
        <v>9.9594000000000005</v>
      </c>
      <c r="J23" s="388">
        <f>I23</f>
        <v>9.9594000000000005</v>
      </c>
      <c r="K23" s="423">
        <f t="shared" si="0"/>
        <v>12.449250000000001</v>
      </c>
      <c r="L23" s="424">
        <f t="shared" si="0"/>
        <v>12.449250000000001</v>
      </c>
      <c r="M23" s="943"/>
      <c r="O23" s="392"/>
      <c r="P23" s="392"/>
      <c r="Q23" s="392"/>
      <c r="R23" s="392"/>
      <c r="S23" s="392"/>
    </row>
    <row r="24" spans="1:22" x14ac:dyDescent="0.2">
      <c r="B24" s="911"/>
      <c r="C24" s="384" t="s">
        <v>123</v>
      </c>
      <c r="D24" s="385"/>
      <c r="E24" s="385"/>
      <c r="F24" s="385"/>
      <c r="G24" s="385"/>
      <c r="H24" s="385"/>
      <c r="I24" s="426">
        <f>$I$10*0.18</f>
        <v>59.756399999999999</v>
      </c>
      <c r="J24" s="388">
        <f>I24</f>
        <v>59.756399999999999</v>
      </c>
      <c r="K24" s="423">
        <f t="shared" si="0"/>
        <v>74.695499999999996</v>
      </c>
      <c r="L24" s="424">
        <f t="shared" si="0"/>
        <v>74.695499999999996</v>
      </c>
      <c r="M24" s="943"/>
      <c r="O24" s="392"/>
      <c r="P24" s="392"/>
      <c r="Q24" s="392"/>
      <c r="R24" s="392"/>
      <c r="S24" s="392"/>
    </row>
    <row r="25" spans="1:22" x14ac:dyDescent="0.2">
      <c r="B25" s="911"/>
      <c r="C25" s="384" t="s">
        <v>246</v>
      </c>
      <c r="D25" s="385"/>
      <c r="E25" s="385"/>
      <c r="F25" s="385"/>
      <c r="G25" s="385"/>
      <c r="H25" s="385"/>
      <c r="I25" s="426">
        <f>$I$10*0.05</f>
        <v>16.599</v>
      </c>
      <c r="J25" s="388">
        <f>I25</f>
        <v>16.599</v>
      </c>
      <c r="K25" s="423">
        <f t="shared" si="0"/>
        <v>20.748750000000001</v>
      </c>
      <c r="L25" s="424">
        <f t="shared" si="0"/>
        <v>20.748750000000001</v>
      </c>
      <c r="M25" s="943"/>
      <c r="O25" s="392"/>
      <c r="P25" s="392"/>
      <c r="Q25" s="392"/>
      <c r="R25" s="392"/>
      <c r="S25" s="392"/>
    </row>
    <row r="26" spans="1:22" ht="13.5" thickBot="1" x14ac:dyDescent="0.25">
      <c r="B26" s="911"/>
      <c r="C26" s="427" t="s">
        <v>247</v>
      </c>
      <c r="D26" s="428"/>
      <c r="E26" s="428"/>
      <c r="F26" s="428"/>
      <c r="G26" s="428"/>
      <c r="H26" s="428"/>
      <c r="I26" s="429">
        <f>$I$10*0.025</f>
        <v>8.2995000000000001</v>
      </c>
      <c r="J26" s="430">
        <f>I26</f>
        <v>8.2995000000000001</v>
      </c>
      <c r="K26" s="431">
        <f t="shared" si="0"/>
        <v>10.374375000000001</v>
      </c>
      <c r="L26" s="432">
        <f t="shared" si="0"/>
        <v>10.374375000000001</v>
      </c>
      <c r="M26" s="943"/>
      <c r="O26" s="392"/>
      <c r="P26" s="392"/>
      <c r="Q26" s="392"/>
      <c r="R26" s="392"/>
      <c r="S26" s="392"/>
    </row>
    <row r="27" spans="1:22" ht="13.5" thickBot="1" x14ac:dyDescent="0.25">
      <c r="B27" s="911"/>
      <c r="C27" s="931" t="s">
        <v>274</v>
      </c>
      <c r="D27" s="931"/>
      <c r="E27" s="931"/>
      <c r="F27" s="931"/>
      <c r="G27" s="931"/>
      <c r="H27" s="931"/>
      <c r="I27" s="931"/>
      <c r="J27" s="931"/>
      <c r="K27" s="931"/>
      <c r="L27" s="931"/>
      <c r="M27" s="943"/>
      <c r="O27" s="392"/>
      <c r="P27" s="392"/>
      <c r="Q27" s="392"/>
      <c r="R27" s="392"/>
      <c r="S27" s="392"/>
    </row>
    <row r="28" spans="1:22" ht="19.5" customHeight="1" x14ac:dyDescent="0.2">
      <c r="B28" s="911"/>
      <c r="C28" s="790" t="s">
        <v>176</v>
      </c>
      <c r="D28" s="782"/>
      <c r="E28" s="791"/>
      <c r="F28" s="791"/>
      <c r="G28" s="791"/>
      <c r="H28" s="791"/>
      <c r="I28" s="435"/>
      <c r="J28" s="435"/>
      <c r="K28" s="436" t="s">
        <v>146</v>
      </c>
      <c r="L28" s="437" t="s">
        <v>147</v>
      </c>
      <c r="M28" s="943"/>
      <c r="O28" s="392"/>
      <c r="P28" s="392"/>
      <c r="Q28" s="392"/>
      <c r="R28" s="392"/>
      <c r="S28" s="392"/>
    </row>
    <row r="29" spans="1:22" ht="19.5" customHeight="1" x14ac:dyDescent="0.25">
      <c r="A29" s="383">
        <v>51.1</v>
      </c>
      <c r="B29" s="911"/>
      <c r="C29" s="792" t="s">
        <v>148</v>
      </c>
      <c r="D29" s="793"/>
      <c r="E29" s="793"/>
      <c r="F29" s="793"/>
      <c r="G29" s="385"/>
      <c r="H29" s="385" t="s">
        <v>149</v>
      </c>
      <c r="I29" s="932"/>
      <c r="J29" s="933"/>
      <c r="K29" s="441">
        <f>H16</f>
        <v>248.02</v>
      </c>
      <c r="L29" s="442">
        <f>K29*5</f>
        <v>1240.1000000000001</v>
      </c>
      <c r="M29" s="943"/>
      <c r="N29" s="399"/>
      <c r="O29" s="393"/>
      <c r="P29" s="392"/>
      <c r="Q29" s="392"/>
      <c r="R29" s="392"/>
      <c r="S29" s="392"/>
    </row>
    <row r="30" spans="1:22" ht="15.75" x14ac:dyDescent="0.25">
      <c r="A30" s="383"/>
      <c r="B30" s="911"/>
      <c r="C30" s="384"/>
      <c r="D30" s="385"/>
      <c r="E30" s="385"/>
      <c r="F30" s="385"/>
      <c r="G30" s="385"/>
      <c r="H30" s="385" t="s">
        <v>150</v>
      </c>
      <c r="I30" s="934"/>
      <c r="J30" s="935"/>
      <c r="K30" s="441">
        <f>K29+K50</f>
        <v>214.37</v>
      </c>
      <c r="L30" s="442">
        <f>K30*5</f>
        <v>1071.8499999999999</v>
      </c>
      <c r="M30" s="943"/>
      <c r="N30" s="399"/>
      <c r="O30" s="392"/>
      <c r="P30" s="392"/>
      <c r="Q30" s="392"/>
      <c r="R30" s="392"/>
      <c r="S30" s="392"/>
    </row>
    <row r="31" spans="1:22" ht="13.5" thickBot="1" x14ac:dyDescent="0.25">
      <c r="A31" s="383" t="s">
        <v>361</v>
      </c>
      <c r="B31" s="911"/>
      <c r="C31" s="578" t="s">
        <v>284</v>
      </c>
      <c r="D31" s="579" t="s">
        <v>285</v>
      </c>
      <c r="E31" s="428"/>
      <c r="F31" s="428"/>
      <c r="G31" s="428"/>
      <c r="H31" s="428"/>
      <c r="I31" s="443"/>
      <c r="J31" s="444"/>
      <c r="K31" s="445">
        <v>10.77</v>
      </c>
      <c r="L31" s="446"/>
      <c r="M31" s="943"/>
      <c r="O31" s="392"/>
      <c r="P31" s="392"/>
      <c r="Q31" s="392"/>
      <c r="R31" s="392"/>
      <c r="S31" s="392"/>
    </row>
    <row r="32" spans="1:22" ht="13.5" thickBot="1" x14ac:dyDescent="0.25">
      <c r="B32" s="911"/>
      <c r="C32" s="931" t="s">
        <v>274</v>
      </c>
      <c r="D32" s="931"/>
      <c r="E32" s="931"/>
      <c r="F32" s="931"/>
      <c r="G32" s="931"/>
      <c r="H32" s="931"/>
      <c r="I32" s="931"/>
      <c r="J32" s="931"/>
      <c r="K32" s="931"/>
      <c r="L32" s="931"/>
      <c r="O32" s="392"/>
      <c r="P32" s="392"/>
      <c r="Q32" s="392"/>
      <c r="R32" s="392"/>
      <c r="S32" s="392"/>
    </row>
    <row r="33" spans="1:22" ht="44.25" customHeight="1" x14ac:dyDescent="0.2">
      <c r="A33" s="362">
        <v>51.4</v>
      </c>
      <c r="B33" s="911"/>
      <c r="C33" s="781" t="s">
        <v>286</v>
      </c>
      <c r="D33" s="794"/>
      <c r="E33" s="794"/>
      <c r="F33" s="794"/>
      <c r="G33" s="794"/>
      <c r="H33" s="794"/>
      <c r="I33" s="795" t="s">
        <v>360</v>
      </c>
      <c r="J33" s="449" t="s">
        <v>145</v>
      </c>
      <c r="K33" s="450" t="s">
        <v>263</v>
      </c>
      <c r="L33" s="451" t="s">
        <v>264</v>
      </c>
      <c r="M33" s="452"/>
      <c r="N33" s="995" t="s">
        <v>233</v>
      </c>
      <c r="O33" s="392"/>
      <c r="P33" s="392"/>
      <c r="Q33" s="392"/>
      <c r="R33" s="392"/>
      <c r="S33" s="392"/>
    </row>
    <row r="34" spans="1:22" ht="15.75" customHeight="1" x14ac:dyDescent="0.25">
      <c r="A34" s="383"/>
      <c r="B34" s="911"/>
      <c r="C34" s="384" t="s">
        <v>152</v>
      </c>
      <c r="D34" s="385"/>
      <c r="E34" s="385"/>
      <c r="F34" s="385"/>
      <c r="G34" s="385"/>
      <c r="H34" s="385"/>
      <c r="I34" s="796"/>
      <c r="J34" s="454">
        <f>62.74*H9</f>
        <v>62.74</v>
      </c>
      <c r="K34" s="455">
        <f>J34*4</f>
        <v>250.96</v>
      </c>
      <c r="L34" s="442">
        <f t="shared" ref="L34:L39" si="1">J34*19</f>
        <v>1192.06</v>
      </c>
      <c r="M34" s="389"/>
      <c r="N34" s="996"/>
      <c r="P34" s="393">
        <v>61.39</v>
      </c>
      <c r="Q34" s="391">
        <f>J34/P34</f>
        <v>1.0219905522071999</v>
      </c>
      <c r="R34" s="393">
        <f>J34+Q50</f>
        <v>54.327500000000001</v>
      </c>
      <c r="S34" s="392"/>
    </row>
    <row r="35" spans="1:22" ht="13.5" customHeight="1" thickBot="1" x14ac:dyDescent="0.25">
      <c r="B35" s="911"/>
      <c r="C35" s="384" t="s">
        <v>153</v>
      </c>
      <c r="D35" s="385"/>
      <c r="E35" s="385"/>
      <c r="F35" s="385"/>
      <c r="G35" s="385"/>
      <c r="H35" s="385"/>
      <c r="I35" s="797"/>
      <c r="J35" s="456">
        <v>59.62</v>
      </c>
      <c r="K35" s="455">
        <f t="shared" ref="K35:K39" si="2">J35*4</f>
        <v>238.48</v>
      </c>
      <c r="L35" s="442">
        <f t="shared" si="1"/>
        <v>1132.78</v>
      </c>
      <c r="M35" s="389"/>
      <c r="N35" s="996"/>
      <c r="O35" s="393"/>
      <c r="P35" s="393">
        <f>J34-P34</f>
        <v>1.3500000000000014</v>
      </c>
      <c r="Q35" s="393"/>
      <c r="R35" s="393"/>
      <c r="S35" s="392"/>
    </row>
    <row r="36" spans="1:22" x14ac:dyDescent="0.2">
      <c r="B36" s="911"/>
      <c r="C36" s="384" t="s">
        <v>154</v>
      </c>
      <c r="D36" s="385"/>
      <c r="E36" s="385"/>
      <c r="F36" s="385"/>
      <c r="G36" s="385"/>
      <c r="H36" s="385"/>
      <c r="I36" s="453"/>
      <c r="J36" s="455">
        <f>J34*0.9</f>
        <v>56.466000000000001</v>
      </c>
      <c r="K36" s="455">
        <f t="shared" si="2"/>
        <v>225.864</v>
      </c>
      <c r="L36" s="442">
        <f t="shared" si="1"/>
        <v>1072.854</v>
      </c>
      <c r="M36" s="389"/>
      <c r="N36" s="996"/>
      <c r="O36" s="457"/>
      <c r="P36" s="393"/>
      <c r="Q36" s="393"/>
      <c r="R36" s="393"/>
      <c r="S36" s="392"/>
    </row>
    <row r="37" spans="1:22" x14ac:dyDescent="0.2">
      <c r="B37" s="911"/>
      <c r="C37" s="384" t="s">
        <v>155</v>
      </c>
      <c r="D37" s="385"/>
      <c r="E37" s="385"/>
      <c r="F37" s="385"/>
      <c r="G37" s="385"/>
      <c r="H37" s="385"/>
      <c r="I37" s="453"/>
      <c r="J37" s="455">
        <f>J35*0.9</f>
        <v>53.658000000000001</v>
      </c>
      <c r="K37" s="455">
        <f t="shared" si="2"/>
        <v>214.63200000000001</v>
      </c>
      <c r="L37" s="442">
        <f t="shared" si="1"/>
        <v>1019.5020000000001</v>
      </c>
      <c r="M37" s="389"/>
      <c r="N37" s="996"/>
      <c r="O37" s="393"/>
      <c r="P37" s="393"/>
      <c r="Q37" s="393"/>
      <c r="R37" s="393"/>
      <c r="S37" s="392"/>
    </row>
    <row r="38" spans="1:22" x14ac:dyDescent="0.2">
      <c r="B38" s="911"/>
      <c r="C38" s="384" t="s">
        <v>156</v>
      </c>
      <c r="D38" s="385"/>
      <c r="E38" s="385"/>
      <c r="F38" s="385"/>
      <c r="G38" s="385"/>
      <c r="H38" s="385"/>
      <c r="I38" s="453"/>
      <c r="J38" s="455">
        <f>J34*0.7</f>
        <v>43.917999999999999</v>
      </c>
      <c r="K38" s="455">
        <f t="shared" si="2"/>
        <v>175.672</v>
      </c>
      <c r="L38" s="442">
        <f t="shared" si="1"/>
        <v>834.44200000000001</v>
      </c>
      <c r="M38" s="389"/>
      <c r="N38" s="996"/>
      <c r="O38" s="393"/>
      <c r="P38" s="393"/>
      <c r="Q38" s="393"/>
      <c r="R38" s="393"/>
      <c r="S38" s="392"/>
    </row>
    <row r="39" spans="1:22" x14ac:dyDescent="0.2">
      <c r="B39" s="911"/>
      <c r="C39" s="384" t="s">
        <v>157</v>
      </c>
      <c r="D39" s="385"/>
      <c r="E39" s="385"/>
      <c r="F39" s="385"/>
      <c r="G39" s="385"/>
      <c r="H39" s="385"/>
      <c r="I39" s="453"/>
      <c r="J39" s="455">
        <f>J35*0.7</f>
        <v>41.733999999999995</v>
      </c>
      <c r="K39" s="455">
        <f t="shared" si="2"/>
        <v>166.93599999999998</v>
      </c>
      <c r="L39" s="442">
        <f t="shared" si="1"/>
        <v>792.94599999999991</v>
      </c>
      <c r="M39" s="389"/>
      <c r="N39" s="996"/>
      <c r="O39" s="393"/>
      <c r="P39" s="393"/>
      <c r="Q39" s="393"/>
      <c r="R39" s="393"/>
      <c r="S39" s="392"/>
      <c r="V39" s="399">
        <f>K34-K50</f>
        <v>284.61</v>
      </c>
    </row>
    <row r="40" spans="1:22" ht="13.5" thickBot="1" x14ac:dyDescent="0.25">
      <c r="B40" s="911"/>
      <c r="C40" s="458" t="s">
        <v>158</v>
      </c>
      <c r="D40" s="459"/>
      <c r="E40" s="459"/>
      <c r="F40" s="459"/>
      <c r="G40" s="459"/>
      <c r="H40" s="459"/>
      <c r="I40" s="460"/>
      <c r="J40" s="461">
        <f>K40/4</f>
        <v>-8.4124999999999996</v>
      </c>
      <c r="K40" s="462">
        <f>K50</f>
        <v>-33.65</v>
      </c>
      <c r="L40" s="463">
        <f>K40*5</f>
        <v>-168.25</v>
      </c>
      <c r="M40" s="464"/>
      <c r="N40" s="996"/>
      <c r="O40" s="465"/>
      <c r="P40" s="392"/>
      <c r="Q40" s="392"/>
      <c r="R40" s="392"/>
      <c r="S40" s="392"/>
      <c r="V40" s="52">
        <f>-K50/K34</f>
        <v>0.13408511316544469</v>
      </c>
    </row>
    <row r="41" spans="1:22" ht="13.5" thickBot="1" x14ac:dyDescent="0.25">
      <c r="B41" s="911"/>
      <c r="C41" s="931" t="s">
        <v>274</v>
      </c>
      <c r="D41" s="931"/>
      <c r="E41" s="931"/>
      <c r="F41" s="931"/>
      <c r="G41" s="931"/>
      <c r="H41" s="931"/>
      <c r="I41" s="931"/>
      <c r="J41" s="931"/>
      <c r="K41" s="931"/>
      <c r="L41" s="931"/>
      <c r="N41" s="996"/>
      <c r="O41" s="392"/>
      <c r="P41" s="392"/>
      <c r="Q41" s="392"/>
      <c r="R41" s="392"/>
      <c r="S41" s="392"/>
    </row>
    <row r="42" spans="1:22" ht="19.5" customHeight="1" thickBot="1" x14ac:dyDescent="0.25">
      <c r="A42" s="362">
        <v>51.5</v>
      </c>
      <c r="B42" s="911"/>
      <c r="C42" s="798" t="s">
        <v>287</v>
      </c>
      <c r="D42" s="782"/>
      <c r="E42" s="782"/>
      <c r="F42" s="782"/>
      <c r="G42" s="782"/>
      <c r="H42" s="782"/>
      <c r="I42" s="466"/>
      <c r="J42" s="467"/>
      <c r="K42" s="467"/>
      <c r="L42" s="468"/>
      <c r="N42" s="996"/>
      <c r="O42" s="392"/>
      <c r="P42" s="392"/>
      <c r="Q42" s="392"/>
      <c r="R42" s="392"/>
      <c r="S42" s="392"/>
    </row>
    <row r="43" spans="1:22" ht="13.5" thickBot="1" x14ac:dyDescent="0.25">
      <c r="B43" s="911"/>
      <c r="C43" s="469" t="s">
        <v>177</v>
      </c>
      <c r="D43" s="470">
        <f>1400.99*H9</f>
        <v>1400.99</v>
      </c>
      <c r="E43" s="471" t="s">
        <v>159</v>
      </c>
      <c r="F43" s="472" t="s">
        <v>288</v>
      </c>
      <c r="G43" s="799"/>
      <c r="H43" s="941" t="s">
        <v>205</v>
      </c>
      <c r="I43" s="941"/>
      <c r="J43" s="941"/>
      <c r="K43" s="941"/>
      <c r="L43" s="942"/>
      <c r="M43" s="474"/>
      <c r="N43" s="996"/>
      <c r="O43" s="392"/>
      <c r="P43" s="392"/>
      <c r="Q43" s="392"/>
      <c r="R43" s="392"/>
      <c r="S43" s="392"/>
    </row>
    <row r="44" spans="1:22" ht="31.5" x14ac:dyDescent="0.2">
      <c r="B44" s="911"/>
      <c r="C44" s="384" t="s">
        <v>160</v>
      </c>
      <c r="D44" s="385"/>
      <c r="E44" s="475">
        <f>F44/152.4</f>
        <v>0.1312992125984252</v>
      </c>
      <c r="F44" s="387">
        <f>ROUNDDOWN(D43/70,2)</f>
        <v>20.010000000000002</v>
      </c>
      <c r="G44" s="800"/>
      <c r="H44" s="477"/>
      <c r="I44" s="478"/>
      <c r="J44" s="479" t="s">
        <v>145</v>
      </c>
      <c r="K44" s="450" t="s">
        <v>263</v>
      </c>
      <c r="L44" s="451" t="s">
        <v>264</v>
      </c>
      <c r="M44" s="452"/>
      <c r="N44" s="996"/>
      <c r="O44" s="392"/>
      <c r="P44" s="392"/>
      <c r="Q44" s="392"/>
      <c r="R44" s="392"/>
      <c r="S44" s="392"/>
    </row>
    <row r="45" spans="1:22" ht="15.75" x14ac:dyDescent="0.25">
      <c r="B45" s="911"/>
      <c r="C45" s="384" t="s">
        <v>161</v>
      </c>
      <c r="D45" s="385"/>
      <c r="E45" s="475">
        <f>(F45/152.4)</f>
        <v>8.753280839895014E-2</v>
      </c>
      <c r="F45" s="388">
        <f>(F44*2/3)</f>
        <v>13.340000000000002</v>
      </c>
      <c r="G45" s="800"/>
      <c r="H45" s="480" t="s">
        <v>149</v>
      </c>
      <c r="I45" s="481"/>
      <c r="J45" s="482">
        <f>66.39*H9</f>
        <v>66.39</v>
      </c>
      <c r="K45" s="387">
        <f>J45*4</f>
        <v>265.56</v>
      </c>
      <c r="L45" s="388">
        <f>J45*19</f>
        <v>1261.4100000000001</v>
      </c>
      <c r="M45" s="389"/>
      <c r="N45" s="996"/>
      <c r="O45" s="393"/>
      <c r="P45" s="393"/>
      <c r="Q45" s="393"/>
      <c r="R45" s="767">
        <f>K45/(F45+F46)</f>
        <v>19.271407837445572</v>
      </c>
      <c r="S45" s="393" t="s">
        <v>289</v>
      </c>
    </row>
    <row r="46" spans="1:22" ht="16.5" thickBot="1" x14ac:dyDescent="0.3">
      <c r="A46" s="383" t="s">
        <v>362</v>
      </c>
      <c r="B46" s="911"/>
      <c r="C46" s="483" t="s">
        <v>162</v>
      </c>
      <c r="D46" s="484"/>
      <c r="E46" s="485"/>
      <c r="F46" s="486">
        <v>0.44</v>
      </c>
      <c r="G46" s="800"/>
      <c r="H46" s="487" t="s">
        <v>150</v>
      </c>
      <c r="I46" s="488"/>
      <c r="J46" s="489">
        <f>J45+(K50/4)</f>
        <v>57.977499999999999</v>
      </c>
      <c r="K46" s="490">
        <f>J46*4</f>
        <v>231.91</v>
      </c>
      <c r="L46" s="430">
        <f>J46*19</f>
        <v>1101.5725</v>
      </c>
      <c r="M46" s="389"/>
      <c r="N46" s="997"/>
      <c r="O46" s="393"/>
      <c r="P46" s="393"/>
      <c r="Q46" s="393"/>
      <c r="R46" s="392">
        <f>F45/E45</f>
        <v>152.4</v>
      </c>
      <c r="S46" s="393" t="s">
        <v>290</v>
      </c>
    </row>
    <row r="47" spans="1:22" ht="13.5" thickBot="1" x14ac:dyDescent="0.25">
      <c r="B47" s="911"/>
      <c r="C47" s="458" t="s">
        <v>163</v>
      </c>
      <c r="D47" s="459"/>
      <c r="E47" s="491"/>
      <c r="F47" s="492"/>
      <c r="G47" s="801"/>
      <c r="H47" s="491"/>
      <c r="I47" s="491"/>
      <c r="J47" s="936"/>
      <c r="K47" s="936"/>
      <c r="L47" s="937"/>
      <c r="M47" s="960" t="s">
        <v>274</v>
      </c>
      <c r="N47" s="399"/>
      <c r="O47" s="393"/>
      <c r="P47" s="393"/>
      <c r="Q47" s="392"/>
      <c r="R47" s="392"/>
      <c r="S47" s="393"/>
    </row>
    <row r="48" spans="1:22" ht="13.5" thickBot="1" x14ac:dyDescent="0.25">
      <c r="B48" s="911"/>
      <c r="C48" s="931" t="s">
        <v>274</v>
      </c>
      <c r="D48" s="931"/>
      <c r="E48" s="931"/>
      <c r="F48" s="931"/>
      <c r="G48" s="931"/>
      <c r="H48" s="931"/>
      <c r="I48" s="931"/>
      <c r="J48" s="931"/>
      <c r="K48" s="931"/>
      <c r="L48" s="931"/>
      <c r="M48" s="960"/>
      <c r="O48" s="392"/>
      <c r="P48" s="392"/>
      <c r="Q48" s="392"/>
      <c r="R48" s="392"/>
      <c r="S48" s="393"/>
    </row>
    <row r="49" spans="1:20" ht="19.5" customHeight="1" x14ac:dyDescent="0.2">
      <c r="A49" s="802" t="s">
        <v>252</v>
      </c>
      <c r="B49" s="911"/>
      <c r="C49" s="798" t="s">
        <v>164</v>
      </c>
      <c r="D49" s="782"/>
      <c r="E49" s="494"/>
      <c r="F49" s="494"/>
      <c r="G49" s="494"/>
      <c r="H49" s="494"/>
      <c r="I49" s="494"/>
      <c r="J49" s="494"/>
      <c r="K49" s="494"/>
      <c r="L49" s="495"/>
      <c r="M49" s="960"/>
      <c r="O49" s="393"/>
      <c r="P49" s="392"/>
      <c r="Q49" s="392"/>
      <c r="R49" s="392"/>
      <c r="S49" s="392"/>
    </row>
    <row r="50" spans="1:20" ht="16.5" thickBot="1" x14ac:dyDescent="0.3">
      <c r="B50" s="911"/>
      <c r="C50" s="496" t="s">
        <v>165</v>
      </c>
      <c r="D50" s="459"/>
      <c r="E50" s="459"/>
      <c r="F50" s="459"/>
      <c r="G50" s="459"/>
      <c r="H50" s="459"/>
      <c r="I50" s="491"/>
      <c r="J50" s="491"/>
      <c r="K50" s="497">
        <v>-33.65</v>
      </c>
      <c r="L50" s="498" t="s">
        <v>146</v>
      </c>
      <c r="M50" s="960"/>
      <c r="O50" s="392"/>
      <c r="P50" s="392"/>
      <c r="Q50" s="393">
        <f>K50/4</f>
        <v>-8.4124999999999996</v>
      </c>
      <c r="R50" s="392"/>
      <c r="S50" s="392"/>
    </row>
    <row r="51" spans="1:20" ht="13.5" thickBot="1" x14ac:dyDescent="0.25">
      <c r="B51" s="911"/>
      <c r="C51" s="931" t="s">
        <v>274</v>
      </c>
      <c r="D51" s="931"/>
      <c r="E51" s="931"/>
      <c r="F51" s="931"/>
      <c r="G51" s="931"/>
      <c r="H51" s="931"/>
      <c r="I51" s="931"/>
      <c r="J51" s="931"/>
      <c r="K51" s="931"/>
      <c r="L51" s="931"/>
      <c r="M51" s="960"/>
      <c r="O51" s="392"/>
      <c r="P51" s="392"/>
      <c r="Q51" s="392"/>
      <c r="R51" s="392"/>
      <c r="S51" s="392"/>
    </row>
    <row r="52" spans="1:20" ht="19.5" customHeight="1" x14ac:dyDescent="0.2">
      <c r="A52" s="362">
        <v>51.6</v>
      </c>
      <c r="B52" s="911"/>
      <c r="C52" s="803" t="s">
        <v>187</v>
      </c>
      <c r="D52" s="782"/>
      <c r="E52" s="782"/>
      <c r="F52" s="782"/>
      <c r="G52" s="782"/>
      <c r="H52" s="804"/>
      <c r="I52" s="501"/>
      <c r="J52" s="502"/>
      <c r="K52" s="503" t="s">
        <v>146</v>
      </c>
      <c r="L52" s="504"/>
      <c r="M52" s="960"/>
      <c r="O52" s="392"/>
      <c r="P52" s="392"/>
      <c r="Q52" s="392"/>
      <c r="R52" s="392"/>
      <c r="S52" s="392"/>
    </row>
    <row r="53" spans="1:20" ht="16.5" thickBot="1" x14ac:dyDescent="0.3">
      <c r="B53" s="911"/>
      <c r="C53" s="506" t="s">
        <v>166</v>
      </c>
      <c r="D53" s="507">
        <f>20.94*H9</f>
        <v>20.94</v>
      </c>
      <c r="E53" s="491"/>
      <c r="F53" s="491"/>
      <c r="G53" s="491"/>
      <c r="H53" s="491"/>
      <c r="I53" s="490"/>
      <c r="J53" s="508" t="s">
        <v>167</v>
      </c>
      <c r="K53" s="509">
        <f>272.16*H9</f>
        <v>272.16000000000003</v>
      </c>
      <c r="L53" s="412"/>
      <c r="M53" s="960"/>
      <c r="O53" s="392"/>
      <c r="P53" s="392"/>
      <c r="Q53" s="587">
        <f>K53/D53</f>
        <v>12.997134670487107</v>
      </c>
      <c r="R53" s="392" t="s">
        <v>291</v>
      </c>
      <c r="S53" s="392"/>
    </row>
    <row r="54" spans="1:20" ht="13.5" thickBot="1" x14ac:dyDescent="0.25">
      <c r="B54" s="911"/>
      <c r="F54" s="399"/>
      <c r="G54" s="399"/>
      <c r="M54" s="960"/>
      <c r="O54" s="392"/>
      <c r="P54" s="392"/>
      <c r="Q54" s="392"/>
      <c r="R54" s="392"/>
      <c r="S54" s="392"/>
    </row>
    <row r="55" spans="1:20" ht="21.75" customHeight="1" thickBot="1" x14ac:dyDescent="0.25">
      <c r="A55" s="383" t="s">
        <v>292</v>
      </c>
      <c r="B55" s="911"/>
      <c r="C55" s="805" t="s">
        <v>293</v>
      </c>
      <c r="D55" s="998" t="s">
        <v>294</v>
      </c>
      <c r="E55" s="998"/>
      <c r="F55" s="998"/>
      <c r="G55" s="998"/>
      <c r="H55" s="998"/>
      <c r="I55" s="513">
        <f>0.14*P60</f>
        <v>2.9288000000000007</v>
      </c>
      <c r="J55" s="516" t="s">
        <v>146</v>
      </c>
      <c r="K55" s="999" t="s">
        <v>295</v>
      </c>
      <c r="L55" s="1000"/>
      <c r="M55" s="960"/>
      <c r="O55" s="519"/>
      <c r="P55" s="519" t="s">
        <v>207</v>
      </c>
      <c r="Q55" s="519" t="s">
        <v>208</v>
      </c>
      <c r="R55" s="519" t="s">
        <v>209</v>
      </c>
      <c r="S55" s="519"/>
    </row>
    <row r="56" spans="1:20" ht="13.5" thickBot="1" x14ac:dyDescent="0.25">
      <c r="B56" s="911"/>
      <c r="C56" s="931" t="s">
        <v>274</v>
      </c>
      <c r="D56" s="931"/>
      <c r="E56" s="931"/>
      <c r="F56" s="931"/>
      <c r="G56" s="931"/>
      <c r="H56" s="931"/>
      <c r="I56" s="931"/>
      <c r="J56" s="931"/>
      <c r="K56" s="931"/>
      <c r="L56" s="931"/>
      <c r="M56" s="960"/>
      <c r="O56" s="519"/>
      <c r="P56" s="519"/>
      <c r="Q56" s="519"/>
      <c r="R56" s="519"/>
      <c r="S56" s="519"/>
    </row>
    <row r="57" spans="1:20" ht="19.5" customHeight="1" thickBot="1" x14ac:dyDescent="0.25">
      <c r="A57" s="383" t="s">
        <v>363</v>
      </c>
      <c r="B57" s="911"/>
      <c r="C57" s="1001" t="s">
        <v>296</v>
      </c>
      <c r="D57" s="1002"/>
      <c r="E57" s="512" t="s">
        <v>150</v>
      </c>
      <c r="F57" s="513">
        <f>I57+K50</f>
        <v>157.27872734880336</v>
      </c>
      <c r="G57" s="514"/>
      <c r="H57" s="512" t="s">
        <v>149</v>
      </c>
      <c r="I57" s="515">
        <v>190.92872734880336</v>
      </c>
      <c r="J57" s="516" t="s">
        <v>146</v>
      </c>
      <c r="K57" s="517"/>
      <c r="L57" s="518"/>
      <c r="M57" s="960"/>
      <c r="O57" s="519"/>
      <c r="P57" s="519" t="s">
        <v>207</v>
      </c>
      <c r="Q57" s="519" t="s">
        <v>208</v>
      </c>
      <c r="R57" s="519" t="s">
        <v>209</v>
      </c>
      <c r="S57" s="519"/>
    </row>
    <row r="58" spans="1:20" ht="13.5" thickBot="1" x14ac:dyDescent="0.25">
      <c r="B58" s="911"/>
      <c r="C58" s="931" t="s">
        <v>274</v>
      </c>
      <c r="D58" s="931"/>
      <c r="E58" s="931"/>
      <c r="F58" s="931"/>
      <c r="G58" s="931"/>
      <c r="H58" s="931"/>
      <c r="I58" s="931"/>
      <c r="J58" s="966"/>
      <c r="K58" s="966"/>
      <c r="L58" s="966"/>
      <c r="M58" s="960"/>
      <c r="O58" s="519"/>
      <c r="P58" s="519"/>
      <c r="Q58" s="519"/>
      <c r="R58" s="519"/>
      <c r="S58" s="519"/>
      <c r="T58" s="362">
        <v>20.059999999999999</v>
      </c>
    </row>
    <row r="59" spans="1:20" ht="19.5" customHeight="1" x14ac:dyDescent="0.2">
      <c r="B59" s="911"/>
      <c r="C59" s="1003" t="s">
        <v>169</v>
      </c>
      <c r="D59" s="1004"/>
      <c r="E59" s="1004"/>
      <c r="F59" s="1004"/>
      <c r="G59" s="494"/>
      <c r="H59" s="494"/>
      <c r="I59" s="495"/>
      <c r="M59" s="960"/>
      <c r="O59" s="519" t="s">
        <v>210</v>
      </c>
      <c r="P59" s="524">
        <v>20.41</v>
      </c>
      <c r="Q59" s="519"/>
      <c r="R59" s="519"/>
      <c r="S59" s="519"/>
    </row>
    <row r="60" spans="1:20" x14ac:dyDescent="0.2">
      <c r="A60" s="383" t="s">
        <v>364</v>
      </c>
      <c r="B60" s="911"/>
      <c r="C60" s="384" t="s">
        <v>170</v>
      </c>
      <c r="D60" s="385"/>
      <c r="E60" s="385"/>
      <c r="F60" s="385"/>
      <c r="G60" s="385"/>
      <c r="H60" s="525">
        <f>O60*P60</f>
        <v>54.266480000000001</v>
      </c>
      <c r="I60" s="526" t="s">
        <v>171</v>
      </c>
      <c r="M60" s="960"/>
      <c r="O60" s="527">
        <f>259.4%</f>
        <v>2.5939999999999999</v>
      </c>
      <c r="P60" s="528">
        <v>20.92</v>
      </c>
      <c r="Q60" s="519">
        <f>P60-P59</f>
        <v>0.51000000000000156</v>
      </c>
      <c r="R60" s="529">
        <f>Q60/P59</f>
        <v>2.4987751102400861E-2</v>
      </c>
      <c r="S60" s="519"/>
    </row>
    <row r="61" spans="1:20" ht="13.5" thickBot="1" x14ac:dyDescent="0.25">
      <c r="A61" s="362">
        <v>52.2</v>
      </c>
      <c r="B61" s="911"/>
      <c r="C61" s="530" t="s">
        <v>212</v>
      </c>
      <c r="D61" s="459"/>
      <c r="E61" s="459"/>
      <c r="F61" s="459"/>
      <c r="G61" s="459"/>
      <c r="H61" s="531">
        <f>O61*P61</f>
        <v>17.907520000000002</v>
      </c>
      <c r="I61" s="532" t="s">
        <v>172</v>
      </c>
      <c r="M61" s="960"/>
      <c r="O61" s="533">
        <v>0.85599999999999998</v>
      </c>
      <c r="P61" s="519">
        <f>P60</f>
        <v>20.92</v>
      </c>
      <c r="Q61" s="519"/>
      <c r="R61" s="519"/>
      <c r="S61" s="519"/>
    </row>
    <row r="62" spans="1:20" ht="13.5" thickBot="1" x14ac:dyDescent="0.25">
      <c r="B62" s="911"/>
      <c r="C62" s="931" t="s">
        <v>274</v>
      </c>
      <c r="D62" s="931"/>
      <c r="E62" s="931"/>
      <c r="F62" s="931"/>
      <c r="G62" s="931"/>
      <c r="H62" s="931"/>
      <c r="I62" s="931"/>
      <c r="J62" s="971"/>
      <c r="K62" s="971"/>
      <c r="L62" s="971"/>
      <c r="M62" s="960"/>
      <c r="O62" s="519"/>
      <c r="P62" s="519"/>
      <c r="Q62" s="519"/>
      <c r="R62" s="519"/>
      <c r="S62" s="519"/>
    </row>
    <row r="63" spans="1:20" ht="19.5" customHeight="1" x14ac:dyDescent="0.2">
      <c r="A63" s="383" t="s">
        <v>365</v>
      </c>
      <c r="B63" s="911"/>
      <c r="C63" s="1005" t="s">
        <v>178</v>
      </c>
      <c r="D63" s="1006"/>
      <c r="E63" s="1006"/>
      <c r="F63" s="1006"/>
      <c r="G63" s="1006"/>
      <c r="H63" s="1006"/>
      <c r="I63" s="1007"/>
      <c r="M63" s="960"/>
      <c r="O63" s="519"/>
      <c r="P63" s="519"/>
      <c r="Q63" s="519"/>
      <c r="R63" s="519"/>
      <c r="S63" s="519"/>
    </row>
    <row r="64" spans="1:20" ht="13.5" thickBot="1" x14ac:dyDescent="0.25">
      <c r="B64" s="911"/>
      <c r="C64" s="536" t="s">
        <v>223</v>
      </c>
      <c r="D64" s="458"/>
      <c r="E64" s="459"/>
      <c r="F64" s="459"/>
      <c r="G64" s="459"/>
      <c r="H64" s="537">
        <f>O64*P64</f>
        <v>16.108400000000003</v>
      </c>
      <c r="I64" s="532" t="s">
        <v>146</v>
      </c>
      <c r="M64" s="960"/>
      <c r="O64" s="538">
        <v>0.77</v>
      </c>
      <c r="P64" s="519">
        <f>P60</f>
        <v>20.92</v>
      </c>
      <c r="Q64" s="519"/>
      <c r="R64" s="519"/>
      <c r="S64" s="519"/>
    </row>
    <row r="65" spans="1:19" ht="13.5" thickBot="1" x14ac:dyDescent="0.25">
      <c r="B65" s="911"/>
      <c r="C65" s="931" t="s">
        <v>274</v>
      </c>
      <c r="D65" s="931"/>
      <c r="E65" s="931"/>
      <c r="F65" s="931"/>
      <c r="G65" s="931"/>
      <c r="H65" s="931"/>
      <c r="I65" s="931"/>
      <c r="J65" s="971"/>
      <c r="K65" s="971"/>
      <c r="L65" s="971"/>
      <c r="M65" s="960"/>
      <c r="O65" s="519"/>
      <c r="P65" s="519"/>
      <c r="Q65" s="519"/>
      <c r="R65" s="519"/>
      <c r="S65" s="519"/>
    </row>
    <row r="66" spans="1:19" ht="19.5" customHeight="1" thickBot="1" x14ac:dyDescent="0.3">
      <c r="A66" s="383" t="s">
        <v>366</v>
      </c>
      <c r="B66" s="911"/>
      <c r="C66" s="806" t="s">
        <v>173</v>
      </c>
      <c r="D66" s="807"/>
      <c r="E66" s="808"/>
      <c r="F66" s="808"/>
      <c r="G66" s="809"/>
      <c r="H66" s="810">
        <v>0.8</v>
      </c>
      <c r="I66" s="518" t="s">
        <v>174</v>
      </c>
      <c r="J66" s="543"/>
      <c r="K66" s="544"/>
      <c r="L66" s="544"/>
      <c r="M66" s="960"/>
      <c r="P66" s="392"/>
      <c r="Q66" s="587">
        <v>156.87842751164078</v>
      </c>
      <c r="R66" s="587">
        <v>189.84842751164078</v>
      </c>
      <c r="S66" s="392"/>
    </row>
    <row r="67" spans="1:19" ht="15.75" thickBot="1" x14ac:dyDescent="0.25">
      <c r="B67" s="911"/>
      <c r="C67" s="811" t="s">
        <v>274</v>
      </c>
      <c r="D67" s="811"/>
      <c r="E67" s="811"/>
      <c r="F67" s="811"/>
      <c r="G67" s="811"/>
      <c r="H67" s="789"/>
      <c r="I67" s="811"/>
      <c r="J67" s="812"/>
      <c r="K67" s="812"/>
      <c r="L67" s="812"/>
      <c r="M67" s="960"/>
      <c r="O67" s="392"/>
      <c r="P67" s="392"/>
      <c r="Q67" s="392"/>
      <c r="R67" s="392"/>
      <c r="S67" s="392"/>
    </row>
    <row r="68" spans="1:19" ht="19.5" customHeight="1" thickBot="1" x14ac:dyDescent="0.25">
      <c r="B68" s="911"/>
      <c r="C68" s="813" t="s">
        <v>367</v>
      </c>
      <c r="D68" s="553" t="s">
        <v>368</v>
      </c>
      <c r="E68" s="553"/>
      <c r="F68" s="553"/>
      <c r="G68" s="553"/>
      <c r="H68" s="554"/>
      <c r="I68" s="814"/>
      <c r="J68" s="1008" t="s">
        <v>179</v>
      </c>
      <c r="K68" s="1008"/>
      <c r="L68" s="1009"/>
      <c r="M68" s="960"/>
      <c r="O68" s="392"/>
      <c r="P68" s="392"/>
      <c r="Q68" s="392"/>
      <c r="R68" s="392"/>
      <c r="S68" s="392"/>
    </row>
    <row r="69" spans="1:19" ht="13.5" thickBot="1" x14ac:dyDescent="0.25">
      <c r="B69" s="911"/>
      <c r="C69" s="979" t="s">
        <v>369</v>
      </c>
      <c r="D69" s="979"/>
      <c r="E69" s="979"/>
      <c r="F69" s="979"/>
      <c r="G69" s="979"/>
      <c r="H69" s="979"/>
      <c r="I69" s="979"/>
      <c r="J69" s="551"/>
      <c r="K69" s="551"/>
      <c r="L69" s="551"/>
      <c r="M69" s="960"/>
      <c r="O69" s="392"/>
      <c r="P69" s="392">
        <f>P59*1.035</f>
        <v>21.12435</v>
      </c>
      <c r="Q69" s="392"/>
      <c r="R69" s="392"/>
      <c r="S69" s="392"/>
    </row>
    <row r="70" spans="1:19" ht="13.5" thickBot="1" x14ac:dyDescent="0.25">
      <c r="B70" s="911"/>
      <c r="C70" s="552" t="s">
        <v>370</v>
      </c>
      <c r="D70" s="553"/>
      <c r="E70" s="553"/>
      <c r="F70" s="553"/>
      <c r="G70" s="553"/>
      <c r="H70" s="553"/>
      <c r="I70" s="553"/>
      <c r="J70" s="553"/>
      <c r="K70" s="553"/>
      <c r="L70" s="554"/>
      <c r="O70" s="392"/>
      <c r="P70" s="392"/>
      <c r="Q70" s="392"/>
      <c r="R70" s="392"/>
      <c r="S70" s="392"/>
    </row>
    <row r="71" spans="1:19" x14ac:dyDescent="0.2">
      <c r="B71" s="911"/>
      <c r="O71" s="399"/>
    </row>
    <row r="73" spans="1:19" x14ac:dyDescent="0.2">
      <c r="C73" s="969" t="s">
        <v>255</v>
      </c>
      <c r="D73" s="969"/>
      <c r="E73" s="969"/>
      <c r="F73" s="969"/>
      <c r="G73" s="969"/>
      <c r="H73" s="969"/>
      <c r="I73" s="969"/>
      <c r="J73" s="969"/>
      <c r="K73" s="969"/>
    </row>
    <row r="74" spans="1:19" x14ac:dyDescent="0.2">
      <c r="O74" s="198"/>
    </row>
    <row r="75" spans="1:19" x14ac:dyDescent="0.2">
      <c r="A75" s="383" t="s">
        <v>371</v>
      </c>
      <c r="C75" s="970" t="s">
        <v>257</v>
      </c>
      <c r="D75" s="970"/>
      <c r="E75" s="970"/>
      <c r="F75" s="970"/>
      <c r="G75" s="970"/>
      <c r="H75" s="970"/>
      <c r="I75" s="970"/>
      <c r="J75" s="970"/>
      <c r="K75" s="970"/>
      <c r="L75" s="970"/>
    </row>
    <row r="77" spans="1:19" x14ac:dyDescent="0.2">
      <c r="O77" s="198"/>
    </row>
    <row r="80" spans="1:19" x14ac:dyDescent="0.2">
      <c r="O80" s="198"/>
    </row>
  </sheetData>
  <mergeCells count="43">
    <mergeCell ref="C75:L75"/>
    <mergeCell ref="C62:L62"/>
    <mergeCell ref="C63:I63"/>
    <mergeCell ref="C65:L65"/>
    <mergeCell ref="J68:L68"/>
    <mergeCell ref="C69:I69"/>
    <mergeCell ref="C73:K73"/>
    <mergeCell ref="M47:M69"/>
    <mergeCell ref="C48:L48"/>
    <mergeCell ref="C51:L51"/>
    <mergeCell ref="D55:H55"/>
    <mergeCell ref="K55:L55"/>
    <mergeCell ref="C56:L56"/>
    <mergeCell ref="C57:D57"/>
    <mergeCell ref="C58:L58"/>
    <mergeCell ref="C59:F59"/>
    <mergeCell ref="N33:N46"/>
    <mergeCell ref="C41:L41"/>
    <mergeCell ref="H43:L43"/>
    <mergeCell ref="M6:M31"/>
    <mergeCell ref="D7:L7"/>
    <mergeCell ref="C8:L8"/>
    <mergeCell ref="J13:K13"/>
    <mergeCell ref="C14:H14"/>
    <mergeCell ref="I14:I16"/>
    <mergeCell ref="J14:L14"/>
    <mergeCell ref="C15:E15"/>
    <mergeCell ref="C16:F16"/>
    <mergeCell ref="C17:H17"/>
    <mergeCell ref="C1:L1"/>
    <mergeCell ref="B2:B71"/>
    <mergeCell ref="C3:K3"/>
    <mergeCell ref="L3:L4"/>
    <mergeCell ref="C4:K4"/>
    <mergeCell ref="D5:K5"/>
    <mergeCell ref="D6:L6"/>
    <mergeCell ref="C18:H19"/>
    <mergeCell ref="I18:J18"/>
    <mergeCell ref="K18:L18"/>
    <mergeCell ref="C27:L27"/>
    <mergeCell ref="I29:J30"/>
    <mergeCell ref="C32:L32"/>
    <mergeCell ref="J47:L47"/>
  </mergeCells>
  <pageMargins left="0.87687499999999996" right="2.5416666666666667E-2" top="0.75" bottom="0.75" header="0.3" footer="0.3"/>
  <pageSetup paperSize="9" scale="61" orientation="portrait" r:id="rId1"/>
  <colBreaks count="1" manualBreakCount="1">
    <brk id="14" max="72"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775D-6BD6-48FE-9D15-0AE2D1722C25}">
  <dimension ref="A1:V80"/>
  <sheetViews>
    <sheetView zoomScale="85" zoomScaleNormal="85" zoomScaleSheetLayoutView="55" workbookViewId="0">
      <selection activeCell="F46" sqref="F46"/>
    </sheetView>
  </sheetViews>
  <sheetFormatPr defaultRowHeight="12.75" x14ac:dyDescent="0.2"/>
  <cols>
    <col min="1" max="1" width="11" style="362" customWidth="1"/>
    <col min="2" max="2" width="3" style="362" customWidth="1"/>
    <col min="3" max="12" width="13.42578125" style="362" customWidth="1"/>
    <col min="13" max="13" width="2" style="362" customWidth="1"/>
    <col min="14" max="14" width="7" style="362" customWidth="1"/>
    <col min="15" max="16384" width="9.140625" style="362"/>
  </cols>
  <sheetData>
    <row r="1" spans="1:21" x14ac:dyDescent="0.2">
      <c r="C1" s="910"/>
      <c r="D1" s="910"/>
      <c r="E1" s="910"/>
      <c r="F1" s="910"/>
      <c r="G1" s="910"/>
      <c r="H1" s="910"/>
      <c r="I1" s="910"/>
      <c r="J1" s="910"/>
      <c r="K1" s="910"/>
      <c r="L1" s="910"/>
    </row>
    <row r="2" spans="1:21" ht="13.5" thickBot="1" x14ac:dyDescent="0.25">
      <c r="B2" s="911"/>
    </row>
    <row r="3" spans="1:21" ht="29.25" customHeight="1" x14ac:dyDescent="0.25">
      <c r="B3" s="911"/>
      <c r="C3" s="1010" t="s">
        <v>258</v>
      </c>
      <c r="D3" s="1011"/>
      <c r="E3" s="1011"/>
      <c r="F3" s="1011"/>
      <c r="G3" s="1011"/>
      <c r="H3" s="1011"/>
      <c r="I3" s="1011"/>
      <c r="J3" s="1011"/>
      <c r="K3" s="1011"/>
      <c r="L3" s="1012"/>
      <c r="M3" s="364"/>
    </row>
    <row r="4" spans="1:21" ht="29.25" customHeight="1" x14ac:dyDescent="0.2">
      <c r="B4" s="911"/>
      <c r="C4" s="1014" t="s">
        <v>186</v>
      </c>
      <c r="D4" s="1015"/>
      <c r="E4" s="1015"/>
      <c r="F4" s="1015"/>
      <c r="G4" s="1015"/>
      <c r="H4" s="1015"/>
      <c r="I4" s="1015"/>
      <c r="J4" s="1015"/>
      <c r="K4" s="1015"/>
      <c r="L4" s="1013"/>
      <c r="M4" s="366"/>
    </row>
    <row r="5" spans="1:21" ht="29.25" customHeight="1" x14ac:dyDescent="0.25">
      <c r="B5" s="911"/>
      <c r="C5" s="777"/>
      <c r="D5" s="1016" t="s">
        <v>372</v>
      </c>
      <c r="E5" s="1016"/>
      <c r="F5" s="1016"/>
      <c r="G5" s="1016"/>
      <c r="H5" s="1016"/>
      <c r="I5" s="1016"/>
      <c r="J5" s="1016"/>
      <c r="K5" s="1016"/>
      <c r="L5" s="815" t="s">
        <v>373</v>
      </c>
      <c r="M5" s="368"/>
    </row>
    <row r="6" spans="1:21" ht="12.75" customHeight="1" x14ac:dyDescent="0.2">
      <c r="B6" s="911"/>
      <c r="C6" s="779"/>
      <c r="D6" s="987" t="s">
        <v>192</v>
      </c>
      <c r="E6" s="987"/>
      <c r="F6" s="987"/>
      <c r="G6" s="987"/>
      <c r="H6" s="987"/>
      <c r="I6" s="987"/>
      <c r="J6" s="987"/>
      <c r="K6" s="987"/>
      <c r="L6" s="988"/>
      <c r="M6" s="943" t="s">
        <v>274</v>
      </c>
    </row>
    <row r="7" spans="1:21" ht="15.75" customHeight="1" thickBot="1" x14ac:dyDescent="0.25">
      <c r="B7" s="911"/>
      <c r="C7" s="816"/>
      <c r="D7" s="944" t="s">
        <v>374</v>
      </c>
      <c r="E7" s="944"/>
      <c r="F7" s="944"/>
      <c r="G7" s="944"/>
      <c r="H7" s="944"/>
      <c r="I7" s="944"/>
      <c r="J7" s="944"/>
      <c r="K7" s="944"/>
      <c r="L7" s="945"/>
      <c r="M7" s="943"/>
      <c r="P7" s="372"/>
    </row>
    <row r="8" spans="1:21" ht="13.5" thickBot="1" x14ac:dyDescent="0.25">
      <c r="B8" s="911"/>
      <c r="C8" s="931" t="s">
        <v>274</v>
      </c>
      <c r="D8" s="931"/>
      <c r="E8" s="931"/>
      <c r="F8" s="931"/>
      <c r="G8" s="931"/>
      <c r="H8" s="931"/>
      <c r="I8" s="931"/>
      <c r="J8" s="931"/>
      <c r="K8" s="931"/>
      <c r="L8" s="931"/>
      <c r="M8" s="943"/>
    </row>
    <row r="9" spans="1:21" ht="27" x14ac:dyDescent="0.2">
      <c r="A9" s="362" t="s">
        <v>193</v>
      </c>
      <c r="B9" s="911"/>
      <c r="C9" s="817" t="s">
        <v>134</v>
      </c>
      <c r="D9" s="818"/>
      <c r="E9" s="818"/>
      <c r="F9" s="819"/>
      <c r="G9" s="818"/>
      <c r="H9" s="820">
        <v>1</v>
      </c>
      <c r="I9" s="379" t="s">
        <v>135</v>
      </c>
      <c r="J9" s="380" t="s">
        <v>194</v>
      </c>
      <c r="K9" s="380" t="s">
        <v>136</v>
      </c>
      <c r="L9" s="381" t="s">
        <v>137</v>
      </c>
      <c r="M9" s="943"/>
    </row>
    <row r="10" spans="1:21" ht="15.75" x14ac:dyDescent="0.25">
      <c r="A10" s="383">
        <v>51.1</v>
      </c>
      <c r="B10" s="911"/>
      <c r="C10" s="384" t="s">
        <v>138</v>
      </c>
      <c r="D10" s="385"/>
      <c r="E10" s="385"/>
      <c r="F10" s="385"/>
      <c r="G10" s="385"/>
      <c r="H10" s="385"/>
      <c r="I10" s="386">
        <f>324.31*H9</f>
        <v>324.31</v>
      </c>
      <c r="J10" s="387">
        <f>I10*4/3</f>
        <v>432.41333333333336</v>
      </c>
      <c r="K10" s="387">
        <f>I10*1.075</f>
        <v>348.63324999999998</v>
      </c>
      <c r="L10" s="388">
        <f>I10*1.25</f>
        <v>405.38749999999999</v>
      </c>
      <c r="M10" s="943"/>
      <c r="O10" s="785">
        <v>318.62</v>
      </c>
      <c r="P10" s="391">
        <f>I10/O10</f>
        <v>1.0178582637624756</v>
      </c>
      <c r="Q10" s="392"/>
      <c r="R10" s="393">
        <v>318.62</v>
      </c>
      <c r="S10" s="392"/>
      <c r="T10" s="399">
        <f>I10*1.15</f>
        <v>372.95649999999995</v>
      </c>
      <c r="U10" s="399">
        <f>T10-I10</f>
        <v>48.646499999999946</v>
      </c>
    </row>
    <row r="11" spans="1:21" x14ac:dyDescent="0.2">
      <c r="B11" s="911"/>
      <c r="C11" s="384" t="s">
        <v>276</v>
      </c>
      <c r="D11" s="385"/>
      <c r="E11" s="385"/>
      <c r="F11" s="385"/>
      <c r="G11" s="385"/>
      <c r="H11" s="385"/>
      <c r="I11" s="387">
        <f>I10*2</f>
        <v>648.62</v>
      </c>
      <c r="J11" s="387">
        <f>I11*4/3</f>
        <v>864.82666666666671</v>
      </c>
      <c r="K11" s="387">
        <f>I11*1.075</f>
        <v>697.26649999999995</v>
      </c>
      <c r="L11" s="388">
        <f>I11*1.25</f>
        <v>810.77499999999998</v>
      </c>
      <c r="M11" s="943"/>
      <c r="O11" s="392"/>
      <c r="P11" s="392"/>
      <c r="Q11" s="392"/>
      <c r="R11" s="393">
        <f>I10-R10</f>
        <v>5.6899999999999977</v>
      </c>
      <c r="S11" s="392"/>
      <c r="U11" s="399">
        <f>U10*0.2</f>
        <v>9.7292999999999896</v>
      </c>
    </row>
    <row r="12" spans="1:21" ht="13.5" thickBot="1" x14ac:dyDescent="0.25">
      <c r="A12" s="383">
        <v>51.2</v>
      </c>
      <c r="B12" s="911"/>
      <c r="C12" s="384" t="s">
        <v>140</v>
      </c>
      <c r="D12" s="385"/>
      <c r="E12" s="385"/>
      <c r="F12" s="385"/>
      <c r="G12" s="385"/>
      <c r="H12" s="385"/>
      <c r="I12" s="387">
        <f>I10*1.25</f>
        <v>405.38749999999999</v>
      </c>
      <c r="J12" s="564">
        <f>I12*4/3</f>
        <v>540.51666666666665</v>
      </c>
      <c r="K12" s="564">
        <f>I12*1.075</f>
        <v>435.7915625</v>
      </c>
      <c r="L12" s="565">
        <f>I12*1.25</f>
        <v>506.734375</v>
      </c>
      <c r="M12" s="943"/>
      <c r="O12" s="392"/>
      <c r="P12" s="393"/>
      <c r="Q12" s="394"/>
      <c r="R12" s="786">
        <f>R11/R10</f>
        <v>1.7858263762475669E-2</v>
      </c>
      <c r="S12" s="392"/>
    </row>
    <row r="13" spans="1:21" x14ac:dyDescent="0.2">
      <c r="B13" s="911"/>
      <c r="C13" s="395" t="s">
        <v>141</v>
      </c>
      <c r="D13" s="396"/>
      <c r="E13" s="396"/>
      <c r="F13" s="396"/>
      <c r="G13" s="396"/>
      <c r="H13" s="396"/>
      <c r="I13" s="397"/>
      <c r="J13" s="946" t="s">
        <v>277</v>
      </c>
      <c r="K13" s="947"/>
      <c r="L13" s="566">
        <v>21.78</v>
      </c>
      <c r="M13" s="943"/>
      <c r="O13" s="392">
        <f>104/5</f>
        <v>20.8</v>
      </c>
      <c r="P13" s="393"/>
      <c r="Q13" s="394"/>
      <c r="R13" s="392"/>
      <c r="S13" s="392"/>
      <c r="U13" s="399">
        <f>SUM(U10:U12)</f>
        <v>58.375799999999934</v>
      </c>
    </row>
    <row r="14" spans="1:21" ht="12.75" customHeight="1" x14ac:dyDescent="0.2">
      <c r="A14" s="383"/>
      <c r="B14" s="911"/>
      <c r="C14" s="948" t="s">
        <v>278</v>
      </c>
      <c r="D14" s="949"/>
      <c r="E14" s="949"/>
      <c r="F14" s="949"/>
      <c r="G14" s="949"/>
      <c r="H14" s="949"/>
      <c r="I14" s="950" t="s">
        <v>360</v>
      </c>
      <c r="J14" s="952" t="s">
        <v>279</v>
      </c>
      <c r="K14" s="953"/>
      <c r="L14" s="954"/>
      <c r="M14" s="943"/>
      <c r="O14" s="392"/>
      <c r="P14" s="392"/>
      <c r="Q14" s="392"/>
      <c r="R14" s="392"/>
      <c r="S14" s="392"/>
    </row>
    <row r="15" spans="1:21" ht="25.5" customHeight="1" x14ac:dyDescent="0.2">
      <c r="A15" s="400"/>
      <c r="B15" s="911"/>
      <c r="C15" s="955" t="s">
        <v>280</v>
      </c>
      <c r="D15" s="956"/>
      <c r="E15" s="956"/>
      <c r="F15" s="396"/>
      <c r="G15" s="403" t="s">
        <v>150</v>
      </c>
      <c r="H15" s="404" t="s">
        <v>149</v>
      </c>
      <c r="I15" s="950"/>
      <c r="J15" s="568" t="s">
        <v>281</v>
      </c>
      <c r="K15" s="569" t="s">
        <v>282</v>
      </c>
      <c r="L15" s="570" t="s">
        <v>283</v>
      </c>
      <c r="M15" s="943"/>
      <c r="O15" s="392"/>
      <c r="P15" s="392"/>
      <c r="Q15" s="392"/>
      <c r="R15" s="392"/>
      <c r="S15" s="392"/>
    </row>
    <row r="16" spans="1:21" ht="13.5" thickBot="1" x14ac:dyDescent="0.25">
      <c r="A16" s="400">
        <v>51.1</v>
      </c>
      <c r="B16" s="911"/>
      <c r="C16" s="957" t="s">
        <v>148</v>
      </c>
      <c r="D16" s="958"/>
      <c r="E16" s="958"/>
      <c r="F16" s="959"/>
      <c r="G16" s="408">
        <f>H16+K50</f>
        <v>209.32</v>
      </c>
      <c r="H16" s="409">
        <v>242.29</v>
      </c>
      <c r="I16" s="951"/>
      <c r="J16" s="787">
        <f>J34+(L13/20)</f>
        <v>62.478999999999999</v>
      </c>
      <c r="K16" s="572">
        <f>J16*4</f>
        <v>249.916</v>
      </c>
      <c r="L16" s="573">
        <f>K16*4.75</f>
        <v>1187.1009999999999</v>
      </c>
      <c r="M16" s="943"/>
      <c r="O16" s="392"/>
      <c r="P16" s="393">
        <f>J16*4</f>
        <v>249.916</v>
      </c>
      <c r="Q16" s="392"/>
      <c r="R16" s="393">
        <f>H16*5</f>
        <v>1211.45</v>
      </c>
      <c r="S16" s="392"/>
    </row>
    <row r="17" spans="1:22" ht="15.75" thickBot="1" x14ac:dyDescent="0.25">
      <c r="A17" s="413"/>
      <c r="B17" s="911"/>
      <c r="C17" s="931" t="s">
        <v>274</v>
      </c>
      <c r="D17" s="931"/>
      <c r="E17" s="931"/>
      <c r="F17" s="931"/>
      <c r="G17" s="931"/>
      <c r="H17" s="931"/>
      <c r="I17" s="788"/>
      <c r="J17" s="789" t="s">
        <v>375</v>
      </c>
      <c r="K17" s="788"/>
      <c r="L17" s="788"/>
      <c r="M17" s="943"/>
      <c r="O17" s="392"/>
      <c r="P17" s="392"/>
      <c r="Q17" s="392"/>
      <c r="R17" s="392"/>
      <c r="S17" s="392"/>
      <c r="U17" s="362">
        <v>9.3000000000000007</v>
      </c>
    </row>
    <row r="18" spans="1:22" x14ac:dyDescent="0.2">
      <c r="B18" s="911"/>
      <c r="C18" s="1017" t="s">
        <v>142</v>
      </c>
      <c r="D18" s="1018"/>
      <c r="E18" s="1018"/>
      <c r="F18" s="1018"/>
      <c r="G18" s="1018"/>
      <c r="H18" s="1019"/>
      <c r="I18" s="927" t="s">
        <v>198</v>
      </c>
      <c r="J18" s="928"/>
      <c r="K18" s="929" t="s">
        <v>199</v>
      </c>
      <c r="L18" s="930"/>
      <c r="M18" s="943"/>
      <c r="O18" s="392"/>
      <c r="P18" s="392"/>
      <c r="Q18" s="392"/>
      <c r="R18" s="392"/>
      <c r="S18" s="392"/>
      <c r="V18" s="362">
        <f>U17*1.15</f>
        <v>10.695</v>
      </c>
    </row>
    <row r="19" spans="1:22" ht="17.25" x14ac:dyDescent="0.2">
      <c r="A19" s="362">
        <v>51.3</v>
      </c>
      <c r="B19" s="911"/>
      <c r="C19" s="1020"/>
      <c r="D19" s="1021"/>
      <c r="E19" s="1021"/>
      <c r="F19" s="1021"/>
      <c r="G19" s="1021"/>
      <c r="H19" s="1022"/>
      <c r="I19" s="418" t="s">
        <v>143</v>
      </c>
      <c r="J19" s="419" t="s">
        <v>200</v>
      </c>
      <c r="K19" s="420" t="s">
        <v>143</v>
      </c>
      <c r="L19" s="419" t="s">
        <v>200</v>
      </c>
      <c r="M19" s="943"/>
      <c r="O19" s="392"/>
      <c r="P19" s="392"/>
      <c r="Q19" s="393"/>
      <c r="R19" s="392"/>
      <c r="S19" s="392"/>
      <c r="V19" s="362">
        <f>V18-U17</f>
        <v>1.3949999999999996</v>
      </c>
    </row>
    <row r="20" spans="1:22" x14ac:dyDescent="0.2">
      <c r="B20" s="911"/>
      <c r="C20" s="384" t="s">
        <v>119</v>
      </c>
      <c r="D20" s="385"/>
      <c r="E20" s="385"/>
      <c r="F20" s="385"/>
      <c r="G20" s="385"/>
      <c r="H20" s="385"/>
      <c r="I20" s="422">
        <f>I10*0.29</f>
        <v>94.049899999999994</v>
      </c>
      <c r="J20" s="388">
        <f>I10*0.25</f>
        <v>81.077500000000001</v>
      </c>
      <c r="K20" s="423">
        <f t="shared" ref="K20:L26" si="0">I20*1.25</f>
        <v>117.56237499999999</v>
      </c>
      <c r="L20" s="424">
        <f t="shared" si="0"/>
        <v>101.346875</v>
      </c>
      <c r="M20" s="943"/>
      <c r="O20" s="392"/>
      <c r="P20" s="392"/>
      <c r="Q20" s="392"/>
      <c r="R20" s="392"/>
      <c r="S20" s="392"/>
    </row>
    <row r="21" spans="1:22" x14ac:dyDescent="0.2">
      <c r="B21" s="911"/>
      <c r="C21" s="384" t="s">
        <v>120</v>
      </c>
      <c r="D21" s="385"/>
      <c r="E21" s="385"/>
      <c r="F21" s="385"/>
      <c r="G21" s="385"/>
      <c r="H21" s="385"/>
      <c r="I21" s="426">
        <f>I10*0.23</f>
        <v>74.591300000000004</v>
      </c>
      <c r="J21" s="388">
        <f>$I$10*0.2</f>
        <v>64.862000000000009</v>
      </c>
      <c r="K21" s="423">
        <f t="shared" si="0"/>
        <v>93.239125000000001</v>
      </c>
      <c r="L21" s="424">
        <f t="shared" si="0"/>
        <v>81.077500000000015</v>
      </c>
      <c r="M21" s="943"/>
      <c r="O21" s="392"/>
      <c r="P21" s="392"/>
      <c r="Q21" s="392"/>
      <c r="R21" s="392"/>
      <c r="S21" s="392"/>
    </row>
    <row r="22" spans="1:22" x14ac:dyDescent="0.2">
      <c r="B22" s="911"/>
      <c r="C22" s="384" t="s">
        <v>121</v>
      </c>
      <c r="D22" s="385"/>
      <c r="E22" s="385"/>
      <c r="F22" s="385"/>
      <c r="G22" s="385"/>
      <c r="H22" s="385"/>
      <c r="I22" s="426">
        <f>$I$10*0.11</f>
        <v>35.674100000000003</v>
      </c>
      <c r="J22" s="388">
        <f>I22</f>
        <v>35.674100000000003</v>
      </c>
      <c r="K22" s="423">
        <f t="shared" si="0"/>
        <v>44.592625000000005</v>
      </c>
      <c r="L22" s="424">
        <f t="shared" si="0"/>
        <v>44.592625000000005</v>
      </c>
      <c r="M22" s="943"/>
      <c r="O22" s="392"/>
      <c r="P22" s="392"/>
      <c r="Q22" s="392"/>
      <c r="R22" s="392"/>
      <c r="S22" s="392"/>
    </row>
    <row r="23" spans="1:22" x14ac:dyDescent="0.2">
      <c r="B23" s="911"/>
      <c r="C23" s="384" t="s">
        <v>245</v>
      </c>
      <c r="D23" s="385"/>
      <c r="E23" s="385"/>
      <c r="F23" s="385"/>
      <c r="G23" s="385"/>
      <c r="H23" s="385"/>
      <c r="I23" s="426">
        <f>$I$10*0.03</f>
        <v>9.7293000000000003</v>
      </c>
      <c r="J23" s="388">
        <f>I23</f>
        <v>9.7293000000000003</v>
      </c>
      <c r="K23" s="423">
        <f t="shared" si="0"/>
        <v>12.161625000000001</v>
      </c>
      <c r="L23" s="424">
        <f t="shared" si="0"/>
        <v>12.161625000000001</v>
      </c>
      <c r="M23" s="943"/>
      <c r="O23" s="392"/>
      <c r="P23" s="392"/>
      <c r="Q23" s="392"/>
      <c r="R23" s="392"/>
      <c r="S23" s="392"/>
    </row>
    <row r="24" spans="1:22" x14ac:dyDescent="0.2">
      <c r="B24" s="911"/>
      <c r="C24" s="384" t="s">
        <v>123</v>
      </c>
      <c r="D24" s="385"/>
      <c r="E24" s="385"/>
      <c r="F24" s="385"/>
      <c r="G24" s="385"/>
      <c r="H24" s="385"/>
      <c r="I24" s="426">
        <f>$I$10*0.18</f>
        <v>58.375799999999998</v>
      </c>
      <c r="J24" s="388">
        <f>I24</f>
        <v>58.375799999999998</v>
      </c>
      <c r="K24" s="423">
        <f t="shared" si="0"/>
        <v>72.969750000000005</v>
      </c>
      <c r="L24" s="424">
        <f t="shared" si="0"/>
        <v>72.969750000000005</v>
      </c>
      <c r="M24" s="943"/>
      <c r="O24" s="392"/>
      <c r="P24" s="392"/>
      <c r="Q24" s="392"/>
      <c r="R24" s="392"/>
      <c r="S24" s="392"/>
    </row>
    <row r="25" spans="1:22" x14ac:dyDescent="0.2">
      <c r="B25" s="911"/>
      <c r="C25" s="384" t="s">
        <v>246</v>
      </c>
      <c r="D25" s="385"/>
      <c r="E25" s="385"/>
      <c r="F25" s="385"/>
      <c r="G25" s="385"/>
      <c r="H25" s="385"/>
      <c r="I25" s="426">
        <f>$I$10*0.05</f>
        <v>16.215500000000002</v>
      </c>
      <c r="J25" s="388">
        <f>I25</f>
        <v>16.215500000000002</v>
      </c>
      <c r="K25" s="423">
        <f t="shared" si="0"/>
        <v>20.269375000000004</v>
      </c>
      <c r="L25" s="424">
        <f t="shared" si="0"/>
        <v>20.269375000000004</v>
      </c>
      <c r="M25" s="943"/>
      <c r="O25" s="392"/>
      <c r="P25" s="392"/>
      <c r="Q25" s="392"/>
      <c r="R25" s="392"/>
      <c r="S25" s="392"/>
    </row>
    <row r="26" spans="1:22" ht="13.5" thickBot="1" x14ac:dyDescent="0.25">
      <c r="B26" s="911"/>
      <c r="C26" s="427" t="s">
        <v>247</v>
      </c>
      <c r="D26" s="428"/>
      <c r="E26" s="428"/>
      <c r="F26" s="428"/>
      <c r="G26" s="428"/>
      <c r="H26" s="428"/>
      <c r="I26" s="429">
        <f>$I$10*0.025</f>
        <v>8.1077500000000011</v>
      </c>
      <c r="J26" s="430">
        <f>I26</f>
        <v>8.1077500000000011</v>
      </c>
      <c r="K26" s="431">
        <f t="shared" si="0"/>
        <v>10.134687500000002</v>
      </c>
      <c r="L26" s="432">
        <f t="shared" si="0"/>
        <v>10.134687500000002</v>
      </c>
      <c r="M26" s="943"/>
      <c r="O26" s="392"/>
      <c r="P26" s="392"/>
      <c r="Q26" s="392"/>
      <c r="R26" s="392"/>
      <c r="S26" s="392"/>
    </row>
    <row r="27" spans="1:22" ht="13.5" thickBot="1" x14ac:dyDescent="0.25">
      <c r="B27" s="911"/>
      <c r="C27" s="931" t="s">
        <v>274</v>
      </c>
      <c r="D27" s="931"/>
      <c r="E27" s="931"/>
      <c r="F27" s="931"/>
      <c r="G27" s="931"/>
      <c r="H27" s="931"/>
      <c r="I27" s="931"/>
      <c r="J27" s="931"/>
      <c r="K27" s="931"/>
      <c r="L27" s="931"/>
      <c r="M27" s="943"/>
      <c r="O27" s="392"/>
      <c r="P27" s="392"/>
      <c r="Q27" s="392"/>
      <c r="R27" s="392"/>
      <c r="S27" s="392"/>
    </row>
    <row r="28" spans="1:22" ht="19.5" customHeight="1" x14ac:dyDescent="0.2">
      <c r="B28" s="911"/>
      <c r="C28" s="821" t="s">
        <v>176</v>
      </c>
      <c r="D28" s="818"/>
      <c r="E28" s="822"/>
      <c r="F28" s="822"/>
      <c r="G28" s="822"/>
      <c r="H28" s="822"/>
      <c r="I28" s="435"/>
      <c r="J28" s="435"/>
      <c r="K28" s="436" t="s">
        <v>146</v>
      </c>
      <c r="L28" s="437" t="s">
        <v>147</v>
      </c>
      <c r="M28" s="943"/>
      <c r="O28" s="392"/>
      <c r="P28" s="392"/>
      <c r="Q28" s="392"/>
      <c r="R28" s="392"/>
      <c r="S28" s="392"/>
    </row>
    <row r="29" spans="1:22" ht="19.5" customHeight="1" x14ac:dyDescent="0.25">
      <c r="A29" s="383">
        <v>51.1</v>
      </c>
      <c r="B29" s="911"/>
      <c r="C29" s="823" t="s">
        <v>148</v>
      </c>
      <c r="D29" s="824"/>
      <c r="E29" s="824"/>
      <c r="F29" s="824"/>
      <c r="G29" s="385"/>
      <c r="H29" s="385" t="s">
        <v>149</v>
      </c>
      <c r="I29" s="932"/>
      <c r="J29" s="933"/>
      <c r="K29" s="441">
        <f>H16</f>
        <v>242.29</v>
      </c>
      <c r="L29" s="442">
        <f>K29*5</f>
        <v>1211.45</v>
      </c>
      <c r="M29" s="943"/>
      <c r="N29" s="399"/>
      <c r="O29" s="393"/>
      <c r="P29" s="392"/>
      <c r="Q29" s="392"/>
      <c r="R29" s="392"/>
      <c r="S29" s="392"/>
    </row>
    <row r="30" spans="1:22" ht="15.75" x14ac:dyDescent="0.25">
      <c r="A30" s="383"/>
      <c r="B30" s="911"/>
      <c r="C30" s="384"/>
      <c r="D30" s="385"/>
      <c r="E30" s="385"/>
      <c r="F30" s="385"/>
      <c r="G30" s="385"/>
      <c r="H30" s="385" t="s">
        <v>150</v>
      </c>
      <c r="I30" s="934"/>
      <c r="J30" s="935"/>
      <c r="K30" s="441">
        <f>K29+K50</f>
        <v>209.32</v>
      </c>
      <c r="L30" s="442">
        <f>K30*5</f>
        <v>1046.5999999999999</v>
      </c>
      <c r="M30" s="943"/>
      <c r="N30" s="399"/>
      <c r="O30" s="392"/>
      <c r="P30" s="392"/>
      <c r="Q30" s="392"/>
      <c r="R30" s="392"/>
      <c r="S30" s="392"/>
    </row>
    <row r="31" spans="1:22" ht="13.5" thickBot="1" x14ac:dyDescent="0.25">
      <c r="A31" s="383" t="s">
        <v>361</v>
      </c>
      <c r="B31" s="911"/>
      <c r="C31" s="578" t="s">
        <v>284</v>
      </c>
      <c r="D31" s="579" t="s">
        <v>285</v>
      </c>
      <c r="E31" s="428"/>
      <c r="F31" s="428"/>
      <c r="G31" s="428"/>
      <c r="H31" s="428"/>
      <c r="I31" s="443"/>
      <c r="J31" s="444"/>
      <c r="K31" s="445">
        <v>10.51</v>
      </c>
      <c r="L31" s="446"/>
      <c r="M31" s="943"/>
      <c r="O31" s="392"/>
      <c r="P31" s="392"/>
      <c r="Q31" s="392"/>
      <c r="R31" s="392"/>
      <c r="S31" s="392"/>
    </row>
    <row r="32" spans="1:22" ht="13.5" thickBot="1" x14ac:dyDescent="0.25">
      <c r="B32" s="911"/>
      <c r="C32" s="931" t="s">
        <v>274</v>
      </c>
      <c r="D32" s="931"/>
      <c r="E32" s="931"/>
      <c r="F32" s="931"/>
      <c r="G32" s="931"/>
      <c r="H32" s="931"/>
      <c r="I32" s="931"/>
      <c r="J32" s="931"/>
      <c r="K32" s="931"/>
      <c r="L32" s="931"/>
      <c r="O32" s="392"/>
      <c r="P32" s="392"/>
      <c r="Q32" s="392"/>
      <c r="R32" s="392"/>
      <c r="S32" s="392"/>
    </row>
    <row r="33" spans="1:22" ht="44.25" customHeight="1" x14ac:dyDescent="0.2">
      <c r="A33" s="362">
        <v>51.4</v>
      </c>
      <c r="B33" s="911"/>
      <c r="C33" s="817" t="s">
        <v>286</v>
      </c>
      <c r="D33" s="825"/>
      <c r="E33" s="825"/>
      <c r="F33" s="825"/>
      <c r="G33" s="825"/>
      <c r="H33" s="825"/>
      <c r="I33" s="795" t="s">
        <v>360</v>
      </c>
      <c r="J33" s="449" t="s">
        <v>145</v>
      </c>
      <c r="K33" s="450" t="s">
        <v>263</v>
      </c>
      <c r="L33" s="451" t="s">
        <v>264</v>
      </c>
      <c r="M33" s="452"/>
      <c r="N33" s="1023" t="s">
        <v>233</v>
      </c>
      <c r="O33" s="392"/>
      <c r="P33" s="392"/>
      <c r="Q33" s="392"/>
      <c r="R33" s="392"/>
      <c r="S33" s="392"/>
    </row>
    <row r="34" spans="1:22" ht="15.75" customHeight="1" x14ac:dyDescent="0.25">
      <c r="A34" s="383"/>
      <c r="B34" s="911"/>
      <c r="C34" s="384" t="s">
        <v>152</v>
      </c>
      <c r="D34" s="385"/>
      <c r="E34" s="385"/>
      <c r="F34" s="385"/>
      <c r="G34" s="385"/>
      <c r="H34" s="385"/>
      <c r="I34" s="796"/>
      <c r="J34" s="454">
        <f>61.39*H9</f>
        <v>61.39</v>
      </c>
      <c r="K34" s="455">
        <f>J34*4</f>
        <v>245.56</v>
      </c>
      <c r="L34" s="442">
        <f t="shared" ref="L34:L39" si="1">J34*19</f>
        <v>1166.4100000000001</v>
      </c>
      <c r="M34" s="389"/>
      <c r="N34" s="1024"/>
      <c r="O34" s="393"/>
      <c r="P34" s="393"/>
      <c r="Q34" s="393">
        <f>J34+Q50</f>
        <v>53.147500000000001</v>
      </c>
      <c r="R34" s="393"/>
      <c r="S34" s="392"/>
    </row>
    <row r="35" spans="1:22" ht="13.5" customHeight="1" thickBot="1" x14ac:dyDescent="0.25">
      <c r="B35" s="911"/>
      <c r="C35" s="384" t="s">
        <v>153</v>
      </c>
      <c r="D35" s="385"/>
      <c r="E35" s="385"/>
      <c r="F35" s="385"/>
      <c r="G35" s="385"/>
      <c r="H35" s="385"/>
      <c r="I35" s="797"/>
      <c r="J35" s="456">
        <v>58.35</v>
      </c>
      <c r="K35" s="455">
        <f t="shared" ref="K35:K39" si="2">J35*4</f>
        <v>233.4</v>
      </c>
      <c r="L35" s="442">
        <f t="shared" si="1"/>
        <v>1108.6500000000001</v>
      </c>
      <c r="M35" s="389"/>
      <c r="N35" s="1024"/>
      <c r="O35" s="393"/>
      <c r="P35" s="393"/>
      <c r="Q35" s="393"/>
      <c r="R35" s="393"/>
      <c r="S35" s="392"/>
    </row>
    <row r="36" spans="1:22" x14ac:dyDescent="0.2">
      <c r="B36" s="911"/>
      <c r="C36" s="384" t="s">
        <v>154</v>
      </c>
      <c r="D36" s="385"/>
      <c r="E36" s="385"/>
      <c r="F36" s="385"/>
      <c r="G36" s="385"/>
      <c r="H36" s="385"/>
      <c r="I36" s="453"/>
      <c r="J36" s="455">
        <f>J34*0.9</f>
        <v>55.251000000000005</v>
      </c>
      <c r="K36" s="455">
        <f t="shared" si="2"/>
        <v>221.00400000000002</v>
      </c>
      <c r="L36" s="442">
        <f t="shared" si="1"/>
        <v>1049.769</v>
      </c>
      <c r="M36" s="389"/>
      <c r="N36" s="1024"/>
      <c r="O36" s="457"/>
      <c r="P36" s="393"/>
      <c r="Q36" s="393"/>
      <c r="R36" s="393"/>
      <c r="S36" s="392"/>
    </row>
    <row r="37" spans="1:22" x14ac:dyDescent="0.2">
      <c r="B37" s="911"/>
      <c r="C37" s="384" t="s">
        <v>155</v>
      </c>
      <c r="D37" s="385"/>
      <c r="E37" s="385"/>
      <c r="F37" s="385"/>
      <c r="G37" s="385"/>
      <c r="H37" s="385"/>
      <c r="I37" s="453"/>
      <c r="J37" s="455">
        <f>J35*0.9</f>
        <v>52.515000000000001</v>
      </c>
      <c r="K37" s="455">
        <f t="shared" si="2"/>
        <v>210.06</v>
      </c>
      <c r="L37" s="442">
        <f t="shared" si="1"/>
        <v>997.78499999999997</v>
      </c>
      <c r="M37" s="389"/>
      <c r="N37" s="1024"/>
      <c r="O37" s="393"/>
      <c r="P37" s="393"/>
      <c r="Q37" s="393"/>
      <c r="R37" s="393"/>
      <c r="S37" s="392"/>
    </row>
    <row r="38" spans="1:22" x14ac:dyDescent="0.2">
      <c r="B38" s="911"/>
      <c r="C38" s="384" t="s">
        <v>156</v>
      </c>
      <c r="D38" s="385"/>
      <c r="E38" s="385"/>
      <c r="F38" s="385"/>
      <c r="G38" s="385"/>
      <c r="H38" s="385"/>
      <c r="I38" s="453"/>
      <c r="J38" s="455">
        <f>J34*0.7</f>
        <v>42.972999999999999</v>
      </c>
      <c r="K38" s="455">
        <f t="shared" si="2"/>
        <v>171.892</v>
      </c>
      <c r="L38" s="442">
        <f t="shared" si="1"/>
        <v>816.48699999999997</v>
      </c>
      <c r="M38" s="389"/>
      <c r="N38" s="1024"/>
      <c r="O38" s="393"/>
      <c r="P38" s="393"/>
      <c r="Q38" s="393"/>
      <c r="R38" s="393"/>
      <c r="S38" s="392"/>
    </row>
    <row r="39" spans="1:22" x14ac:dyDescent="0.2">
      <c r="B39" s="911"/>
      <c r="C39" s="384" t="s">
        <v>157</v>
      </c>
      <c r="D39" s="385"/>
      <c r="E39" s="385"/>
      <c r="F39" s="385"/>
      <c r="G39" s="385"/>
      <c r="H39" s="385"/>
      <c r="I39" s="453"/>
      <c r="J39" s="455">
        <f>J35*0.7</f>
        <v>40.844999999999999</v>
      </c>
      <c r="K39" s="455">
        <f t="shared" si="2"/>
        <v>163.38</v>
      </c>
      <c r="L39" s="442">
        <f t="shared" si="1"/>
        <v>776.05499999999995</v>
      </c>
      <c r="M39" s="389"/>
      <c r="N39" s="1024"/>
      <c r="O39" s="393"/>
      <c r="P39" s="393"/>
      <c r="Q39" s="393"/>
      <c r="R39" s="393"/>
      <c r="S39" s="392"/>
      <c r="V39" s="399">
        <f>K34-K50</f>
        <v>278.52999999999997</v>
      </c>
    </row>
    <row r="40" spans="1:22" ht="13.5" thickBot="1" x14ac:dyDescent="0.25">
      <c r="B40" s="911"/>
      <c r="C40" s="458" t="s">
        <v>158</v>
      </c>
      <c r="D40" s="459"/>
      <c r="E40" s="459"/>
      <c r="F40" s="459"/>
      <c r="G40" s="459"/>
      <c r="H40" s="459"/>
      <c r="I40" s="460"/>
      <c r="J40" s="461">
        <f>K40/4</f>
        <v>-8.2424999999999997</v>
      </c>
      <c r="K40" s="462">
        <f>K50</f>
        <v>-32.97</v>
      </c>
      <c r="L40" s="463">
        <f>K40*5</f>
        <v>-164.85</v>
      </c>
      <c r="M40" s="464"/>
      <c r="N40" s="1024"/>
      <c r="O40" s="465"/>
      <c r="P40" s="392"/>
      <c r="Q40" s="392"/>
      <c r="R40" s="392"/>
      <c r="S40" s="392"/>
      <c r="V40" s="52">
        <f>-K50/K34</f>
        <v>0.13426453819840364</v>
      </c>
    </row>
    <row r="41" spans="1:22" ht="13.5" thickBot="1" x14ac:dyDescent="0.25">
      <c r="B41" s="911"/>
      <c r="C41" s="931" t="s">
        <v>274</v>
      </c>
      <c r="D41" s="931"/>
      <c r="E41" s="931"/>
      <c r="F41" s="931"/>
      <c r="G41" s="931"/>
      <c r="H41" s="931"/>
      <c r="I41" s="931"/>
      <c r="J41" s="931"/>
      <c r="K41" s="931"/>
      <c r="L41" s="931"/>
      <c r="N41" s="1024"/>
      <c r="O41" s="392"/>
      <c r="P41" s="392"/>
      <c r="Q41" s="392"/>
      <c r="R41" s="392"/>
      <c r="S41" s="392"/>
    </row>
    <row r="42" spans="1:22" ht="19.5" customHeight="1" thickBot="1" x14ac:dyDescent="0.25">
      <c r="A42" s="362">
        <v>51.5</v>
      </c>
      <c r="B42" s="911"/>
      <c r="C42" s="826" t="s">
        <v>287</v>
      </c>
      <c r="D42" s="818"/>
      <c r="E42" s="818"/>
      <c r="F42" s="818"/>
      <c r="G42" s="818"/>
      <c r="H42" s="818"/>
      <c r="I42" s="466"/>
      <c r="J42" s="467"/>
      <c r="K42" s="467"/>
      <c r="L42" s="468"/>
      <c r="N42" s="1024"/>
      <c r="O42" s="392"/>
      <c r="P42" s="392"/>
      <c r="Q42" s="392"/>
      <c r="R42" s="392"/>
      <c r="S42" s="392"/>
    </row>
    <row r="43" spans="1:22" ht="13.5" thickBot="1" x14ac:dyDescent="0.25">
      <c r="B43" s="911"/>
      <c r="C43" s="469" t="s">
        <v>177</v>
      </c>
      <c r="D43" s="470">
        <f>1370.47*H9</f>
        <v>1370.47</v>
      </c>
      <c r="E43" s="471" t="s">
        <v>159</v>
      </c>
      <c r="F43" s="472" t="s">
        <v>288</v>
      </c>
      <c r="G43" s="827"/>
      <c r="H43" s="941" t="s">
        <v>205</v>
      </c>
      <c r="I43" s="941"/>
      <c r="J43" s="941"/>
      <c r="K43" s="941"/>
      <c r="L43" s="942"/>
      <c r="M43" s="474"/>
      <c r="N43" s="1024"/>
      <c r="O43" s="392"/>
      <c r="P43" s="392"/>
      <c r="Q43" s="392"/>
      <c r="R43" s="392"/>
      <c r="S43" s="392"/>
    </row>
    <row r="44" spans="1:22" ht="31.5" x14ac:dyDescent="0.2">
      <c r="B44" s="911"/>
      <c r="C44" s="384" t="s">
        <v>160</v>
      </c>
      <c r="D44" s="385"/>
      <c r="E44" s="475">
        <f>F44/152.4</f>
        <v>0.12847769028871392</v>
      </c>
      <c r="F44" s="387">
        <f>ROUNDUP(D43/70,2)</f>
        <v>19.580000000000002</v>
      </c>
      <c r="G44" s="828"/>
      <c r="H44" s="477"/>
      <c r="I44" s="478"/>
      <c r="J44" s="479" t="s">
        <v>145</v>
      </c>
      <c r="K44" s="450" t="s">
        <v>263</v>
      </c>
      <c r="L44" s="451" t="s">
        <v>264</v>
      </c>
      <c r="M44" s="452"/>
      <c r="N44" s="1024"/>
      <c r="O44" s="392"/>
      <c r="P44" s="392"/>
      <c r="Q44" s="392"/>
      <c r="R44" s="392"/>
      <c r="S44" s="392"/>
    </row>
    <row r="45" spans="1:22" ht="15.75" x14ac:dyDescent="0.25">
      <c r="B45" s="911"/>
      <c r="C45" s="384" t="s">
        <v>161</v>
      </c>
      <c r="D45" s="385"/>
      <c r="E45" s="475">
        <f>(F45/152.4)</f>
        <v>8.5651793525809275E-2</v>
      </c>
      <c r="F45" s="388">
        <f>(F44*2/3)</f>
        <v>13.053333333333335</v>
      </c>
      <c r="G45" s="828"/>
      <c r="H45" s="480" t="s">
        <v>149</v>
      </c>
      <c r="I45" s="481"/>
      <c r="J45" s="482">
        <f>64.95*H9</f>
        <v>64.95</v>
      </c>
      <c r="K45" s="387">
        <f>J45*4</f>
        <v>259.8</v>
      </c>
      <c r="L45" s="388">
        <f>J45*19</f>
        <v>1234.05</v>
      </c>
      <c r="M45" s="389"/>
      <c r="N45" s="1024"/>
      <c r="O45" s="393"/>
      <c r="P45" s="393"/>
      <c r="Q45" s="393"/>
      <c r="R45" s="767" t="e">
        <f>K45/(F45+F46)</f>
        <v>#VALUE!</v>
      </c>
      <c r="S45" s="393" t="s">
        <v>289</v>
      </c>
    </row>
    <row r="46" spans="1:22" ht="16.5" thickBot="1" x14ac:dyDescent="0.3">
      <c r="B46" s="911"/>
      <c r="C46" s="483" t="s">
        <v>162</v>
      </c>
      <c r="D46" s="484"/>
      <c r="E46" s="485"/>
      <c r="F46" s="486" t="s">
        <v>376</v>
      </c>
      <c r="G46" s="828"/>
      <c r="H46" s="487" t="s">
        <v>150</v>
      </c>
      <c r="I46" s="488"/>
      <c r="J46" s="489">
        <f>J45+(K50/4)</f>
        <v>56.707500000000003</v>
      </c>
      <c r="K46" s="490">
        <f>J46*4</f>
        <v>226.83</v>
      </c>
      <c r="L46" s="430">
        <f>J46*19</f>
        <v>1077.4425000000001</v>
      </c>
      <c r="M46" s="389"/>
      <c r="N46" s="1025"/>
      <c r="O46" s="393"/>
      <c r="P46" s="393"/>
      <c r="Q46" s="393"/>
      <c r="R46" s="392">
        <f>F45/E45</f>
        <v>152.4</v>
      </c>
      <c r="S46" s="393" t="s">
        <v>290</v>
      </c>
    </row>
    <row r="47" spans="1:22" ht="13.5" thickBot="1" x14ac:dyDescent="0.25">
      <c r="B47" s="911"/>
      <c r="C47" s="458" t="s">
        <v>163</v>
      </c>
      <c r="D47" s="459"/>
      <c r="E47" s="491"/>
      <c r="F47" s="492"/>
      <c r="G47" s="829"/>
      <c r="H47" s="491"/>
      <c r="I47" s="491"/>
      <c r="J47" s="936"/>
      <c r="K47" s="936"/>
      <c r="L47" s="937"/>
      <c r="M47" s="960" t="s">
        <v>274</v>
      </c>
      <c r="N47" s="399"/>
      <c r="O47" s="393"/>
      <c r="P47" s="393"/>
      <c r="Q47" s="392"/>
      <c r="R47" s="392"/>
      <c r="S47" s="393"/>
    </row>
    <row r="48" spans="1:22" ht="13.5" thickBot="1" x14ac:dyDescent="0.25">
      <c r="B48" s="911"/>
      <c r="C48" s="931" t="s">
        <v>274</v>
      </c>
      <c r="D48" s="931"/>
      <c r="E48" s="931"/>
      <c r="F48" s="931"/>
      <c r="G48" s="931"/>
      <c r="H48" s="931"/>
      <c r="I48" s="931"/>
      <c r="J48" s="931"/>
      <c r="K48" s="931"/>
      <c r="L48" s="931"/>
      <c r="M48" s="960"/>
      <c r="O48" s="392"/>
      <c r="P48" s="392"/>
      <c r="Q48" s="392"/>
      <c r="R48" s="392"/>
      <c r="S48" s="393"/>
    </row>
    <row r="49" spans="1:20" ht="19.5" customHeight="1" x14ac:dyDescent="0.2">
      <c r="A49" s="802" t="s">
        <v>252</v>
      </c>
      <c r="B49" s="911"/>
      <c r="C49" s="826" t="s">
        <v>164</v>
      </c>
      <c r="D49" s="818"/>
      <c r="E49" s="494"/>
      <c r="F49" s="494"/>
      <c r="G49" s="494"/>
      <c r="H49" s="494"/>
      <c r="I49" s="494"/>
      <c r="J49" s="494"/>
      <c r="K49" s="494"/>
      <c r="L49" s="495"/>
      <c r="M49" s="960"/>
      <c r="O49" s="393"/>
      <c r="P49" s="392"/>
      <c r="Q49" s="392"/>
      <c r="R49" s="392"/>
      <c r="S49" s="392"/>
    </row>
    <row r="50" spans="1:20" ht="16.5" thickBot="1" x14ac:dyDescent="0.3">
      <c r="B50" s="911"/>
      <c r="C50" s="496" t="s">
        <v>165</v>
      </c>
      <c r="D50" s="459"/>
      <c r="E50" s="459"/>
      <c r="F50" s="459"/>
      <c r="G50" s="459"/>
      <c r="H50" s="459"/>
      <c r="I50" s="491"/>
      <c r="J50" s="491"/>
      <c r="K50" s="497">
        <v>-32.97</v>
      </c>
      <c r="L50" s="498" t="s">
        <v>146</v>
      </c>
      <c r="M50" s="960"/>
      <c r="O50" s="392"/>
      <c r="P50" s="392"/>
      <c r="Q50" s="393">
        <f>K50/4</f>
        <v>-8.2424999999999997</v>
      </c>
      <c r="R50" s="392"/>
      <c r="S50" s="392"/>
    </row>
    <row r="51" spans="1:20" ht="13.5" thickBot="1" x14ac:dyDescent="0.25">
      <c r="B51" s="911"/>
      <c r="C51" s="931" t="s">
        <v>274</v>
      </c>
      <c r="D51" s="931"/>
      <c r="E51" s="931"/>
      <c r="F51" s="931"/>
      <c r="G51" s="931"/>
      <c r="H51" s="931"/>
      <c r="I51" s="931"/>
      <c r="J51" s="931"/>
      <c r="K51" s="931"/>
      <c r="L51" s="931"/>
      <c r="M51" s="960"/>
      <c r="O51" s="392"/>
      <c r="P51" s="392"/>
      <c r="Q51" s="392"/>
      <c r="R51" s="392"/>
      <c r="S51" s="392"/>
    </row>
    <row r="52" spans="1:20" ht="19.5" customHeight="1" x14ac:dyDescent="0.2">
      <c r="A52" s="362">
        <v>51.6</v>
      </c>
      <c r="B52" s="911"/>
      <c r="C52" s="830" t="s">
        <v>187</v>
      </c>
      <c r="D52" s="818"/>
      <c r="E52" s="818"/>
      <c r="F52" s="818"/>
      <c r="G52" s="818"/>
      <c r="H52" s="831"/>
      <c r="I52" s="501"/>
      <c r="J52" s="502"/>
      <c r="K52" s="503" t="s">
        <v>146</v>
      </c>
      <c r="L52" s="504"/>
      <c r="M52" s="960"/>
      <c r="O52" s="392"/>
      <c r="P52" s="392"/>
      <c r="Q52" s="392"/>
      <c r="R52" s="392"/>
      <c r="S52" s="392"/>
    </row>
    <row r="53" spans="1:20" ht="16.5" thickBot="1" x14ac:dyDescent="0.3">
      <c r="B53" s="911"/>
      <c r="C53" s="506" t="s">
        <v>166</v>
      </c>
      <c r="D53" s="507">
        <f>20.46*H9</f>
        <v>20.46</v>
      </c>
      <c r="E53" s="491"/>
      <c r="F53" s="491"/>
      <c r="G53" s="491"/>
      <c r="H53" s="491"/>
      <c r="I53" s="490"/>
      <c r="J53" s="508" t="s">
        <v>167</v>
      </c>
      <c r="K53" s="509">
        <f>265.95*H9</f>
        <v>265.95</v>
      </c>
      <c r="L53" s="412"/>
      <c r="M53" s="960"/>
      <c r="O53" s="392"/>
      <c r="P53" s="392"/>
      <c r="Q53" s="587">
        <f>K53/D53</f>
        <v>12.998533724340176</v>
      </c>
      <c r="R53" s="392" t="s">
        <v>291</v>
      </c>
      <c r="S53" s="392"/>
    </row>
    <row r="54" spans="1:20" ht="13.5" thickBot="1" x14ac:dyDescent="0.25">
      <c r="B54" s="911"/>
      <c r="F54" s="399"/>
      <c r="G54" s="399"/>
      <c r="M54" s="960"/>
      <c r="O54" s="392"/>
      <c r="P54" s="392"/>
      <c r="Q54" s="392"/>
      <c r="R54" s="392"/>
      <c r="S54" s="392"/>
    </row>
    <row r="55" spans="1:20" ht="21.75" customHeight="1" thickBot="1" x14ac:dyDescent="0.25">
      <c r="A55" s="383" t="s">
        <v>292</v>
      </c>
      <c r="B55" s="911"/>
      <c r="C55" s="832" t="s">
        <v>293</v>
      </c>
      <c r="D55" s="998" t="s">
        <v>294</v>
      </c>
      <c r="E55" s="998"/>
      <c r="F55" s="998"/>
      <c r="G55" s="998"/>
      <c r="H55" s="998"/>
      <c r="I55" s="513">
        <f>0.14*P60</f>
        <v>2.8574000000000002</v>
      </c>
      <c r="J55" s="516" t="s">
        <v>146</v>
      </c>
      <c r="K55" s="1026" t="s">
        <v>295</v>
      </c>
      <c r="L55" s="1027"/>
      <c r="M55" s="960"/>
      <c r="O55" s="519"/>
      <c r="P55" s="519" t="s">
        <v>207</v>
      </c>
      <c r="Q55" s="519" t="s">
        <v>208</v>
      </c>
      <c r="R55" s="519" t="s">
        <v>209</v>
      </c>
      <c r="S55" s="519"/>
    </row>
    <row r="56" spans="1:20" ht="13.5" thickBot="1" x14ac:dyDescent="0.25">
      <c r="B56" s="911"/>
      <c r="C56" s="931" t="s">
        <v>274</v>
      </c>
      <c r="D56" s="931"/>
      <c r="E56" s="931"/>
      <c r="F56" s="931"/>
      <c r="G56" s="931"/>
      <c r="H56" s="931"/>
      <c r="I56" s="931"/>
      <c r="J56" s="931"/>
      <c r="K56" s="931"/>
      <c r="L56" s="931"/>
      <c r="M56" s="960"/>
      <c r="O56" s="519"/>
      <c r="P56" s="519"/>
      <c r="Q56" s="519"/>
      <c r="R56" s="519"/>
      <c r="S56" s="519"/>
    </row>
    <row r="57" spans="1:20" ht="19.5" customHeight="1" thickBot="1" x14ac:dyDescent="0.25">
      <c r="A57" s="383" t="s">
        <v>363</v>
      </c>
      <c r="B57" s="911"/>
      <c r="C57" s="1028" t="s">
        <v>296</v>
      </c>
      <c r="D57" s="1029"/>
      <c r="E57" s="512" t="s">
        <v>150</v>
      </c>
      <c r="F57" s="513">
        <f>I57+K50</f>
        <v>156.87842751164072</v>
      </c>
      <c r="G57" s="514"/>
      <c r="H57" s="512" t="s">
        <v>149</v>
      </c>
      <c r="I57" s="515">
        <v>189.84842751164072</v>
      </c>
      <c r="J57" s="516" t="s">
        <v>146</v>
      </c>
      <c r="K57" s="517"/>
      <c r="L57" s="518"/>
      <c r="M57" s="960"/>
      <c r="O57" s="519"/>
      <c r="P57" s="519" t="s">
        <v>207</v>
      </c>
      <c r="Q57" s="519" t="s">
        <v>208</v>
      </c>
      <c r="R57" s="519" t="s">
        <v>209</v>
      </c>
      <c r="S57" s="519"/>
    </row>
    <row r="58" spans="1:20" ht="13.5" thickBot="1" x14ac:dyDescent="0.25">
      <c r="B58" s="911"/>
      <c r="C58" s="931" t="s">
        <v>274</v>
      </c>
      <c r="D58" s="931"/>
      <c r="E58" s="931"/>
      <c r="F58" s="931"/>
      <c r="G58" s="931"/>
      <c r="H58" s="931"/>
      <c r="I58" s="931"/>
      <c r="J58" s="966"/>
      <c r="K58" s="966"/>
      <c r="L58" s="966"/>
      <c r="M58" s="960"/>
      <c r="O58" s="519"/>
      <c r="P58" s="519"/>
      <c r="Q58" s="519"/>
      <c r="R58" s="519"/>
      <c r="S58" s="519"/>
      <c r="T58" s="362">
        <v>20.059999999999999</v>
      </c>
    </row>
    <row r="59" spans="1:20" ht="19.5" customHeight="1" x14ac:dyDescent="0.2">
      <c r="B59" s="911"/>
      <c r="C59" s="1030" t="s">
        <v>169</v>
      </c>
      <c r="D59" s="1031"/>
      <c r="E59" s="1031"/>
      <c r="F59" s="1031"/>
      <c r="G59" s="494"/>
      <c r="H59" s="494"/>
      <c r="I59" s="495"/>
      <c r="M59" s="960"/>
      <c r="O59" s="519" t="s">
        <v>210</v>
      </c>
      <c r="P59" s="524">
        <v>20.059999999999999</v>
      </c>
      <c r="Q59" s="519"/>
      <c r="R59" s="519"/>
      <c r="S59" s="519"/>
    </row>
    <row r="60" spans="1:20" x14ac:dyDescent="0.2">
      <c r="A60" s="383" t="s">
        <v>364</v>
      </c>
      <c r="B60" s="911"/>
      <c r="C60" s="384" t="s">
        <v>170</v>
      </c>
      <c r="D60" s="385"/>
      <c r="E60" s="385"/>
      <c r="F60" s="385"/>
      <c r="G60" s="385"/>
      <c r="H60" s="525">
        <f>O60*P60</f>
        <v>52.943539999999999</v>
      </c>
      <c r="I60" s="526" t="s">
        <v>171</v>
      </c>
      <c r="M60" s="960"/>
      <c r="O60" s="527">
        <f>259.4%</f>
        <v>2.5939999999999999</v>
      </c>
      <c r="P60" s="528">
        <v>20.41</v>
      </c>
      <c r="Q60" s="519">
        <f>P60-P59</f>
        <v>0.35000000000000142</v>
      </c>
      <c r="R60" s="529">
        <f>Q60/P59</f>
        <v>1.7447657028913332E-2</v>
      </c>
      <c r="S60" s="519"/>
    </row>
    <row r="61" spans="1:20" ht="13.5" thickBot="1" x14ac:dyDescent="0.25">
      <c r="A61" s="362">
        <v>52.2</v>
      </c>
      <c r="B61" s="911"/>
      <c r="C61" s="530" t="s">
        <v>212</v>
      </c>
      <c r="D61" s="459"/>
      <c r="E61" s="459"/>
      <c r="F61" s="459"/>
      <c r="G61" s="459"/>
      <c r="H61" s="531">
        <f>O61*P61</f>
        <v>17.470959999999998</v>
      </c>
      <c r="I61" s="532" t="s">
        <v>172</v>
      </c>
      <c r="M61" s="960"/>
      <c r="O61" s="533">
        <v>0.85599999999999998</v>
      </c>
      <c r="P61" s="519">
        <f>P60</f>
        <v>20.41</v>
      </c>
      <c r="Q61" s="519"/>
      <c r="R61" s="519"/>
      <c r="S61" s="519"/>
    </row>
    <row r="62" spans="1:20" ht="13.5" thickBot="1" x14ac:dyDescent="0.25">
      <c r="B62" s="911"/>
      <c r="C62" s="931" t="s">
        <v>274</v>
      </c>
      <c r="D62" s="931"/>
      <c r="E62" s="931"/>
      <c r="F62" s="931"/>
      <c r="G62" s="931"/>
      <c r="H62" s="931"/>
      <c r="I62" s="931"/>
      <c r="J62" s="971"/>
      <c r="K62" s="971"/>
      <c r="L62" s="971"/>
      <c r="M62" s="960"/>
      <c r="O62" s="519"/>
      <c r="P62" s="519"/>
      <c r="Q62" s="519"/>
      <c r="R62" s="519"/>
      <c r="S62" s="519"/>
    </row>
    <row r="63" spans="1:20" ht="19.5" customHeight="1" x14ac:dyDescent="0.2">
      <c r="A63" s="383" t="s">
        <v>365</v>
      </c>
      <c r="B63" s="911"/>
      <c r="C63" s="1032" t="s">
        <v>178</v>
      </c>
      <c r="D63" s="1033"/>
      <c r="E63" s="1033"/>
      <c r="F63" s="1033"/>
      <c r="G63" s="1033"/>
      <c r="H63" s="1033"/>
      <c r="I63" s="1034"/>
      <c r="M63" s="960"/>
      <c r="O63" s="519"/>
      <c r="P63" s="519"/>
      <c r="Q63" s="519"/>
      <c r="R63" s="519"/>
      <c r="S63" s="519"/>
    </row>
    <row r="64" spans="1:20" ht="13.5" thickBot="1" x14ac:dyDescent="0.25">
      <c r="B64" s="911"/>
      <c r="C64" s="536" t="s">
        <v>223</v>
      </c>
      <c r="D64" s="458"/>
      <c r="E64" s="459"/>
      <c r="F64" s="459"/>
      <c r="G64" s="459"/>
      <c r="H64" s="537">
        <f>O64*P64</f>
        <v>15.7157</v>
      </c>
      <c r="I64" s="532" t="s">
        <v>146</v>
      </c>
      <c r="M64" s="960"/>
      <c r="O64" s="538">
        <v>0.77</v>
      </c>
      <c r="P64" s="519">
        <f>P60</f>
        <v>20.41</v>
      </c>
      <c r="Q64" s="519"/>
      <c r="R64" s="519"/>
      <c r="S64" s="519"/>
    </row>
    <row r="65" spans="1:19" ht="13.5" thickBot="1" x14ac:dyDescent="0.25">
      <c r="B65" s="911"/>
      <c r="C65" s="931" t="s">
        <v>274</v>
      </c>
      <c r="D65" s="931"/>
      <c r="E65" s="931"/>
      <c r="F65" s="931"/>
      <c r="G65" s="931"/>
      <c r="H65" s="931"/>
      <c r="I65" s="931"/>
      <c r="J65" s="971"/>
      <c r="K65" s="971"/>
      <c r="L65" s="971"/>
      <c r="M65" s="960"/>
      <c r="O65" s="519"/>
      <c r="P65" s="519"/>
      <c r="Q65" s="519"/>
      <c r="R65" s="519"/>
      <c r="S65" s="519"/>
    </row>
    <row r="66" spans="1:19" ht="19.5" customHeight="1" thickBot="1" x14ac:dyDescent="0.3">
      <c r="A66" s="383" t="s">
        <v>366</v>
      </c>
      <c r="B66" s="911"/>
      <c r="C66" s="833" t="s">
        <v>173</v>
      </c>
      <c r="D66" s="834"/>
      <c r="E66" s="835"/>
      <c r="F66" s="835"/>
      <c r="G66" s="836"/>
      <c r="H66" s="810">
        <v>0.78</v>
      </c>
      <c r="I66" s="518" t="s">
        <v>174</v>
      </c>
      <c r="J66" s="543"/>
      <c r="K66" s="544"/>
      <c r="L66" s="544"/>
      <c r="M66" s="960"/>
      <c r="P66" s="392"/>
      <c r="Q66" s="587">
        <v>156.87842751164078</v>
      </c>
      <c r="R66" s="587">
        <v>189.84842751164078</v>
      </c>
      <c r="S66" s="392"/>
    </row>
    <row r="67" spans="1:19" ht="15.75" thickBot="1" x14ac:dyDescent="0.25">
      <c r="B67" s="911"/>
      <c r="C67" s="811" t="s">
        <v>274</v>
      </c>
      <c r="D67" s="811"/>
      <c r="E67" s="811"/>
      <c r="F67" s="811"/>
      <c r="G67" s="811"/>
      <c r="H67" s="789" t="s">
        <v>377</v>
      </c>
      <c r="I67" s="811"/>
      <c r="J67" s="812"/>
      <c r="K67" s="812"/>
      <c r="L67" s="812"/>
      <c r="M67" s="960"/>
      <c r="O67" s="392"/>
      <c r="P67" s="392"/>
      <c r="Q67" s="392"/>
      <c r="R67" s="392"/>
      <c r="S67" s="392"/>
    </row>
    <row r="68" spans="1:19" ht="19.5" customHeight="1" thickBot="1" x14ac:dyDescent="0.25">
      <c r="B68" s="911"/>
      <c r="C68" s="837" t="s">
        <v>367</v>
      </c>
      <c r="D68" s="553" t="s">
        <v>235</v>
      </c>
      <c r="E68" s="553"/>
      <c r="F68" s="553"/>
      <c r="G68" s="553"/>
      <c r="H68" s="554"/>
      <c r="I68" s="814"/>
      <c r="J68" s="1035" t="s">
        <v>179</v>
      </c>
      <c r="K68" s="1035"/>
      <c r="L68" s="1036"/>
      <c r="M68" s="960"/>
      <c r="O68" s="392"/>
      <c r="P68" s="392"/>
      <c r="Q68" s="392"/>
      <c r="R68" s="392"/>
      <c r="S68" s="392"/>
    </row>
    <row r="69" spans="1:19" ht="13.5" thickBot="1" x14ac:dyDescent="0.25">
      <c r="B69" s="911"/>
      <c r="C69" s="979" t="s">
        <v>268</v>
      </c>
      <c r="D69" s="979"/>
      <c r="E69" s="979"/>
      <c r="F69" s="979"/>
      <c r="G69" s="979"/>
      <c r="H69" s="979"/>
      <c r="I69" s="979"/>
      <c r="J69" s="551"/>
      <c r="K69" s="551"/>
      <c r="L69" s="551"/>
      <c r="M69" s="960"/>
      <c r="O69" s="392"/>
      <c r="P69" s="392">
        <f>P59*1.035</f>
        <v>20.762099999999997</v>
      </c>
      <c r="Q69" s="392"/>
      <c r="R69" s="392"/>
      <c r="S69" s="392"/>
    </row>
    <row r="70" spans="1:19" ht="13.5" thickBot="1" x14ac:dyDescent="0.25">
      <c r="B70" s="911"/>
      <c r="C70" s="552" t="s">
        <v>378</v>
      </c>
      <c r="D70" s="553"/>
      <c r="E70" s="553"/>
      <c r="F70" s="553"/>
      <c r="G70" s="553"/>
      <c r="H70" s="553"/>
      <c r="I70" s="553"/>
      <c r="J70" s="553"/>
      <c r="K70" s="553"/>
      <c r="L70" s="554"/>
      <c r="O70" s="392"/>
      <c r="P70" s="392"/>
      <c r="Q70" s="392"/>
      <c r="R70" s="392"/>
      <c r="S70" s="392"/>
    </row>
    <row r="71" spans="1:19" x14ac:dyDescent="0.2">
      <c r="B71" s="911"/>
      <c r="O71" s="399"/>
    </row>
    <row r="73" spans="1:19" x14ac:dyDescent="0.2">
      <c r="C73" s="969" t="s">
        <v>255</v>
      </c>
      <c r="D73" s="969"/>
      <c r="E73" s="969"/>
      <c r="F73" s="969"/>
      <c r="G73" s="969"/>
      <c r="H73" s="969"/>
      <c r="I73" s="969"/>
      <c r="J73" s="969"/>
      <c r="K73" s="969"/>
    </row>
    <row r="74" spans="1:19" x14ac:dyDescent="0.2">
      <c r="O74" s="198"/>
    </row>
    <row r="75" spans="1:19" x14ac:dyDescent="0.2">
      <c r="A75" s="383" t="s">
        <v>371</v>
      </c>
      <c r="C75" s="970" t="s">
        <v>257</v>
      </c>
      <c r="D75" s="970"/>
      <c r="E75" s="970"/>
      <c r="F75" s="970"/>
      <c r="G75" s="970"/>
      <c r="H75" s="970"/>
      <c r="I75" s="970"/>
      <c r="J75" s="970"/>
      <c r="K75" s="970"/>
      <c r="L75" s="970"/>
    </row>
    <row r="77" spans="1:19" x14ac:dyDescent="0.2">
      <c r="O77" s="198"/>
    </row>
    <row r="80" spans="1:19" x14ac:dyDescent="0.2">
      <c r="O80" s="198"/>
    </row>
  </sheetData>
  <mergeCells count="43">
    <mergeCell ref="C75:L75"/>
    <mergeCell ref="C62:L62"/>
    <mergeCell ref="C63:I63"/>
    <mergeCell ref="C65:L65"/>
    <mergeCell ref="J68:L68"/>
    <mergeCell ref="C69:I69"/>
    <mergeCell ref="C73:K73"/>
    <mergeCell ref="M47:M69"/>
    <mergeCell ref="C48:L48"/>
    <mergeCell ref="C51:L51"/>
    <mergeCell ref="D55:H55"/>
    <mergeCell ref="K55:L55"/>
    <mergeCell ref="C56:L56"/>
    <mergeCell ref="C57:D57"/>
    <mergeCell ref="C58:L58"/>
    <mergeCell ref="C59:F59"/>
    <mergeCell ref="N33:N46"/>
    <mergeCell ref="C41:L41"/>
    <mergeCell ref="H43:L43"/>
    <mergeCell ref="M6:M31"/>
    <mergeCell ref="D7:L7"/>
    <mergeCell ref="C8:L8"/>
    <mergeCell ref="J13:K13"/>
    <mergeCell ref="C14:H14"/>
    <mergeCell ref="I14:I16"/>
    <mergeCell ref="J14:L14"/>
    <mergeCell ref="C15:E15"/>
    <mergeCell ref="C16:F16"/>
    <mergeCell ref="C17:H17"/>
    <mergeCell ref="C1:L1"/>
    <mergeCell ref="B2:B71"/>
    <mergeCell ref="C3:K3"/>
    <mergeCell ref="L3:L4"/>
    <mergeCell ref="C4:K4"/>
    <mergeCell ref="D5:K5"/>
    <mergeCell ref="D6:L6"/>
    <mergeCell ref="C18:H19"/>
    <mergeCell ref="I18:J18"/>
    <mergeCell ref="K18:L18"/>
    <mergeCell ref="C27:L27"/>
    <mergeCell ref="I29:J30"/>
    <mergeCell ref="C32:L32"/>
    <mergeCell ref="J47:L47"/>
  </mergeCells>
  <pageMargins left="0.87687499999999996" right="2.5416666666666667E-2" top="0.75" bottom="0.75" header="0.3" footer="0.3"/>
  <pageSetup paperSize="9" scale="61" orientation="portrait" r:id="rId1"/>
  <colBreaks count="1" manualBreakCount="1">
    <brk id="14" max="72"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A3B4-31E3-41CA-A101-3F9DA5DA593D}">
  <dimension ref="A1:R80"/>
  <sheetViews>
    <sheetView zoomScaleNormal="100" workbookViewId="0">
      <selection activeCell="Q58" sqref="Q58"/>
    </sheetView>
  </sheetViews>
  <sheetFormatPr defaultRowHeight="12.75" x14ac:dyDescent="0.2"/>
  <cols>
    <col min="1" max="1" width="9.140625" style="362"/>
    <col min="2" max="11" width="13.42578125" style="362" customWidth="1"/>
    <col min="12" max="12" width="2.140625" style="362" customWidth="1"/>
    <col min="13" max="13" width="3.85546875" style="362" customWidth="1"/>
    <col min="14" max="16384" width="9.140625" style="362"/>
  </cols>
  <sheetData>
    <row r="1" spans="1:18" x14ac:dyDescent="0.2">
      <c r="B1" s="910"/>
      <c r="C1" s="910"/>
      <c r="D1" s="910"/>
      <c r="E1" s="910"/>
      <c r="F1" s="910"/>
      <c r="G1" s="910"/>
      <c r="H1" s="910"/>
      <c r="I1" s="910"/>
      <c r="J1" s="910"/>
      <c r="K1" s="910"/>
    </row>
    <row r="2" spans="1:18" ht="13.5" thickBot="1" x14ac:dyDescent="0.25"/>
    <row r="3" spans="1:18" ht="29.25" customHeight="1" x14ac:dyDescent="0.25">
      <c r="B3" s="556"/>
      <c r="C3" s="1037" t="s">
        <v>258</v>
      </c>
      <c r="D3" s="1037"/>
      <c r="E3" s="1037"/>
      <c r="F3" s="1037"/>
      <c r="G3" s="1037"/>
      <c r="H3" s="1037"/>
      <c r="I3" s="1037"/>
      <c r="J3" s="1037"/>
      <c r="K3" s="1038"/>
      <c r="L3" s="364"/>
    </row>
    <row r="4" spans="1:18" ht="29.25" customHeight="1" x14ac:dyDescent="0.2">
      <c r="B4" s="557"/>
      <c r="C4" s="1039" t="s">
        <v>186</v>
      </c>
      <c r="D4" s="1039"/>
      <c r="E4" s="1039"/>
      <c r="F4" s="1039"/>
      <c r="G4" s="1039"/>
      <c r="H4" s="1039"/>
      <c r="I4" s="1039"/>
      <c r="J4" s="1039"/>
      <c r="K4" s="1040"/>
      <c r="L4" s="366"/>
    </row>
    <row r="5" spans="1:18" ht="29.25" customHeight="1" x14ac:dyDescent="0.25">
      <c r="B5" s="557"/>
      <c r="C5" s="558"/>
      <c r="D5" s="1041" t="s">
        <v>272</v>
      </c>
      <c r="E5" s="1041"/>
      <c r="F5" s="1041"/>
      <c r="G5" s="1041"/>
      <c r="H5" s="1041"/>
      <c r="I5" s="1041"/>
      <c r="J5" s="1042" t="s">
        <v>273</v>
      </c>
      <c r="K5" s="1043"/>
      <c r="L5" s="368"/>
    </row>
    <row r="6" spans="1:18" ht="12.75" customHeight="1" x14ac:dyDescent="0.2">
      <c r="B6" s="559"/>
      <c r="C6" s="987" t="s">
        <v>192</v>
      </c>
      <c r="D6" s="987"/>
      <c r="E6" s="987"/>
      <c r="F6" s="987"/>
      <c r="G6" s="987"/>
      <c r="H6" s="987"/>
      <c r="I6" s="987"/>
      <c r="J6" s="987"/>
      <c r="K6" s="988"/>
      <c r="L6" s="943" t="s">
        <v>274</v>
      </c>
    </row>
    <row r="7" spans="1:18" ht="15.75" customHeight="1" thickBot="1" x14ac:dyDescent="0.25">
      <c r="B7" s="560"/>
      <c r="C7" s="944" t="s">
        <v>275</v>
      </c>
      <c r="D7" s="944"/>
      <c r="E7" s="944"/>
      <c r="F7" s="944"/>
      <c r="G7" s="944"/>
      <c r="H7" s="944"/>
      <c r="I7" s="944"/>
      <c r="J7" s="944"/>
      <c r="K7" s="945"/>
      <c r="L7" s="943"/>
      <c r="O7" s="372"/>
    </row>
    <row r="8" spans="1:18" ht="13.5" thickBot="1" x14ac:dyDescent="0.25">
      <c r="B8" s="931" t="s">
        <v>274</v>
      </c>
      <c r="C8" s="931"/>
      <c r="D8" s="931"/>
      <c r="E8" s="931"/>
      <c r="F8" s="931"/>
      <c r="G8" s="931"/>
      <c r="H8" s="931"/>
      <c r="I8" s="931"/>
      <c r="J8" s="931"/>
      <c r="K8" s="931"/>
      <c r="L8" s="943"/>
    </row>
    <row r="9" spans="1:18" ht="27" x14ac:dyDescent="0.2">
      <c r="A9" s="362" t="s">
        <v>193</v>
      </c>
      <c r="B9" s="561" t="s">
        <v>134</v>
      </c>
      <c r="C9" s="562"/>
      <c r="D9" s="562"/>
      <c r="E9" s="563"/>
      <c r="F9" s="562"/>
      <c r="G9" s="562"/>
      <c r="H9" s="379" t="s">
        <v>135</v>
      </c>
      <c r="I9" s="380" t="s">
        <v>194</v>
      </c>
      <c r="J9" s="380" t="s">
        <v>136</v>
      </c>
      <c r="K9" s="381" t="s">
        <v>137</v>
      </c>
      <c r="L9" s="943"/>
    </row>
    <row r="10" spans="1:18" ht="15.75" x14ac:dyDescent="0.25">
      <c r="A10" s="383" t="s">
        <v>195</v>
      </c>
      <c r="B10" s="384" t="s">
        <v>138</v>
      </c>
      <c r="C10" s="385"/>
      <c r="D10" s="385"/>
      <c r="E10" s="385"/>
      <c r="F10" s="385"/>
      <c r="G10" s="385"/>
      <c r="H10" s="386">
        <v>318.62</v>
      </c>
      <c r="I10" s="387">
        <f>H10*4/3</f>
        <v>424.82666666666665</v>
      </c>
      <c r="J10" s="387">
        <f>H10*1.075</f>
        <v>342.51650000000001</v>
      </c>
      <c r="K10" s="388">
        <f>H10*1.25</f>
        <v>398.27499999999998</v>
      </c>
      <c r="L10" s="943"/>
      <c r="N10" s="390">
        <v>293.31</v>
      </c>
      <c r="O10" s="391">
        <f>H10/N10</f>
        <v>1.0862909549623265</v>
      </c>
      <c r="P10" s="392"/>
      <c r="Q10" s="393"/>
      <c r="R10" s="392"/>
    </row>
    <row r="11" spans="1:18" x14ac:dyDescent="0.2">
      <c r="A11" s="383" t="s">
        <v>196</v>
      </c>
      <c r="B11" s="384" t="s">
        <v>276</v>
      </c>
      <c r="C11" s="385"/>
      <c r="D11" s="385"/>
      <c r="E11" s="385"/>
      <c r="F11" s="385"/>
      <c r="G11" s="385"/>
      <c r="H11" s="387">
        <f>H10*2</f>
        <v>637.24</v>
      </c>
      <c r="I11" s="387">
        <f>H11*4/3</f>
        <v>849.65333333333331</v>
      </c>
      <c r="J11" s="387">
        <f>H11*1.075</f>
        <v>685.03300000000002</v>
      </c>
      <c r="K11" s="388">
        <f>H11*1.25</f>
        <v>796.55</v>
      </c>
      <c r="L11" s="943"/>
      <c r="N11" s="392"/>
      <c r="O11" s="392"/>
      <c r="P11" s="392"/>
      <c r="Q11" s="392"/>
      <c r="R11" s="392"/>
    </row>
    <row r="12" spans="1:18" ht="13.5" thickBot="1" x14ac:dyDescent="0.25">
      <c r="A12" s="383" t="s">
        <v>197</v>
      </c>
      <c r="B12" s="384" t="s">
        <v>140</v>
      </c>
      <c r="C12" s="385"/>
      <c r="D12" s="385"/>
      <c r="E12" s="385"/>
      <c r="F12" s="385"/>
      <c r="G12" s="385"/>
      <c r="H12" s="387">
        <f>H10*1.25</f>
        <v>398.27499999999998</v>
      </c>
      <c r="I12" s="564">
        <f>H12*4/3</f>
        <v>531.0333333333333</v>
      </c>
      <c r="J12" s="564">
        <f>H12*1.075</f>
        <v>428.14562499999994</v>
      </c>
      <c r="K12" s="565">
        <f>H12*1.25</f>
        <v>497.84375</v>
      </c>
      <c r="L12" s="943"/>
      <c r="N12" s="392"/>
      <c r="O12" s="393"/>
      <c r="P12" s="394"/>
      <c r="Q12" s="392"/>
      <c r="R12" s="392"/>
    </row>
    <row r="13" spans="1:18" x14ac:dyDescent="0.2">
      <c r="B13" s="395" t="s">
        <v>141</v>
      </c>
      <c r="C13" s="396"/>
      <c r="D13" s="396"/>
      <c r="E13" s="396"/>
      <c r="F13" s="396"/>
      <c r="G13" s="396"/>
      <c r="H13" s="397"/>
      <c r="I13" s="946" t="s">
        <v>277</v>
      </c>
      <c r="J13" s="947"/>
      <c r="K13" s="566">
        <v>20.8</v>
      </c>
      <c r="L13" s="943"/>
      <c r="N13" s="392">
        <f>104/5</f>
        <v>20.8</v>
      </c>
      <c r="O13" s="393"/>
      <c r="P13" s="394"/>
      <c r="Q13" s="392"/>
      <c r="R13" s="392"/>
    </row>
    <row r="14" spans="1:18" ht="12.75" customHeight="1" x14ac:dyDescent="0.2">
      <c r="A14" s="383" t="s">
        <v>243</v>
      </c>
      <c r="B14" s="948" t="s">
        <v>278</v>
      </c>
      <c r="C14" s="949"/>
      <c r="D14" s="949"/>
      <c r="E14" s="949"/>
      <c r="F14" s="949"/>
      <c r="G14" s="949"/>
      <c r="H14" s="567"/>
      <c r="I14" s="952" t="s">
        <v>279</v>
      </c>
      <c r="J14" s="953"/>
      <c r="K14" s="954"/>
      <c r="L14" s="943"/>
      <c r="N14" s="392"/>
      <c r="O14" s="392"/>
      <c r="P14" s="392"/>
      <c r="Q14" s="392"/>
      <c r="R14" s="392"/>
    </row>
    <row r="15" spans="1:18" ht="25.5" customHeight="1" x14ac:dyDescent="0.2">
      <c r="A15" s="400"/>
      <c r="B15" s="955" t="s">
        <v>280</v>
      </c>
      <c r="C15" s="956"/>
      <c r="D15" s="956"/>
      <c r="E15" s="396"/>
      <c r="F15" s="403" t="s">
        <v>150</v>
      </c>
      <c r="G15" s="404" t="s">
        <v>149</v>
      </c>
      <c r="H15" s="399"/>
      <c r="I15" s="568" t="s">
        <v>281</v>
      </c>
      <c r="J15" s="569" t="s">
        <v>282</v>
      </c>
      <c r="K15" s="570" t="s">
        <v>283</v>
      </c>
      <c r="L15" s="943"/>
      <c r="N15" s="392"/>
      <c r="O15" s="392"/>
      <c r="P15" s="392"/>
      <c r="Q15" s="392"/>
      <c r="R15" s="392"/>
    </row>
    <row r="16" spans="1:18" ht="13.5" thickBot="1" x14ac:dyDescent="0.25">
      <c r="A16" s="400"/>
      <c r="B16" s="957" t="s">
        <v>148</v>
      </c>
      <c r="C16" s="958"/>
      <c r="D16" s="958"/>
      <c r="E16" s="959"/>
      <c r="F16" s="408">
        <f>G16+J50</f>
        <v>205.69</v>
      </c>
      <c r="G16" s="409">
        <v>238.04</v>
      </c>
      <c r="H16" s="491"/>
      <c r="I16" s="571">
        <f>I34+(K13/20)</f>
        <v>61.32</v>
      </c>
      <c r="J16" s="572">
        <f>I16*4</f>
        <v>245.28</v>
      </c>
      <c r="K16" s="573">
        <f>J16*4.75</f>
        <v>1165.08</v>
      </c>
      <c r="L16" s="943"/>
      <c r="N16" s="392"/>
      <c r="O16" s="393">
        <f>I16*4</f>
        <v>245.28</v>
      </c>
      <c r="P16" s="392"/>
      <c r="Q16" s="392"/>
      <c r="R16" s="392"/>
    </row>
    <row r="17" spans="1:18" ht="13.5" thickBot="1" x14ac:dyDescent="0.25">
      <c r="A17" s="413"/>
      <c r="B17" s="931" t="s">
        <v>274</v>
      </c>
      <c r="C17" s="931"/>
      <c r="D17" s="931"/>
      <c r="E17" s="931"/>
      <c r="F17" s="931"/>
      <c r="G17" s="931"/>
      <c r="H17" s="931"/>
      <c r="I17" s="931"/>
      <c r="J17" s="931"/>
      <c r="K17" s="931"/>
      <c r="L17" s="943"/>
      <c r="N17" s="392"/>
      <c r="O17" s="392"/>
      <c r="P17" s="392"/>
      <c r="Q17" s="392"/>
      <c r="R17" s="392"/>
    </row>
    <row r="18" spans="1:18" x14ac:dyDescent="0.2">
      <c r="B18" s="1047" t="s">
        <v>142</v>
      </c>
      <c r="C18" s="1048"/>
      <c r="D18" s="1048"/>
      <c r="E18" s="1048"/>
      <c r="F18" s="1048"/>
      <c r="G18" s="1049"/>
      <c r="H18" s="927" t="s">
        <v>198</v>
      </c>
      <c r="I18" s="928"/>
      <c r="J18" s="929" t="s">
        <v>199</v>
      </c>
      <c r="K18" s="930"/>
      <c r="L18" s="943"/>
      <c r="N18" s="392"/>
      <c r="O18" s="392"/>
      <c r="P18" s="392"/>
      <c r="Q18" s="392"/>
      <c r="R18" s="392"/>
    </row>
    <row r="19" spans="1:18" ht="17.25" x14ac:dyDescent="0.2">
      <c r="A19" s="362">
        <v>45.2</v>
      </c>
      <c r="B19" s="1050"/>
      <c r="C19" s="1051"/>
      <c r="D19" s="1051"/>
      <c r="E19" s="1051"/>
      <c r="F19" s="1051"/>
      <c r="G19" s="1052"/>
      <c r="H19" s="418" t="s">
        <v>143</v>
      </c>
      <c r="I19" s="419" t="s">
        <v>200</v>
      </c>
      <c r="J19" s="420" t="s">
        <v>143</v>
      </c>
      <c r="K19" s="419" t="s">
        <v>200</v>
      </c>
      <c r="L19" s="943"/>
      <c r="N19" s="392"/>
      <c r="O19" s="392"/>
      <c r="P19" s="393"/>
      <c r="Q19" s="392"/>
      <c r="R19" s="392"/>
    </row>
    <row r="20" spans="1:18" x14ac:dyDescent="0.2">
      <c r="B20" s="384" t="s">
        <v>119</v>
      </c>
      <c r="C20" s="385"/>
      <c r="D20" s="385"/>
      <c r="E20" s="385"/>
      <c r="F20" s="385"/>
      <c r="G20" s="385"/>
      <c r="H20" s="422">
        <f>H10*0.29</f>
        <v>92.399799999999999</v>
      </c>
      <c r="I20" s="388">
        <f>H10*0.25</f>
        <v>79.655000000000001</v>
      </c>
      <c r="J20" s="423">
        <f t="shared" ref="J20:K26" si="0">H20*1.25</f>
        <v>115.49975000000001</v>
      </c>
      <c r="K20" s="424">
        <f t="shared" si="0"/>
        <v>99.568749999999994</v>
      </c>
      <c r="L20" s="943"/>
      <c r="N20" s="392"/>
      <c r="O20" s="392"/>
      <c r="P20" s="392"/>
      <c r="Q20" s="392"/>
      <c r="R20" s="392"/>
    </row>
    <row r="21" spans="1:18" x14ac:dyDescent="0.2">
      <c r="B21" s="384" t="s">
        <v>120</v>
      </c>
      <c r="C21" s="385"/>
      <c r="D21" s="385"/>
      <c r="E21" s="385"/>
      <c r="F21" s="385"/>
      <c r="G21" s="385"/>
      <c r="H21" s="426">
        <f>H10*0.23</f>
        <v>73.282600000000002</v>
      </c>
      <c r="I21" s="388">
        <f>$H$10*0.2</f>
        <v>63.724000000000004</v>
      </c>
      <c r="J21" s="423">
        <f t="shared" si="0"/>
        <v>91.603250000000003</v>
      </c>
      <c r="K21" s="424">
        <f t="shared" si="0"/>
        <v>79.655000000000001</v>
      </c>
      <c r="L21" s="943"/>
      <c r="N21" s="392"/>
      <c r="O21" s="392"/>
      <c r="P21" s="392"/>
      <c r="Q21" s="392"/>
      <c r="R21" s="392"/>
    </row>
    <row r="22" spans="1:18" x14ac:dyDescent="0.2">
      <c r="B22" s="384" t="s">
        <v>121</v>
      </c>
      <c r="C22" s="385"/>
      <c r="D22" s="385"/>
      <c r="E22" s="385"/>
      <c r="F22" s="385"/>
      <c r="G22" s="385"/>
      <c r="H22" s="426">
        <f>$H$10*0.11</f>
        <v>35.048200000000001</v>
      </c>
      <c r="I22" s="388">
        <f>H22</f>
        <v>35.048200000000001</v>
      </c>
      <c r="J22" s="423">
        <f t="shared" si="0"/>
        <v>43.810250000000003</v>
      </c>
      <c r="K22" s="424">
        <f t="shared" si="0"/>
        <v>43.810250000000003</v>
      </c>
      <c r="L22" s="943"/>
      <c r="N22" s="392"/>
      <c r="O22" s="392"/>
      <c r="P22" s="392"/>
      <c r="Q22" s="392"/>
      <c r="R22" s="392"/>
    </row>
    <row r="23" spans="1:18" x14ac:dyDescent="0.2">
      <c r="B23" s="384" t="s">
        <v>245</v>
      </c>
      <c r="C23" s="385"/>
      <c r="D23" s="385"/>
      <c r="E23" s="385"/>
      <c r="F23" s="385"/>
      <c r="G23" s="385"/>
      <c r="H23" s="426">
        <f>$H$10*0.03</f>
        <v>9.5586000000000002</v>
      </c>
      <c r="I23" s="388">
        <f>H23</f>
        <v>9.5586000000000002</v>
      </c>
      <c r="J23" s="423">
        <f t="shared" si="0"/>
        <v>11.94825</v>
      </c>
      <c r="K23" s="424">
        <f t="shared" si="0"/>
        <v>11.94825</v>
      </c>
      <c r="L23" s="943"/>
      <c r="N23" s="392"/>
      <c r="O23" s="392"/>
      <c r="P23" s="392"/>
      <c r="Q23" s="392"/>
      <c r="R23" s="392"/>
    </row>
    <row r="24" spans="1:18" x14ac:dyDescent="0.2">
      <c r="B24" s="384" t="s">
        <v>123</v>
      </c>
      <c r="C24" s="385"/>
      <c r="D24" s="385"/>
      <c r="E24" s="385"/>
      <c r="F24" s="385"/>
      <c r="G24" s="385"/>
      <c r="H24" s="426">
        <f>$H$10*0.18</f>
        <v>57.351599999999998</v>
      </c>
      <c r="I24" s="388">
        <f>H24</f>
        <v>57.351599999999998</v>
      </c>
      <c r="J24" s="423">
        <f t="shared" si="0"/>
        <v>71.689499999999995</v>
      </c>
      <c r="K24" s="424">
        <f t="shared" si="0"/>
        <v>71.689499999999995</v>
      </c>
      <c r="L24" s="943"/>
      <c r="N24" s="392"/>
      <c r="O24" s="392"/>
      <c r="P24" s="392"/>
      <c r="Q24" s="392"/>
      <c r="R24" s="392"/>
    </row>
    <row r="25" spans="1:18" x14ac:dyDescent="0.2">
      <c r="B25" s="384" t="s">
        <v>246</v>
      </c>
      <c r="C25" s="385"/>
      <c r="D25" s="385"/>
      <c r="E25" s="385"/>
      <c r="F25" s="385"/>
      <c r="G25" s="385"/>
      <c r="H25" s="426">
        <f>$H$10*0.05</f>
        <v>15.931000000000001</v>
      </c>
      <c r="I25" s="388">
        <f>H25</f>
        <v>15.931000000000001</v>
      </c>
      <c r="J25" s="423">
        <f t="shared" si="0"/>
        <v>19.91375</v>
      </c>
      <c r="K25" s="424">
        <f t="shared" si="0"/>
        <v>19.91375</v>
      </c>
      <c r="L25" s="943"/>
      <c r="N25" s="392"/>
      <c r="O25" s="392"/>
      <c r="P25" s="392"/>
      <c r="Q25" s="392"/>
      <c r="R25" s="392"/>
    </row>
    <row r="26" spans="1:18" ht="13.5" thickBot="1" x14ac:dyDescent="0.25">
      <c r="B26" s="427" t="s">
        <v>247</v>
      </c>
      <c r="C26" s="428"/>
      <c r="D26" s="428"/>
      <c r="E26" s="428"/>
      <c r="F26" s="428"/>
      <c r="G26" s="428"/>
      <c r="H26" s="429">
        <f>$H$10*0.025</f>
        <v>7.9655000000000005</v>
      </c>
      <c r="I26" s="430">
        <f>H26</f>
        <v>7.9655000000000005</v>
      </c>
      <c r="J26" s="431">
        <f t="shared" si="0"/>
        <v>9.9568750000000001</v>
      </c>
      <c r="K26" s="432">
        <f t="shared" si="0"/>
        <v>9.9568750000000001</v>
      </c>
      <c r="L26" s="943"/>
      <c r="N26" s="392"/>
      <c r="O26" s="392"/>
      <c r="P26" s="392"/>
      <c r="Q26" s="392"/>
      <c r="R26" s="392"/>
    </row>
    <row r="27" spans="1:18" ht="13.5" thickBot="1" x14ac:dyDescent="0.25">
      <c r="B27" s="931" t="s">
        <v>274</v>
      </c>
      <c r="C27" s="931"/>
      <c r="D27" s="931"/>
      <c r="E27" s="931"/>
      <c r="F27" s="931"/>
      <c r="G27" s="931"/>
      <c r="H27" s="931"/>
      <c r="I27" s="931"/>
      <c r="J27" s="931"/>
      <c r="K27" s="931"/>
      <c r="L27" s="943"/>
      <c r="N27" s="392"/>
      <c r="O27" s="392"/>
      <c r="P27" s="392"/>
      <c r="Q27" s="392"/>
      <c r="R27" s="392"/>
    </row>
    <row r="28" spans="1:18" ht="19.5" customHeight="1" x14ac:dyDescent="0.2">
      <c r="B28" s="574" t="s">
        <v>176</v>
      </c>
      <c r="C28" s="562"/>
      <c r="D28" s="575"/>
      <c r="E28" s="575"/>
      <c r="F28" s="575"/>
      <c r="G28" s="575"/>
      <c r="H28" s="435"/>
      <c r="I28" s="435"/>
      <c r="J28" s="436" t="s">
        <v>146</v>
      </c>
      <c r="K28" s="437" t="s">
        <v>147</v>
      </c>
      <c r="L28" s="943"/>
      <c r="N28" s="392"/>
      <c r="O28" s="392"/>
      <c r="P28" s="392"/>
      <c r="Q28" s="392"/>
      <c r="R28" s="392"/>
    </row>
    <row r="29" spans="1:18" ht="19.5" customHeight="1" x14ac:dyDescent="0.25">
      <c r="A29" s="383" t="s">
        <v>201</v>
      </c>
      <c r="B29" s="576" t="s">
        <v>148</v>
      </c>
      <c r="C29" s="577"/>
      <c r="D29" s="577"/>
      <c r="E29" s="577"/>
      <c r="F29" s="385"/>
      <c r="G29" s="385" t="s">
        <v>149</v>
      </c>
      <c r="H29" s="440"/>
      <c r="I29" s="440"/>
      <c r="J29" s="441">
        <f>G16</f>
        <v>238.04</v>
      </c>
      <c r="K29" s="442">
        <f>J29*5</f>
        <v>1190.2</v>
      </c>
      <c r="L29" s="943"/>
      <c r="M29" s="399"/>
      <c r="N29" s="393"/>
      <c r="O29" s="392"/>
      <c r="P29" s="392"/>
      <c r="Q29" s="392"/>
      <c r="R29" s="392"/>
    </row>
    <row r="30" spans="1:18" ht="15.75" x14ac:dyDescent="0.25">
      <c r="A30" s="383"/>
      <c r="B30" s="384"/>
      <c r="C30" s="385"/>
      <c r="D30" s="385"/>
      <c r="E30" s="385"/>
      <c r="F30" s="385"/>
      <c r="G30" s="385" t="s">
        <v>150</v>
      </c>
      <c r="H30" s="440"/>
      <c r="I30" s="440"/>
      <c r="J30" s="441">
        <f>J29+J50</f>
        <v>205.69</v>
      </c>
      <c r="K30" s="442">
        <f>J30*5</f>
        <v>1028.45</v>
      </c>
      <c r="L30" s="943"/>
      <c r="M30" s="399"/>
      <c r="N30" s="392"/>
      <c r="O30" s="392"/>
      <c r="P30" s="392"/>
      <c r="Q30" s="392"/>
      <c r="R30" s="392"/>
    </row>
    <row r="31" spans="1:18" ht="13.5" thickBot="1" x14ac:dyDescent="0.25">
      <c r="A31" s="383" t="s">
        <v>202</v>
      </c>
      <c r="B31" s="578" t="s">
        <v>284</v>
      </c>
      <c r="C31" s="579" t="s">
        <v>285</v>
      </c>
      <c r="D31" s="428"/>
      <c r="E31" s="428"/>
      <c r="F31" s="428"/>
      <c r="G31" s="428"/>
      <c r="H31" s="443"/>
      <c r="I31" s="444"/>
      <c r="J31" s="445">
        <v>10.029999999999999</v>
      </c>
      <c r="K31" s="446"/>
      <c r="L31" s="943"/>
      <c r="N31" s="392"/>
      <c r="O31" s="392"/>
      <c r="P31" s="392"/>
      <c r="Q31" s="392"/>
      <c r="R31" s="392"/>
    </row>
    <row r="32" spans="1:18" ht="13.5" thickBot="1" x14ac:dyDescent="0.25">
      <c r="B32" s="931" t="s">
        <v>274</v>
      </c>
      <c r="C32" s="931"/>
      <c r="D32" s="931"/>
      <c r="E32" s="931"/>
      <c r="F32" s="931"/>
      <c r="G32" s="931"/>
      <c r="H32" s="931"/>
      <c r="I32" s="931"/>
      <c r="J32" s="931"/>
      <c r="K32" s="931"/>
      <c r="N32" s="392"/>
      <c r="O32" s="392"/>
      <c r="P32" s="392"/>
      <c r="Q32" s="392"/>
      <c r="R32" s="392"/>
    </row>
    <row r="33" spans="1:18" ht="44.25" customHeight="1" x14ac:dyDescent="0.2">
      <c r="A33" s="362">
        <v>45.3</v>
      </c>
      <c r="B33" s="561" t="s">
        <v>286</v>
      </c>
      <c r="C33" s="580"/>
      <c r="D33" s="580"/>
      <c r="E33" s="580"/>
      <c r="F33" s="580"/>
      <c r="G33" s="580"/>
      <c r="H33" s="448"/>
      <c r="I33" s="449" t="s">
        <v>145</v>
      </c>
      <c r="J33" s="450" t="s">
        <v>263</v>
      </c>
      <c r="K33" s="451" t="s">
        <v>264</v>
      </c>
      <c r="L33" s="452"/>
      <c r="M33" s="1044" t="s">
        <v>233</v>
      </c>
      <c r="N33" s="392"/>
      <c r="O33" s="392"/>
      <c r="P33" s="392"/>
      <c r="Q33" s="392"/>
      <c r="R33" s="392"/>
    </row>
    <row r="34" spans="1:18" ht="15.75" x14ac:dyDescent="0.25">
      <c r="A34" s="383" t="s">
        <v>249</v>
      </c>
      <c r="B34" s="384" t="s">
        <v>152</v>
      </c>
      <c r="C34" s="385"/>
      <c r="D34" s="385"/>
      <c r="E34" s="385"/>
      <c r="F34" s="385"/>
      <c r="G34" s="385"/>
      <c r="H34" s="453"/>
      <c r="I34" s="454">
        <v>60.28</v>
      </c>
      <c r="J34" s="455">
        <f>I34*4</f>
        <v>241.12</v>
      </c>
      <c r="K34" s="442">
        <f t="shared" ref="K34:K39" si="1">I34*19</f>
        <v>1145.32</v>
      </c>
      <c r="L34" s="389"/>
      <c r="M34" s="1045"/>
      <c r="N34" s="393"/>
      <c r="O34" s="393"/>
      <c r="P34" s="393"/>
      <c r="Q34" s="393"/>
      <c r="R34" s="392"/>
    </row>
    <row r="35" spans="1:18" x14ac:dyDescent="0.2">
      <c r="B35" s="384" t="s">
        <v>153</v>
      </c>
      <c r="C35" s="385"/>
      <c r="D35" s="385"/>
      <c r="E35" s="385"/>
      <c r="F35" s="385"/>
      <c r="G35" s="385"/>
      <c r="H35" s="453"/>
      <c r="I35" s="456">
        <v>57.29</v>
      </c>
      <c r="J35" s="455">
        <f t="shared" ref="J35:J39" si="2">I35*4</f>
        <v>229.16</v>
      </c>
      <c r="K35" s="442">
        <f t="shared" si="1"/>
        <v>1088.51</v>
      </c>
      <c r="L35" s="389"/>
      <c r="M35" s="1045"/>
      <c r="N35" s="393"/>
      <c r="O35" s="393"/>
      <c r="P35" s="393"/>
      <c r="Q35" s="393"/>
      <c r="R35" s="392"/>
    </row>
    <row r="36" spans="1:18" x14ac:dyDescent="0.2">
      <c r="A36" s="362" t="s">
        <v>250</v>
      </c>
      <c r="B36" s="384" t="s">
        <v>154</v>
      </c>
      <c r="C36" s="385"/>
      <c r="D36" s="385"/>
      <c r="E36" s="385"/>
      <c r="F36" s="385"/>
      <c r="G36" s="385"/>
      <c r="H36" s="453"/>
      <c r="I36" s="455">
        <f>I34*0.9</f>
        <v>54.252000000000002</v>
      </c>
      <c r="J36" s="455">
        <f t="shared" si="2"/>
        <v>217.00800000000001</v>
      </c>
      <c r="K36" s="442">
        <f t="shared" si="1"/>
        <v>1030.788</v>
      </c>
      <c r="L36" s="389"/>
      <c r="M36" s="1045"/>
      <c r="N36" s="457"/>
      <c r="O36" s="393"/>
      <c r="P36" s="393"/>
      <c r="Q36" s="393"/>
      <c r="R36" s="392"/>
    </row>
    <row r="37" spans="1:18" x14ac:dyDescent="0.2">
      <c r="B37" s="384" t="s">
        <v>155</v>
      </c>
      <c r="C37" s="385"/>
      <c r="D37" s="385"/>
      <c r="E37" s="385"/>
      <c r="F37" s="385"/>
      <c r="G37" s="385"/>
      <c r="H37" s="453"/>
      <c r="I37" s="455">
        <f>I35*0.9</f>
        <v>51.561</v>
      </c>
      <c r="J37" s="455">
        <f t="shared" si="2"/>
        <v>206.244</v>
      </c>
      <c r="K37" s="442">
        <f t="shared" si="1"/>
        <v>979.65899999999999</v>
      </c>
      <c r="L37" s="389"/>
      <c r="M37" s="1045"/>
      <c r="N37" s="393"/>
      <c r="O37" s="393"/>
      <c r="P37" s="393"/>
      <c r="Q37" s="393"/>
      <c r="R37" s="392"/>
    </row>
    <row r="38" spans="1:18" x14ac:dyDescent="0.2">
      <c r="B38" s="384" t="s">
        <v>156</v>
      </c>
      <c r="C38" s="385"/>
      <c r="D38" s="385"/>
      <c r="E38" s="385"/>
      <c r="F38" s="385"/>
      <c r="G38" s="385"/>
      <c r="H38" s="453"/>
      <c r="I38" s="455">
        <f>I34*0.7</f>
        <v>42.195999999999998</v>
      </c>
      <c r="J38" s="455">
        <f t="shared" si="2"/>
        <v>168.78399999999999</v>
      </c>
      <c r="K38" s="442">
        <f t="shared" si="1"/>
        <v>801.72399999999993</v>
      </c>
      <c r="L38" s="389"/>
      <c r="M38" s="1045"/>
      <c r="N38" s="393"/>
      <c r="O38" s="393"/>
      <c r="P38" s="393"/>
      <c r="Q38" s="393"/>
      <c r="R38" s="392"/>
    </row>
    <row r="39" spans="1:18" x14ac:dyDescent="0.2">
      <c r="B39" s="384" t="s">
        <v>157</v>
      </c>
      <c r="C39" s="385"/>
      <c r="D39" s="385"/>
      <c r="E39" s="385"/>
      <c r="F39" s="385"/>
      <c r="G39" s="385"/>
      <c r="H39" s="453"/>
      <c r="I39" s="455">
        <f>I35*0.7</f>
        <v>40.102999999999994</v>
      </c>
      <c r="J39" s="455">
        <f t="shared" si="2"/>
        <v>160.41199999999998</v>
      </c>
      <c r="K39" s="442">
        <f t="shared" si="1"/>
        <v>761.95699999999988</v>
      </c>
      <c r="L39" s="389"/>
      <c r="M39" s="1045"/>
      <c r="N39" s="393"/>
      <c r="O39" s="393"/>
      <c r="P39" s="393"/>
      <c r="Q39" s="393"/>
      <c r="R39" s="392"/>
    </row>
    <row r="40" spans="1:18" ht="13.5" thickBot="1" x14ac:dyDescent="0.25">
      <c r="B40" s="458" t="s">
        <v>158</v>
      </c>
      <c r="C40" s="459"/>
      <c r="D40" s="459"/>
      <c r="E40" s="459"/>
      <c r="F40" s="459"/>
      <c r="G40" s="459"/>
      <c r="H40" s="460"/>
      <c r="I40" s="461">
        <f>J40/4</f>
        <v>-8.0875000000000004</v>
      </c>
      <c r="J40" s="462">
        <f>J50</f>
        <v>-32.35</v>
      </c>
      <c r="K40" s="463">
        <f>J40*5</f>
        <v>-161.75</v>
      </c>
      <c r="L40" s="464"/>
      <c r="M40" s="1045"/>
      <c r="N40" s="465"/>
      <c r="O40" s="392"/>
      <c r="P40" s="392"/>
      <c r="Q40" s="392"/>
      <c r="R40" s="392"/>
    </row>
    <row r="41" spans="1:18" ht="13.5" thickBot="1" x14ac:dyDescent="0.25">
      <c r="B41" s="931" t="s">
        <v>274</v>
      </c>
      <c r="C41" s="931"/>
      <c r="D41" s="931"/>
      <c r="E41" s="931"/>
      <c r="F41" s="931"/>
      <c r="G41" s="931"/>
      <c r="H41" s="931"/>
      <c r="I41" s="931"/>
      <c r="J41" s="931"/>
      <c r="K41" s="931"/>
      <c r="M41" s="1045"/>
      <c r="N41" s="392"/>
      <c r="O41" s="392"/>
      <c r="P41" s="392"/>
      <c r="Q41" s="392"/>
      <c r="R41" s="392"/>
    </row>
    <row r="42" spans="1:18" ht="19.5" customHeight="1" thickBot="1" x14ac:dyDescent="0.25">
      <c r="A42" s="362">
        <v>45.4</v>
      </c>
      <c r="B42" s="581" t="s">
        <v>287</v>
      </c>
      <c r="C42" s="562"/>
      <c r="D42" s="562"/>
      <c r="E42" s="562"/>
      <c r="F42" s="562"/>
      <c r="G42" s="562"/>
      <c r="H42" s="466"/>
      <c r="I42" s="467"/>
      <c r="J42" s="467"/>
      <c r="K42" s="468"/>
      <c r="M42" s="1045"/>
      <c r="N42" s="392"/>
      <c r="O42" s="392"/>
      <c r="P42" s="392"/>
      <c r="Q42" s="392"/>
      <c r="R42" s="392"/>
    </row>
    <row r="43" spans="1:18" ht="13.5" thickBot="1" x14ac:dyDescent="0.25">
      <c r="B43" s="469" t="s">
        <v>177</v>
      </c>
      <c r="C43" s="470">
        <v>1345.74</v>
      </c>
      <c r="D43" s="471" t="s">
        <v>159</v>
      </c>
      <c r="E43" s="472" t="s">
        <v>288</v>
      </c>
      <c r="F43" s="582"/>
      <c r="G43" s="941" t="s">
        <v>205</v>
      </c>
      <c r="H43" s="941"/>
      <c r="I43" s="941"/>
      <c r="J43" s="941"/>
      <c r="K43" s="942"/>
      <c r="L43" s="474"/>
      <c r="M43" s="1045"/>
      <c r="N43" s="392"/>
      <c r="O43" s="392"/>
      <c r="P43" s="392"/>
      <c r="Q43" s="392"/>
      <c r="R43" s="392"/>
    </row>
    <row r="44" spans="1:18" ht="31.5" x14ac:dyDescent="0.2">
      <c r="B44" s="384" t="s">
        <v>160</v>
      </c>
      <c r="C44" s="385"/>
      <c r="D44" s="475">
        <f>E44/152.4</f>
        <v>0.12611548556430446</v>
      </c>
      <c r="E44" s="387">
        <f>ROUNDDOWN(C43/70,2)</f>
        <v>19.22</v>
      </c>
      <c r="F44" s="583"/>
      <c r="G44" s="477"/>
      <c r="H44" s="478"/>
      <c r="I44" s="479" t="s">
        <v>145</v>
      </c>
      <c r="J44" s="450" t="s">
        <v>263</v>
      </c>
      <c r="K44" s="451" t="s">
        <v>264</v>
      </c>
      <c r="L44" s="452"/>
      <c r="M44" s="1045"/>
      <c r="N44" s="392"/>
      <c r="O44" s="392"/>
      <c r="P44" s="392"/>
      <c r="Q44" s="392"/>
      <c r="R44" s="392"/>
    </row>
    <row r="45" spans="1:18" ht="15.75" x14ac:dyDescent="0.25">
      <c r="B45" s="384" t="s">
        <v>161</v>
      </c>
      <c r="C45" s="385"/>
      <c r="D45" s="475">
        <f>E45/152.4</f>
        <v>8.4076990376202962E-2</v>
      </c>
      <c r="E45" s="388">
        <f>(E44*2/3)</f>
        <v>12.813333333333333</v>
      </c>
      <c r="F45" s="583"/>
      <c r="G45" s="480" t="s">
        <v>149</v>
      </c>
      <c r="H45" s="481"/>
      <c r="I45" s="482">
        <v>63.78</v>
      </c>
      <c r="J45" s="387">
        <f>I45*4</f>
        <v>255.12</v>
      </c>
      <c r="K45" s="388">
        <f>I45*19</f>
        <v>1211.82</v>
      </c>
      <c r="L45" s="389"/>
      <c r="M45" s="1045"/>
      <c r="N45" s="393"/>
      <c r="O45" s="393"/>
      <c r="P45" s="393"/>
      <c r="Q45" s="767">
        <f>J45/(E45+E46)</f>
        <v>19.278589420654914</v>
      </c>
      <c r="R45" s="393" t="s">
        <v>289</v>
      </c>
    </row>
    <row r="46" spans="1:18" ht="16.5" thickBot="1" x14ac:dyDescent="0.3">
      <c r="B46" s="483" t="s">
        <v>162</v>
      </c>
      <c r="C46" s="484"/>
      <c r="D46" s="485"/>
      <c r="E46" s="486">
        <v>0.42</v>
      </c>
      <c r="F46" s="583"/>
      <c r="G46" s="487" t="s">
        <v>150</v>
      </c>
      <c r="H46" s="488"/>
      <c r="I46" s="489">
        <f>I45+(J50/4)</f>
        <v>55.692500000000003</v>
      </c>
      <c r="J46" s="490">
        <f>I46*4</f>
        <v>222.77</v>
      </c>
      <c r="K46" s="430">
        <f>I46*19</f>
        <v>1058.1575</v>
      </c>
      <c r="L46" s="389"/>
      <c r="M46" s="1046"/>
      <c r="N46" s="393"/>
      <c r="O46" s="393"/>
      <c r="P46" s="393"/>
      <c r="Q46" s="392">
        <f>E45/D45</f>
        <v>152.4</v>
      </c>
      <c r="R46" s="393" t="s">
        <v>290</v>
      </c>
    </row>
    <row r="47" spans="1:18" ht="13.5" thickBot="1" x14ac:dyDescent="0.25">
      <c r="B47" s="458" t="s">
        <v>163</v>
      </c>
      <c r="C47" s="459"/>
      <c r="D47" s="491"/>
      <c r="E47" s="492"/>
      <c r="F47" s="584"/>
      <c r="G47" s="491"/>
      <c r="H47" s="491"/>
      <c r="I47" s="936"/>
      <c r="J47" s="936"/>
      <c r="K47" s="937"/>
      <c r="L47" s="960" t="s">
        <v>274</v>
      </c>
      <c r="M47" s="399"/>
      <c r="N47" s="393"/>
      <c r="O47" s="393"/>
      <c r="P47" s="392"/>
      <c r="Q47" s="392"/>
      <c r="R47" s="393"/>
    </row>
    <row r="48" spans="1:18" ht="13.5" thickBot="1" x14ac:dyDescent="0.25">
      <c r="B48" s="931" t="s">
        <v>274</v>
      </c>
      <c r="C48" s="931"/>
      <c r="D48" s="931"/>
      <c r="E48" s="931"/>
      <c r="F48" s="931"/>
      <c r="G48" s="931"/>
      <c r="H48" s="931"/>
      <c r="I48" s="931"/>
      <c r="J48" s="931"/>
      <c r="K48" s="931"/>
      <c r="L48" s="960"/>
      <c r="N48" s="392"/>
      <c r="O48" s="392"/>
      <c r="P48" s="392"/>
      <c r="Q48" s="392"/>
      <c r="R48" s="393"/>
    </row>
    <row r="49" spans="1:18" ht="19.5" customHeight="1" x14ac:dyDescent="0.2">
      <c r="A49" s="383" t="s">
        <v>252</v>
      </c>
      <c r="B49" s="581" t="s">
        <v>164</v>
      </c>
      <c r="C49" s="562"/>
      <c r="D49" s="494"/>
      <c r="E49" s="494"/>
      <c r="F49" s="494"/>
      <c r="G49" s="494"/>
      <c r="H49" s="494"/>
      <c r="I49" s="494"/>
      <c r="J49" s="494"/>
      <c r="K49" s="495"/>
      <c r="L49" s="960"/>
      <c r="N49" s="393"/>
      <c r="O49" s="392"/>
      <c r="P49" s="392"/>
      <c r="Q49" s="392"/>
      <c r="R49" s="392"/>
    </row>
    <row r="50" spans="1:18" ht="16.5" thickBot="1" x14ac:dyDescent="0.3">
      <c r="B50" s="496" t="s">
        <v>165</v>
      </c>
      <c r="C50" s="459"/>
      <c r="D50" s="459"/>
      <c r="E50" s="459"/>
      <c r="F50" s="459"/>
      <c r="G50" s="459"/>
      <c r="H50" s="491"/>
      <c r="I50" s="491"/>
      <c r="J50" s="497">
        <v>-32.35</v>
      </c>
      <c r="K50" s="498" t="s">
        <v>146</v>
      </c>
      <c r="L50" s="960"/>
      <c r="N50" s="392"/>
      <c r="O50" s="392"/>
      <c r="P50" s="392"/>
      <c r="Q50" s="392"/>
      <c r="R50" s="392"/>
    </row>
    <row r="51" spans="1:18" ht="13.5" thickBot="1" x14ac:dyDescent="0.25">
      <c r="B51" s="931" t="s">
        <v>274</v>
      </c>
      <c r="C51" s="931"/>
      <c r="D51" s="931"/>
      <c r="E51" s="931"/>
      <c r="F51" s="931"/>
      <c r="G51" s="931"/>
      <c r="H51" s="931"/>
      <c r="I51" s="931"/>
      <c r="J51" s="931"/>
      <c r="K51" s="931"/>
      <c r="L51" s="960"/>
      <c r="N51" s="392"/>
      <c r="O51" s="392"/>
      <c r="P51" s="392"/>
      <c r="Q51" s="392"/>
      <c r="R51" s="392"/>
    </row>
    <row r="52" spans="1:18" ht="19.5" customHeight="1" x14ac:dyDescent="0.2">
      <c r="A52" s="362">
        <v>45.5</v>
      </c>
      <c r="B52" s="585" t="s">
        <v>187</v>
      </c>
      <c r="C52" s="562"/>
      <c r="D52" s="562"/>
      <c r="E52" s="562"/>
      <c r="F52" s="562"/>
      <c r="G52" s="586"/>
      <c r="H52" s="501"/>
      <c r="I52" s="502"/>
      <c r="J52" s="503" t="s">
        <v>146</v>
      </c>
      <c r="K52" s="504"/>
      <c r="L52" s="960"/>
      <c r="N52" s="392"/>
      <c r="O52" s="392"/>
      <c r="P52" s="392"/>
      <c r="Q52" s="392"/>
      <c r="R52" s="392"/>
    </row>
    <row r="53" spans="1:18" ht="16.5" thickBot="1" x14ac:dyDescent="0.3">
      <c r="B53" s="506" t="s">
        <v>166</v>
      </c>
      <c r="C53" s="507">
        <v>20.100000000000001</v>
      </c>
      <c r="D53" s="491"/>
      <c r="E53" s="491"/>
      <c r="F53" s="491"/>
      <c r="G53" s="491"/>
      <c r="H53" s="490"/>
      <c r="I53" s="508" t="s">
        <v>167</v>
      </c>
      <c r="J53" s="509">
        <v>261.24</v>
      </c>
      <c r="K53" s="412"/>
      <c r="L53" s="960"/>
      <c r="N53" s="392"/>
      <c r="O53" s="392"/>
      <c r="P53" s="587">
        <f>J53/C53</f>
        <v>12.997014925373135</v>
      </c>
      <c r="Q53" s="392" t="s">
        <v>291</v>
      </c>
      <c r="R53" s="392"/>
    </row>
    <row r="54" spans="1:18" ht="13.5" thickBot="1" x14ac:dyDescent="0.25">
      <c r="E54" s="399"/>
      <c r="F54" s="399"/>
      <c r="L54" s="960"/>
      <c r="N54" s="392"/>
      <c r="O54" s="392"/>
      <c r="P54" s="392"/>
      <c r="Q54" s="392"/>
      <c r="R54" s="392"/>
    </row>
    <row r="55" spans="1:18" ht="21.75" customHeight="1" thickBot="1" x14ac:dyDescent="0.25">
      <c r="A55" s="383" t="s">
        <v>292</v>
      </c>
      <c r="B55" s="588" t="s">
        <v>293</v>
      </c>
      <c r="C55" s="998" t="s">
        <v>294</v>
      </c>
      <c r="D55" s="998"/>
      <c r="E55" s="998"/>
      <c r="F55" s="998"/>
      <c r="G55" s="998"/>
      <c r="H55" s="515">
        <f>0.14*O60</f>
        <v>2.8084000000000002</v>
      </c>
      <c r="I55" s="516" t="s">
        <v>146</v>
      </c>
      <c r="J55" s="1053" t="s">
        <v>295</v>
      </c>
      <c r="K55" s="1054"/>
      <c r="L55" s="960"/>
      <c r="N55" s="519"/>
      <c r="O55" s="519" t="s">
        <v>207</v>
      </c>
      <c r="P55" s="519" t="s">
        <v>208</v>
      </c>
      <c r="Q55" s="519" t="s">
        <v>209</v>
      </c>
      <c r="R55" s="519"/>
    </row>
    <row r="56" spans="1:18" ht="13.5" thickBot="1" x14ac:dyDescent="0.25">
      <c r="B56" s="931" t="s">
        <v>274</v>
      </c>
      <c r="C56" s="931"/>
      <c r="D56" s="931"/>
      <c r="E56" s="931"/>
      <c r="F56" s="931"/>
      <c r="G56" s="931"/>
      <c r="H56" s="931"/>
      <c r="I56" s="931"/>
      <c r="J56" s="931"/>
      <c r="K56" s="931"/>
      <c r="L56" s="960"/>
      <c r="N56" s="519"/>
      <c r="O56" s="519"/>
      <c r="P56" s="519"/>
      <c r="Q56" s="519"/>
      <c r="R56" s="519"/>
    </row>
    <row r="57" spans="1:18" ht="19.5" customHeight="1" thickBot="1" x14ac:dyDescent="0.25">
      <c r="A57" s="383" t="s">
        <v>206</v>
      </c>
      <c r="B57" s="1055" t="s">
        <v>296</v>
      </c>
      <c r="C57" s="1056"/>
      <c r="D57" s="512" t="s">
        <v>150</v>
      </c>
      <c r="E57" s="513">
        <f>H57+J50</f>
        <v>154.16754794412438</v>
      </c>
      <c r="F57" s="514"/>
      <c r="G57" s="512" t="s">
        <v>149</v>
      </c>
      <c r="H57" s="515">
        <v>186.51754794412437</v>
      </c>
      <c r="I57" s="516" t="s">
        <v>146</v>
      </c>
      <c r="J57" s="517"/>
      <c r="K57" s="518"/>
      <c r="L57" s="960"/>
      <c r="N57" s="519"/>
      <c r="O57" s="519" t="s">
        <v>207</v>
      </c>
      <c r="P57" s="519" t="s">
        <v>208</v>
      </c>
      <c r="Q57" s="519" t="s">
        <v>209</v>
      </c>
      <c r="R57" s="519"/>
    </row>
    <row r="58" spans="1:18" ht="13.5" thickBot="1" x14ac:dyDescent="0.25">
      <c r="B58" s="931" t="s">
        <v>274</v>
      </c>
      <c r="C58" s="931"/>
      <c r="D58" s="931"/>
      <c r="E58" s="931"/>
      <c r="F58" s="931"/>
      <c r="G58" s="931"/>
      <c r="H58" s="931"/>
      <c r="I58" s="931"/>
      <c r="J58" s="931"/>
      <c r="K58" s="931"/>
      <c r="L58" s="960"/>
      <c r="N58" s="519"/>
      <c r="O58" s="519"/>
      <c r="P58" s="519"/>
      <c r="Q58" s="519"/>
      <c r="R58" s="519"/>
    </row>
    <row r="59" spans="1:18" ht="19.5" customHeight="1" x14ac:dyDescent="0.2">
      <c r="B59" s="581" t="s">
        <v>169</v>
      </c>
      <c r="C59" s="562"/>
      <c r="D59" s="562"/>
      <c r="E59" s="575"/>
      <c r="F59" s="494"/>
      <c r="G59" s="494"/>
      <c r="H59" s="495"/>
      <c r="L59" s="960"/>
      <c r="N59" s="519" t="s">
        <v>210</v>
      </c>
      <c r="O59" s="524">
        <v>19.47</v>
      </c>
      <c r="P59" s="519"/>
      <c r="Q59" s="519"/>
      <c r="R59" s="519"/>
    </row>
    <row r="60" spans="1:18" x14ac:dyDescent="0.2">
      <c r="A60" s="383" t="s">
        <v>211</v>
      </c>
      <c r="B60" s="384" t="s">
        <v>170</v>
      </c>
      <c r="C60" s="385"/>
      <c r="D60" s="385"/>
      <c r="E60" s="385"/>
      <c r="F60" s="385"/>
      <c r="G60" s="525">
        <f>N60*O60</f>
        <v>52.035639999999994</v>
      </c>
      <c r="H60" s="526" t="s">
        <v>171</v>
      </c>
      <c r="L60" s="960"/>
      <c r="N60" s="527">
        <f>259.4%</f>
        <v>2.5939999999999999</v>
      </c>
      <c r="O60" s="528">
        <v>20.059999999999999</v>
      </c>
      <c r="P60" s="519">
        <f>O60-O59</f>
        <v>0.58999999999999986</v>
      </c>
      <c r="Q60" s="529">
        <f>P60/O59</f>
        <v>3.0303030303030297E-2</v>
      </c>
      <c r="R60" s="519"/>
    </row>
    <row r="61" spans="1:18" ht="13.5" thickBot="1" x14ac:dyDescent="0.25">
      <c r="A61" s="362">
        <v>46.2</v>
      </c>
      <c r="B61" s="530" t="s">
        <v>212</v>
      </c>
      <c r="C61" s="459"/>
      <c r="D61" s="459"/>
      <c r="E61" s="459"/>
      <c r="F61" s="459"/>
      <c r="G61" s="531">
        <f>N61*O61</f>
        <v>17.17136</v>
      </c>
      <c r="H61" s="532" t="s">
        <v>172</v>
      </c>
      <c r="L61" s="960"/>
      <c r="N61" s="533">
        <v>0.85599999999999998</v>
      </c>
      <c r="O61" s="519">
        <f>O60</f>
        <v>20.059999999999999</v>
      </c>
      <c r="P61" s="519"/>
      <c r="Q61" s="519"/>
      <c r="R61" s="519"/>
    </row>
    <row r="62" spans="1:18" ht="13.5" thickBot="1" x14ac:dyDescent="0.25">
      <c r="B62" s="931" t="s">
        <v>274</v>
      </c>
      <c r="C62" s="931"/>
      <c r="D62" s="931"/>
      <c r="E62" s="931"/>
      <c r="F62" s="931"/>
      <c r="G62" s="931"/>
      <c r="H62" s="931"/>
      <c r="I62" s="931"/>
      <c r="J62" s="931"/>
      <c r="K62" s="931"/>
      <c r="L62" s="960"/>
      <c r="N62" s="519"/>
      <c r="O62" s="519"/>
      <c r="P62" s="519"/>
      <c r="Q62" s="519"/>
      <c r="R62" s="519"/>
    </row>
    <row r="63" spans="1:18" ht="19.5" customHeight="1" x14ac:dyDescent="0.2">
      <c r="A63" s="362" t="s">
        <v>213</v>
      </c>
      <c r="B63" s="585" t="s">
        <v>178</v>
      </c>
      <c r="C63" s="562"/>
      <c r="D63" s="562"/>
      <c r="E63" s="562"/>
      <c r="F63" s="562"/>
      <c r="G63" s="562"/>
      <c r="H63" s="589"/>
      <c r="L63" s="960"/>
      <c r="N63" s="519"/>
      <c r="O63" s="519"/>
      <c r="P63" s="519"/>
      <c r="Q63" s="519"/>
      <c r="R63" s="519"/>
    </row>
    <row r="64" spans="1:18" ht="13.5" thickBot="1" x14ac:dyDescent="0.25">
      <c r="B64" s="536" t="s">
        <v>223</v>
      </c>
      <c r="C64" s="459"/>
      <c r="D64" s="459"/>
      <c r="E64" s="459"/>
      <c r="F64" s="459"/>
      <c r="G64" s="537">
        <f>N64*O64</f>
        <v>15.446199999999999</v>
      </c>
      <c r="H64" s="532" t="s">
        <v>146</v>
      </c>
      <c r="L64" s="960"/>
      <c r="N64" s="538">
        <v>0.77</v>
      </c>
      <c r="O64" s="519">
        <f>O60</f>
        <v>20.059999999999999</v>
      </c>
      <c r="P64" s="519"/>
      <c r="Q64" s="519"/>
      <c r="R64" s="519"/>
    </row>
    <row r="65" spans="1:18" ht="13.5" thickBot="1" x14ac:dyDescent="0.25">
      <c r="B65" s="931" t="s">
        <v>274</v>
      </c>
      <c r="C65" s="931"/>
      <c r="D65" s="931"/>
      <c r="E65" s="931"/>
      <c r="F65" s="931"/>
      <c r="G65" s="931"/>
      <c r="H65" s="931"/>
      <c r="I65" s="931"/>
      <c r="J65" s="931"/>
      <c r="K65" s="931"/>
      <c r="L65" s="960"/>
      <c r="N65" s="519"/>
      <c r="O65" s="519"/>
      <c r="P65" s="519"/>
      <c r="Q65" s="519"/>
      <c r="R65" s="519"/>
    </row>
    <row r="66" spans="1:18" ht="19.5" customHeight="1" thickBot="1" x14ac:dyDescent="0.3">
      <c r="A66" s="362" t="s">
        <v>214</v>
      </c>
      <c r="B66" s="590" t="s">
        <v>173</v>
      </c>
      <c r="C66" s="591"/>
      <c r="D66" s="591"/>
      <c r="E66" s="591"/>
      <c r="F66" s="592"/>
      <c r="G66" s="542">
        <v>0.78</v>
      </c>
      <c r="H66" s="518" t="s">
        <v>174</v>
      </c>
      <c r="I66" s="543"/>
      <c r="J66" s="544"/>
      <c r="K66" s="544"/>
      <c r="L66" s="960"/>
      <c r="N66" s="392"/>
      <c r="O66" s="392"/>
      <c r="P66" s="392"/>
      <c r="Q66" s="392"/>
      <c r="R66" s="392"/>
    </row>
    <row r="67" spans="1:18" ht="13.5" thickBot="1" x14ac:dyDescent="0.25">
      <c r="B67" s="1057" t="s">
        <v>274</v>
      </c>
      <c r="C67" s="1057"/>
      <c r="D67" s="1057"/>
      <c r="E67" s="1057"/>
      <c r="F67" s="1057"/>
      <c r="G67" s="1057"/>
      <c r="H67" s="1057"/>
      <c r="I67" s="1057"/>
      <c r="J67" s="1057"/>
      <c r="K67" s="1057"/>
      <c r="L67" s="960"/>
      <c r="N67" s="392"/>
      <c r="O67" s="392"/>
      <c r="P67" s="392"/>
      <c r="Q67" s="392"/>
      <c r="R67" s="392"/>
    </row>
    <row r="68" spans="1:18" ht="19.5" customHeight="1" thickBot="1" x14ac:dyDescent="0.25">
      <c r="B68" s="593" t="s">
        <v>297</v>
      </c>
      <c r="C68" s="553" t="s">
        <v>235</v>
      </c>
      <c r="D68" s="553"/>
      <c r="E68" s="553"/>
      <c r="F68" s="553"/>
      <c r="G68" s="554"/>
      <c r="H68" s="553"/>
      <c r="I68" s="1035" t="s">
        <v>179</v>
      </c>
      <c r="J68" s="1035"/>
      <c r="K68" s="1036"/>
      <c r="L68" s="960"/>
      <c r="N68" s="392"/>
      <c r="O68" s="392"/>
      <c r="P68" s="392"/>
      <c r="Q68" s="392"/>
      <c r="R68" s="392"/>
    </row>
    <row r="69" spans="1:18" ht="13.5" thickBot="1" x14ac:dyDescent="0.25">
      <c r="B69" s="1058" t="s">
        <v>268</v>
      </c>
      <c r="C69" s="1058"/>
      <c r="D69" s="1058"/>
      <c r="E69" s="1058"/>
      <c r="F69" s="1058"/>
      <c r="G69" s="1058"/>
      <c r="H69" s="1058"/>
      <c r="I69" s="551"/>
      <c r="J69" s="551"/>
      <c r="K69" s="551"/>
      <c r="L69" s="960"/>
      <c r="N69" s="392"/>
      <c r="O69" s="392">
        <f>O59*1.035</f>
        <v>20.151449999999997</v>
      </c>
      <c r="P69" s="392"/>
      <c r="Q69" s="392"/>
      <c r="R69" s="392"/>
    </row>
    <row r="70" spans="1:18" ht="13.5" thickBot="1" x14ac:dyDescent="0.25">
      <c r="B70" s="552" t="s">
        <v>298</v>
      </c>
      <c r="C70" s="553"/>
      <c r="D70" s="553"/>
      <c r="E70" s="553"/>
      <c r="F70" s="553"/>
      <c r="G70" s="553"/>
      <c r="H70" s="553"/>
      <c r="I70" s="553"/>
      <c r="J70" s="553"/>
      <c r="K70" s="554"/>
      <c r="N70" s="392"/>
      <c r="O70" s="392"/>
      <c r="P70" s="392"/>
      <c r="Q70" s="392"/>
      <c r="R70" s="392"/>
    </row>
    <row r="71" spans="1:18" x14ac:dyDescent="0.2">
      <c r="N71" s="399"/>
    </row>
    <row r="73" spans="1:18" x14ac:dyDescent="0.2">
      <c r="B73" s="969" t="s">
        <v>255</v>
      </c>
      <c r="C73" s="969"/>
      <c r="D73" s="969"/>
      <c r="E73" s="969"/>
      <c r="F73" s="969"/>
      <c r="G73" s="969"/>
      <c r="H73" s="969"/>
      <c r="I73" s="969"/>
      <c r="J73" s="969"/>
    </row>
    <row r="74" spans="1:18" x14ac:dyDescent="0.2">
      <c r="N74" s="198"/>
    </row>
    <row r="75" spans="1:18" x14ac:dyDescent="0.2">
      <c r="A75" s="362" t="s">
        <v>256</v>
      </c>
      <c r="B75" s="970" t="s">
        <v>257</v>
      </c>
      <c r="C75" s="970"/>
      <c r="D75" s="970"/>
      <c r="E75" s="970"/>
      <c r="F75" s="970"/>
      <c r="G75" s="970"/>
      <c r="H75" s="970"/>
      <c r="I75" s="970"/>
      <c r="J75" s="970"/>
      <c r="K75" s="970"/>
    </row>
    <row r="77" spans="1:18" x14ac:dyDescent="0.2">
      <c r="N77" s="198"/>
    </row>
    <row r="80" spans="1:18" x14ac:dyDescent="0.2">
      <c r="N80" s="198"/>
    </row>
  </sheetData>
  <mergeCells count="39">
    <mergeCell ref="B75:K75"/>
    <mergeCell ref="I47:K47"/>
    <mergeCell ref="L47:L69"/>
    <mergeCell ref="B48:K48"/>
    <mergeCell ref="B51:K51"/>
    <mergeCell ref="C55:G55"/>
    <mergeCell ref="J55:K55"/>
    <mergeCell ref="B56:K56"/>
    <mergeCell ref="B57:C57"/>
    <mergeCell ref="B58:K58"/>
    <mergeCell ref="B62:K62"/>
    <mergeCell ref="B65:K65"/>
    <mergeCell ref="B67:K67"/>
    <mergeCell ref="I68:K68"/>
    <mergeCell ref="B69:H69"/>
    <mergeCell ref="B73:J73"/>
    <mergeCell ref="B27:K27"/>
    <mergeCell ref="B32:K32"/>
    <mergeCell ref="M33:M46"/>
    <mergeCell ref="B41:K41"/>
    <mergeCell ref="G43:K43"/>
    <mergeCell ref="L6:L31"/>
    <mergeCell ref="C7:K7"/>
    <mergeCell ref="B8:K8"/>
    <mergeCell ref="I13:J13"/>
    <mergeCell ref="B14:G14"/>
    <mergeCell ref="I14:K14"/>
    <mergeCell ref="B15:D15"/>
    <mergeCell ref="B16:E16"/>
    <mergeCell ref="B17:K17"/>
    <mergeCell ref="B18:G19"/>
    <mergeCell ref="C6:K6"/>
    <mergeCell ref="H18:I18"/>
    <mergeCell ref="J18:K18"/>
    <mergeCell ref="B1:K1"/>
    <mergeCell ref="C3:K3"/>
    <mergeCell ref="C4:K4"/>
    <mergeCell ref="D5:I5"/>
    <mergeCell ref="J5:K5"/>
  </mergeCells>
  <pageMargins left="0.23622047244094491" right="0.23622047244094491" top="0.59055118110236227" bottom="0.15748031496062992" header="0.59055118110236227" footer="0"/>
  <pageSetup paperSize="9" scale="72" orientation="portrait" r:id="rId1"/>
  <rowBreaks count="1" manualBreakCount="1">
    <brk id="70" min="1" max="12" man="1"/>
  </rowBreaks>
  <colBreaks count="1" manualBreakCount="1">
    <brk id="13" max="7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Shearing Quote </vt:lpstr>
      <vt:lpstr>Av sheep shorn crutch per day</vt:lpstr>
      <vt:lpstr>Sample contractor</vt:lpstr>
      <vt:lpstr>Depreciation</vt:lpstr>
      <vt:lpstr>Crutching Quote Award</vt:lpstr>
      <vt:lpstr>AWARD 2022 </vt:lpstr>
      <vt:lpstr>AWARD 2021</vt:lpstr>
      <vt:lpstr>AWARD 2020</vt:lpstr>
      <vt:lpstr>AWARD 2019</vt:lpstr>
      <vt:lpstr>AWARD 2018</vt:lpstr>
      <vt:lpstr>AWARD 2017</vt:lpstr>
      <vt:lpstr>AWARD 2016</vt:lpstr>
      <vt:lpstr>AWARD 2015</vt:lpstr>
      <vt:lpstr>Award 2014</vt:lpstr>
      <vt:lpstr>Award 2013</vt:lpstr>
      <vt:lpstr>'Award 2013'!Print_Area</vt:lpstr>
      <vt:lpstr>'AWARD 2016'!Print_Area</vt:lpstr>
      <vt:lpstr>'AWARD 2017'!Print_Area</vt:lpstr>
      <vt:lpstr>'AWARD 2018'!Print_Area</vt:lpstr>
      <vt:lpstr>'AWARD 2019'!Print_Area</vt:lpstr>
      <vt:lpstr>'AWARD 2020'!Print_Area</vt:lpstr>
      <vt:lpstr>'AWARD 2021'!Print_Area</vt:lpstr>
      <vt:lpstr>'AWARD 2022 '!Print_Area</vt:lpstr>
    </vt:vector>
  </TitlesOfParts>
  <Company>JLAS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Letchford</dc:creator>
  <cp:lastModifiedBy>Jason letchford</cp:lastModifiedBy>
  <cp:lastPrinted>2007-06-30T11:22:09Z</cp:lastPrinted>
  <dcterms:created xsi:type="dcterms:W3CDTF">2005-05-20T21:30:02Z</dcterms:created>
  <dcterms:modified xsi:type="dcterms:W3CDTF">2023-06-10T06:30:16Z</dcterms:modified>
</cp:coreProperties>
</file>